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LABORATORY\Egg quality lab 2021\Rossgro\2021\Timothy Trial\Layer Eggs-20 April 2021\"/>
    </mc:Choice>
  </mc:AlternateContent>
  <xr:revisionPtr revIDLastSave="0" documentId="13_ncr:1_{EAD35B45-E5BC-4E66-A860-861FBF879069}" xr6:coauthVersionLast="46" xr6:coauthVersionMax="46" xr10:uidLastSave="{00000000-0000-0000-0000-000000000000}"/>
  <bookViews>
    <workbookView xWindow="-108" yWindow="-108" windowWidth="23256" windowHeight="12576" activeTab="2" xr2:uid="{C5832D1B-65F0-4579-9138-82586B99B0F0}"/>
  </bookViews>
  <sheets>
    <sheet name="Timothy Trial-20 April" sheetId="12" r:id="rId1"/>
    <sheet name="JMP" sheetId="14" r:id="rId2"/>
    <sheet name="Egg Info and graphs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54" i="12" l="1"/>
  <c r="W305" i="12"/>
  <c r="W152" i="12"/>
  <c r="W101" i="12"/>
  <c r="W50" i="12"/>
  <c r="V305" i="12"/>
  <c r="V254" i="12"/>
  <c r="V203" i="12"/>
  <c r="V101" i="12"/>
  <c r="V50" i="12"/>
  <c r="P305" i="12"/>
  <c r="P254" i="12"/>
  <c r="P203" i="12"/>
  <c r="P152" i="12"/>
  <c r="O50" i="12"/>
  <c r="O101" i="12"/>
  <c r="O152" i="12"/>
  <c r="O203" i="12"/>
  <c r="O254" i="12"/>
  <c r="O305" i="12"/>
  <c r="N305" i="12"/>
  <c r="N254" i="12"/>
  <c r="N203" i="12"/>
  <c r="N101" i="12"/>
  <c r="M254" i="12"/>
  <c r="L305" i="12"/>
  <c r="L254" i="12"/>
  <c r="L203" i="12"/>
  <c r="L152" i="12"/>
  <c r="L101" i="12"/>
  <c r="L59" i="12"/>
  <c r="L50" i="12"/>
  <c r="H305" i="12"/>
  <c r="I305" i="12"/>
  <c r="J305" i="12"/>
  <c r="K305" i="12"/>
  <c r="M305" i="12"/>
  <c r="Q305" i="12"/>
  <c r="T305" i="12"/>
  <c r="U305" i="12"/>
  <c r="G305" i="12"/>
  <c r="G254" i="12"/>
  <c r="H254" i="12"/>
  <c r="I254" i="12"/>
  <c r="J254" i="12"/>
  <c r="K254" i="12"/>
  <c r="Q254" i="12"/>
  <c r="T254" i="12"/>
  <c r="U254" i="12"/>
  <c r="G203" i="12"/>
  <c r="H203" i="12"/>
  <c r="I203" i="12"/>
  <c r="J203" i="12"/>
  <c r="K203" i="12"/>
  <c r="M203" i="12"/>
  <c r="Q203" i="12"/>
  <c r="T203" i="12"/>
  <c r="U203" i="12"/>
  <c r="W203" i="12"/>
  <c r="G152" i="12"/>
  <c r="H152" i="12"/>
  <c r="I152" i="12"/>
  <c r="J152" i="12"/>
  <c r="K152" i="12"/>
  <c r="M152" i="12"/>
  <c r="N152" i="12"/>
  <c r="Q152" i="12"/>
  <c r="T152" i="12"/>
  <c r="U152" i="12"/>
  <c r="V152" i="12"/>
  <c r="H101" i="12"/>
  <c r="I101" i="12"/>
  <c r="J101" i="12"/>
  <c r="K101" i="12"/>
  <c r="M101" i="12"/>
  <c r="P101" i="12"/>
  <c r="Q101" i="12"/>
  <c r="T101" i="12"/>
  <c r="U101" i="12"/>
  <c r="G101" i="12"/>
  <c r="G50" i="12"/>
  <c r="H50" i="12"/>
  <c r="I50" i="12"/>
  <c r="J50" i="12"/>
  <c r="K50" i="12"/>
  <c r="M50" i="12"/>
  <c r="N50" i="12"/>
  <c r="P50" i="12"/>
  <c r="Q50" i="12"/>
  <c r="L158" i="12" l="1"/>
  <c r="L197" i="12"/>
  <c r="L198" i="12"/>
  <c r="L199" i="12"/>
  <c r="L175" i="12"/>
  <c r="L88" i="12"/>
  <c r="T50" i="12"/>
  <c r="U50" i="12"/>
  <c r="L2" i="12"/>
  <c r="L139" i="12" l="1"/>
  <c r="L140" i="12"/>
  <c r="L37" i="12"/>
  <c r="K306" i="12" l="1"/>
  <c r="V304" i="12"/>
  <c r="W304" i="12" s="1"/>
  <c r="L304" i="12"/>
  <c r="V303" i="12"/>
  <c r="W303" i="12" s="1"/>
  <c r="L303" i="12"/>
  <c r="V302" i="12"/>
  <c r="W302" i="12" s="1"/>
  <c r="L302" i="12"/>
  <c r="V301" i="12"/>
  <c r="W301" i="12" s="1"/>
  <c r="L301" i="12"/>
  <c r="V300" i="12"/>
  <c r="W300" i="12" s="1"/>
  <c r="L300" i="12"/>
  <c r="V299" i="12"/>
  <c r="W299" i="12" s="1"/>
  <c r="L299" i="12"/>
  <c r="V298" i="12"/>
  <c r="W298" i="12" s="1"/>
  <c r="L298" i="12"/>
  <c r="V297" i="12"/>
  <c r="W297" i="12" s="1"/>
  <c r="L297" i="12"/>
  <c r="V296" i="12"/>
  <c r="W296" i="12" s="1"/>
  <c r="L296" i="12"/>
  <c r="V295" i="12"/>
  <c r="W295" i="12" s="1"/>
  <c r="L295" i="12"/>
  <c r="V294" i="12"/>
  <c r="W294" i="12" s="1"/>
  <c r="L294" i="12"/>
  <c r="V293" i="12"/>
  <c r="W293" i="12" s="1"/>
  <c r="L293" i="12"/>
  <c r="V292" i="12"/>
  <c r="W292" i="12" s="1"/>
  <c r="L292" i="12"/>
  <c r="V291" i="12"/>
  <c r="L291" i="12"/>
  <c r="V290" i="12"/>
  <c r="W290" i="12" s="1"/>
  <c r="L290" i="12"/>
  <c r="V289" i="12"/>
  <c r="W289" i="12" s="1"/>
  <c r="L289" i="12"/>
  <c r="V288" i="12"/>
  <c r="W288" i="12" s="1"/>
  <c r="L288" i="12"/>
  <c r="V287" i="12"/>
  <c r="W287" i="12" s="1"/>
  <c r="L287" i="12"/>
  <c r="V286" i="12"/>
  <c r="W286" i="12" s="1"/>
  <c r="L286" i="12"/>
  <c r="V285" i="12"/>
  <c r="W285" i="12" s="1"/>
  <c r="L285" i="12"/>
  <c r="V284" i="12"/>
  <c r="W284" i="12" s="1"/>
  <c r="L284" i="12"/>
  <c r="V283" i="12"/>
  <c r="W283" i="12" s="1"/>
  <c r="L283" i="12"/>
  <c r="V282" i="12"/>
  <c r="W282" i="12" s="1"/>
  <c r="L282" i="12"/>
  <c r="V281" i="12"/>
  <c r="W281" i="12" s="1"/>
  <c r="L281" i="12"/>
  <c r="V280" i="12"/>
  <c r="W280" i="12" s="1"/>
  <c r="L280" i="12"/>
  <c r="V279" i="12"/>
  <c r="W279" i="12" s="1"/>
  <c r="L279" i="12"/>
  <c r="V278" i="12"/>
  <c r="W278" i="12" s="1"/>
  <c r="L278" i="12"/>
  <c r="V277" i="12"/>
  <c r="W277" i="12" s="1"/>
  <c r="L277" i="12"/>
  <c r="V276" i="12"/>
  <c r="W276" i="12" s="1"/>
  <c r="L276" i="12"/>
  <c r="V275" i="12"/>
  <c r="W275" i="12" s="1"/>
  <c r="L275" i="12"/>
  <c r="V274" i="12"/>
  <c r="W274" i="12" s="1"/>
  <c r="L274" i="12"/>
  <c r="V273" i="12"/>
  <c r="W273" i="12" s="1"/>
  <c r="L273" i="12"/>
  <c r="V272" i="12"/>
  <c r="W272" i="12" s="1"/>
  <c r="L272" i="12"/>
  <c r="V271" i="12"/>
  <c r="W271" i="12" s="1"/>
  <c r="L271" i="12"/>
  <c r="V270" i="12"/>
  <c r="W270" i="12" s="1"/>
  <c r="L270" i="12"/>
  <c r="V269" i="12"/>
  <c r="W269" i="12" s="1"/>
  <c r="L269" i="12"/>
  <c r="V268" i="12"/>
  <c r="W268" i="12" s="1"/>
  <c r="L268" i="12"/>
  <c r="V267" i="12"/>
  <c r="W267" i="12" s="1"/>
  <c r="L267" i="12"/>
  <c r="V266" i="12"/>
  <c r="W266" i="12" s="1"/>
  <c r="L266" i="12"/>
  <c r="V265" i="12"/>
  <c r="W265" i="12" s="1"/>
  <c r="L265" i="12"/>
  <c r="V264" i="12"/>
  <c r="W264" i="12" s="1"/>
  <c r="L264" i="12"/>
  <c r="V263" i="12"/>
  <c r="W263" i="12" s="1"/>
  <c r="L263" i="12"/>
  <c r="V262" i="12"/>
  <c r="W262" i="12" s="1"/>
  <c r="L262" i="12"/>
  <c r="V261" i="12"/>
  <c r="W261" i="12" s="1"/>
  <c r="L261" i="12"/>
  <c r="V260" i="12"/>
  <c r="W260" i="12" s="1"/>
  <c r="L260" i="12"/>
  <c r="V259" i="12"/>
  <c r="W259" i="12" s="1"/>
  <c r="L259" i="12"/>
  <c r="V258" i="12"/>
  <c r="W258" i="12" s="1"/>
  <c r="L258" i="12"/>
  <c r="V257" i="12"/>
  <c r="L257" i="12"/>
  <c r="K255" i="12"/>
  <c r="V253" i="12"/>
  <c r="W253" i="12" s="1"/>
  <c r="L253" i="12"/>
  <c r="V252" i="12"/>
  <c r="W252" i="12" s="1"/>
  <c r="L252" i="12"/>
  <c r="V251" i="12"/>
  <c r="W251" i="12" s="1"/>
  <c r="L251" i="12"/>
  <c r="V250" i="12"/>
  <c r="W250" i="12" s="1"/>
  <c r="L250" i="12"/>
  <c r="V249" i="12"/>
  <c r="W249" i="12" s="1"/>
  <c r="L249" i="12"/>
  <c r="V248" i="12"/>
  <c r="W248" i="12" s="1"/>
  <c r="L248" i="12"/>
  <c r="V247" i="12"/>
  <c r="W247" i="12" s="1"/>
  <c r="L247" i="12"/>
  <c r="V246" i="12"/>
  <c r="W246" i="12" s="1"/>
  <c r="L246" i="12"/>
  <c r="V245" i="12"/>
  <c r="W245" i="12" s="1"/>
  <c r="L245" i="12"/>
  <c r="V244" i="12"/>
  <c r="W244" i="12" s="1"/>
  <c r="L244" i="12"/>
  <c r="V243" i="12"/>
  <c r="W243" i="12" s="1"/>
  <c r="L243" i="12"/>
  <c r="V242" i="12"/>
  <c r="W242" i="12" s="1"/>
  <c r="L242" i="12"/>
  <c r="V241" i="12"/>
  <c r="W241" i="12" s="1"/>
  <c r="L241" i="12"/>
  <c r="V240" i="12"/>
  <c r="W240" i="12" s="1"/>
  <c r="L240" i="12"/>
  <c r="V239" i="12"/>
  <c r="W239" i="12" s="1"/>
  <c r="L239" i="12"/>
  <c r="V238" i="12"/>
  <c r="W238" i="12" s="1"/>
  <c r="L238" i="12"/>
  <c r="V237" i="12"/>
  <c r="W237" i="12" s="1"/>
  <c r="L237" i="12"/>
  <c r="V236" i="12"/>
  <c r="W236" i="12" s="1"/>
  <c r="L236" i="12"/>
  <c r="V235" i="12"/>
  <c r="W235" i="12" s="1"/>
  <c r="L235" i="12"/>
  <c r="V234" i="12"/>
  <c r="W234" i="12" s="1"/>
  <c r="L234" i="12"/>
  <c r="V233" i="12"/>
  <c r="W233" i="12" s="1"/>
  <c r="L233" i="12"/>
  <c r="V232" i="12"/>
  <c r="W232" i="12" s="1"/>
  <c r="L232" i="12"/>
  <c r="V231" i="12"/>
  <c r="W231" i="12" s="1"/>
  <c r="L231" i="12"/>
  <c r="V230" i="12"/>
  <c r="W230" i="12" s="1"/>
  <c r="L230" i="12"/>
  <c r="V229" i="12"/>
  <c r="W229" i="12" s="1"/>
  <c r="L229" i="12"/>
  <c r="V228" i="12"/>
  <c r="W228" i="12" s="1"/>
  <c r="L228" i="12"/>
  <c r="V227" i="12"/>
  <c r="W227" i="12" s="1"/>
  <c r="L227" i="12"/>
  <c r="V226" i="12"/>
  <c r="W226" i="12" s="1"/>
  <c r="L226" i="12"/>
  <c r="V225" i="12"/>
  <c r="W225" i="12" s="1"/>
  <c r="L225" i="12"/>
  <c r="V224" i="12"/>
  <c r="W224" i="12" s="1"/>
  <c r="L224" i="12"/>
  <c r="V223" i="12"/>
  <c r="W223" i="12" s="1"/>
  <c r="L223" i="12"/>
  <c r="V222" i="12"/>
  <c r="W222" i="12" s="1"/>
  <c r="L222" i="12"/>
  <c r="V221" i="12"/>
  <c r="W221" i="12" s="1"/>
  <c r="L221" i="12"/>
  <c r="V220" i="12"/>
  <c r="W220" i="12" s="1"/>
  <c r="L220" i="12"/>
  <c r="V219" i="12"/>
  <c r="W219" i="12" s="1"/>
  <c r="L219" i="12"/>
  <c r="V218" i="12"/>
  <c r="W218" i="12" s="1"/>
  <c r="L218" i="12"/>
  <c r="V217" i="12"/>
  <c r="W217" i="12" s="1"/>
  <c r="L217" i="12"/>
  <c r="V216" i="12"/>
  <c r="W216" i="12" s="1"/>
  <c r="L216" i="12"/>
  <c r="V215" i="12"/>
  <c r="W215" i="12" s="1"/>
  <c r="L215" i="12"/>
  <c r="V214" i="12"/>
  <c r="W214" i="12" s="1"/>
  <c r="L214" i="12"/>
  <c r="V213" i="12"/>
  <c r="W213" i="12" s="1"/>
  <c r="L213" i="12"/>
  <c r="V212" i="12"/>
  <c r="W212" i="12" s="1"/>
  <c r="L212" i="12"/>
  <c r="V211" i="12"/>
  <c r="W211" i="12" s="1"/>
  <c r="L211" i="12"/>
  <c r="V210" i="12"/>
  <c r="W210" i="12" s="1"/>
  <c r="L210" i="12"/>
  <c r="V209" i="12"/>
  <c r="W209" i="12" s="1"/>
  <c r="L209" i="12"/>
  <c r="V208" i="12"/>
  <c r="W208" i="12" s="1"/>
  <c r="L208" i="12"/>
  <c r="V207" i="12"/>
  <c r="W207" i="12" s="1"/>
  <c r="L207" i="12"/>
  <c r="V206" i="12"/>
  <c r="L206" i="12"/>
  <c r="K204" i="12"/>
  <c r="V202" i="12"/>
  <c r="W202" i="12" s="1"/>
  <c r="L202" i="12"/>
  <c r="V201" i="12"/>
  <c r="W201" i="12" s="1"/>
  <c r="L201" i="12"/>
  <c r="V200" i="12"/>
  <c r="W200" i="12" s="1"/>
  <c r="L200" i="12"/>
  <c r="V199" i="12"/>
  <c r="W199" i="12" s="1"/>
  <c r="V198" i="12"/>
  <c r="W198" i="12" s="1"/>
  <c r="V197" i="12"/>
  <c r="W197" i="12" s="1"/>
  <c r="V196" i="12"/>
  <c r="W196" i="12" s="1"/>
  <c r="L196" i="12"/>
  <c r="V195" i="12"/>
  <c r="W195" i="12" s="1"/>
  <c r="L195" i="12"/>
  <c r="V194" i="12"/>
  <c r="W194" i="12" s="1"/>
  <c r="L194" i="12"/>
  <c r="V193" i="12"/>
  <c r="W193" i="12" s="1"/>
  <c r="L193" i="12"/>
  <c r="V192" i="12"/>
  <c r="W192" i="12" s="1"/>
  <c r="L192" i="12"/>
  <c r="V191" i="12"/>
  <c r="W191" i="12" s="1"/>
  <c r="L191" i="12"/>
  <c r="V190" i="12"/>
  <c r="W190" i="12" s="1"/>
  <c r="L190" i="12"/>
  <c r="V189" i="12"/>
  <c r="W189" i="12" s="1"/>
  <c r="L189" i="12"/>
  <c r="V188" i="12"/>
  <c r="W188" i="12" s="1"/>
  <c r="L188" i="12"/>
  <c r="V187" i="12"/>
  <c r="W187" i="12" s="1"/>
  <c r="L187" i="12"/>
  <c r="V186" i="12"/>
  <c r="W186" i="12" s="1"/>
  <c r="L186" i="12"/>
  <c r="V185" i="12"/>
  <c r="W185" i="12" s="1"/>
  <c r="L185" i="12"/>
  <c r="V184" i="12"/>
  <c r="W184" i="12" s="1"/>
  <c r="L184" i="12"/>
  <c r="V183" i="12"/>
  <c r="W183" i="12" s="1"/>
  <c r="L183" i="12"/>
  <c r="V182" i="12"/>
  <c r="W182" i="12" s="1"/>
  <c r="L182" i="12"/>
  <c r="V181" i="12"/>
  <c r="W181" i="12" s="1"/>
  <c r="L181" i="12"/>
  <c r="V180" i="12"/>
  <c r="W180" i="12" s="1"/>
  <c r="L180" i="12"/>
  <c r="V179" i="12"/>
  <c r="W179" i="12" s="1"/>
  <c r="L179" i="12"/>
  <c r="V178" i="12"/>
  <c r="W178" i="12" s="1"/>
  <c r="L178" i="12"/>
  <c r="V177" i="12"/>
  <c r="W177" i="12" s="1"/>
  <c r="L177" i="12"/>
  <c r="V176" i="12"/>
  <c r="W176" i="12" s="1"/>
  <c r="L176" i="12"/>
  <c r="V175" i="12"/>
  <c r="W175" i="12" s="1"/>
  <c r="V174" i="12"/>
  <c r="W174" i="12" s="1"/>
  <c r="L174" i="12"/>
  <c r="V173" i="12"/>
  <c r="W173" i="12" s="1"/>
  <c r="L173" i="12"/>
  <c r="V172" i="12"/>
  <c r="W172" i="12" s="1"/>
  <c r="L172" i="12"/>
  <c r="V171" i="12"/>
  <c r="W171" i="12" s="1"/>
  <c r="L171" i="12"/>
  <c r="V170" i="12"/>
  <c r="W170" i="12" s="1"/>
  <c r="L170" i="12"/>
  <c r="V169" i="12"/>
  <c r="W169" i="12" s="1"/>
  <c r="L169" i="12"/>
  <c r="V168" i="12"/>
  <c r="W168" i="12" s="1"/>
  <c r="L168" i="12"/>
  <c r="V167" i="12"/>
  <c r="W167" i="12" s="1"/>
  <c r="L167" i="12"/>
  <c r="V166" i="12"/>
  <c r="W166" i="12" s="1"/>
  <c r="L166" i="12"/>
  <c r="V165" i="12"/>
  <c r="W165" i="12" s="1"/>
  <c r="L165" i="12"/>
  <c r="V164" i="12"/>
  <c r="W164" i="12" s="1"/>
  <c r="L164" i="12"/>
  <c r="V163" i="12"/>
  <c r="W163" i="12" s="1"/>
  <c r="L163" i="12"/>
  <c r="V162" i="12"/>
  <c r="W162" i="12" s="1"/>
  <c r="L162" i="12"/>
  <c r="V161" i="12"/>
  <c r="W161" i="12" s="1"/>
  <c r="L161" i="12"/>
  <c r="V160" i="12"/>
  <c r="W160" i="12" s="1"/>
  <c r="L160" i="12"/>
  <c r="V159" i="12"/>
  <c r="W159" i="12" s="1"/>
  <c r="L159" i="12"/>
  <c r="V158" i="12"/>
  <c r="W158" i="12" s="1"/>
  <c r="V157" i="12"/>
  <c r="W157" i="12" s="1"/>
  <c r="L157" i="12"/>
  <c r="V156" i="12"/>
  <c r="W156" i="12" s="1"/>
  <c r="L156" i="12"/>
  <c r="V155" i="12"/>
  <c r="L155" i="12"/>
  <c r="K153" i="12"/>
  <c r="V151" i="12"/>
  <c r="W151" i="12" s="1"/>
  <c r="L151" i="12"/>
  <c r="V150" i="12"/>
  <c r="W150" i="12" s="1"/>
  <c r="L150" i="12"/>
  <c r="V149" i="12"/>
  <c r="W149" i="12" s="1"/>
  <c r="L149" i="12"/>
  <c r="V148" i="12"/>
  <c r="W148" i="12" s="1"/>
  <c r="L148" i="12"/>
  <c r="V147" i="12"/>
  <c r="W147" i="12" s="1"/>
  <c r="L147" i="12"/>
  <c r="V146" i="12"/>
  <c r="W146" i="12" s="1"/>
  <c r="L146" i="12"/>
  <c r="V145" i="12"/>
  <c r="W145" i="12" s="1"/>
  <c r="L145" i="12"/>
  <c r="V144" i="12"/>
  <c r="W144" i="12" s="1"/>
  <c r="L144" i="12"/>
  <c r="V143" i="12"/>
  <c r="W143" i="12" s="1"/>
  <c r="L143" i="12"/>
  <c r="V142" i="12"/>
  <c r="W142" i="12" s="1"/>
  <c r="L142" i="12"/>
  <c r="V141" i="12"/>
  <c r="W141" i="12" s="1"/>
  <c r="L141" i="12"/>
  <c r="V140" i="12"/>
  <c r="W140" i="12" s="1"/>
  <c r="V139" i="12"/>
  <c r="W139" i="12" s="1"/>
  <c r="V138" i="12"/>
  <c r="W138" i="12" s="1"/>
  <c r="L138" i="12"/>
  <c r="V137" i="12"/>
  <c r="W137" i="12" s="1"/>
  <c r="L137" i="12"/>
  <c r="V136" i="12"/>
  <c r="W136" i="12" s="1"/>
  <c r="L136" i="12"/>
  <c r="V135" i="12"/>
  <c r="W135" i="12" s="1"/>
  <c r="L135" i="12"/>
  <c r="V134" i="12"/>
  <c r="W134" i="12" s="1"/>
  <c r="L134" i="12"/>
  <c r="V133" i="12"/>
  <c r="W133" i="12" s="1"/>
  <c r="L133" i="12"/>
  <c r="V132" i="12"/>
  <c r="W132" i="12" s="1"/>
  <c r="L132" i="12"/>
  <c r="V131" i="12"/>
  <c r="W131" i="12" s="1"/>
  <c r="L131" i="12"/>
  <c r="V130" i="12"/>
  <c r="W130" i="12" s="1"/>
  <c r="L130" i="12"/>
  <c r="V129" i="12"/>
  <c r="W129" i="12" s="1"/>
  <c r="L129" i="12"/>
  <c r="V128" i="12"/>
  <c r="W128" i="12" s="1"/>
  <c r="L128" i="12"/>
  <c r="V127" i="12"/>
  <c r="W127" i="12" s="1"/>
  <c r="L127" i="12"/>
  <c r="V126" i="12"/>
  <c r="W126" i="12" s="1"/>
  <c r="L126" i="12"/>
  <c r="V125" i="12"/>
  <c r="W125" i="12" s="1"/>
  <c r="L125" i="12"/>
  <c r="V124" i="12"/>
  <c r="W124" i="12" s="1"/>
  <c r="L124" i="12"/>
  <c r="V123" i="12"/>
  <c r="W123" i="12" s="1"/>
  <c r="L123" i="12"/>
  <c r="V122" i="12"/>
  <c r="W122" i="12" s="1"/>
  <c r="L122" i="12"/>
  <c r="V121" i="12"/>
  <c r="W121" i="12" s="1"/>
  <c r="L121" i="12"/>
  <c r="V120" i="12"/>
  <c r="W120" i="12" s="1"/>
  <c r="L120" i="12"/>
  <c r="V119" i="12"/>
  <c r="W119" i="12" s="1"/>
  <c r="L119" i="12"/>
  <c r="V118" i="12"/>
  <c r="W118" i="12" s="1"/>
  <c r="L118" i="12"/>
  <c r="V117" i="12"/>
  <c r="W117" i="12" s="1"/>
  <c r="L117" i="12"/>
  <c r="V116" i="12"/>
  <c r="W116" i="12" s="1"/>
  <c r="L116" i="12"/>
  <c r="V115" i="12"/>
  <c r="W115" i="12" s="1"/>
  <c r="L115" i="12"/>
  <c r="V114" i="12"/>
  <c r="W114" i="12" s="1"/>
  <c r="L114" i="12"/>
  <c r="V113" i="12"/>
  <c r="W113" i="12" s="1"/>
  <c r="L113" i="12"/>
  <c r="V112" i="12"/>
  <c r="W112" i="12" s="1"/>
  <c r="L112" i="12"/>
  <c r="V111" i="12"/>
  <c r="W111" i="12" s="1"/>
  <c r="L111" i="12"/>
  <c r="V110" i="12"/>
  <c r="W110" i="12" s="1"/>
  <c r="L110" i="12"/>
  <c r="V109" i="12"/>
  <c r="W109" i="12" s="1"/>
  <c r="L109" i="12"/>
  <c r="V108" i="12"/>
  <c r="W108" i="12" s="1"/>
  <c r="L108" i="12"/>
  <c r="V107" i="12"/>
  <c r="W107" i="12" s="1"/>
  <c r="L107" i="12"/>
  <c r="V106" i="12"/>
  <c r="W106" i="12" s="1"/>
  <c r="L106" i="12"/>
  <c r="V105" i="12"/>
  <c r="W105" i="12" s="1"/>
  <c r="L105" i="12"/>
  <c r="V104" i="12"/>
  <c r="L104" i="12"/>
  <c r="K102" i="12"/>
  <c r="V100" i="12"/>
  <c r="W100" i="12" s="1"/>
  <c r="L100" i="12"/>
  <c r="V99" i="12"/>
  <c r="W99" i="12" s="1"/>
  <c r="L99" i="12"/>
  <c r="V98" i="12"/>
  <c r="W98" i="12" s="1"/>
  <c r="L98" i="12"/>
  <c r="V97" i="12"/>
  <c r="W97" i="12" s="1"/>
  <c r="L97" i="12"/>
  <c r="V96" i="12"/>
  <c r="W96" i="12" s="1"/>
  <c r="L96" i="12"/>
  <c r="V95" i="12"/>
  <c r="W95" i="12" s="1"/>
  <c r="L95" i="12"/>
  <c r="V94" i="12"/>
  <c r="W94" i="12" s="1"/>
  <c r="L94" i="12"/>
  <c r="V93" i="12"/>
  <c r="W93" i="12" s="1"/>
  <c r="L93" i="12"/>
  <c r="V92" i="12"/>
  <c r="W92" i="12" s="1"/>
  <c r="L92" i="12"/>
  <c r="V91" i="12"/>
  <c r="W91" i="12" s="1"/>
  <c r="L91" i="12"/>
  <c r="V90" i="12"/>
  <c r="W90" i="12" s="1"/>
  <c r="L90" i="12"/>
  <c r="V89" i="12"/>
  <c r="W89" i="12" s="1"/>
  <c r="L89" i="12"/>
  <c r="V88" i="12"/>
  <c r="W88" i="12" s="1"/>
  <c r="V87" i="12"/>
  <c r="W87" i="12" s="1"/>
  <c r="L87" i="12"/>
  <c r="V86" i="12"/>
  <c r="W86" i="12" s="1"/>
  <c r="L86" i="12"/>
  <c r="V85" i="12"/>
  <c r="W85" i="12" s="1"/>
  <c r="L85" i="12"/>
  <c r="V84" i="12"/>
  <c r="W84" i="12" s="1"/>
  <c r="L84" i="12"/>
  <c r="V83" i="12"/>
  <c r="W83" i="12" s="1"/>
  <c r="L83" i="12"/>
  <c r="V82" i="12"/>
  <c r="W82" i="12" s="1"/>
  <c r="L82" i="12"/>
  <c r="V81" i="12"/>
  <c r="W81" i="12" s="1"/>
  <c r="L81" i="12"/>
  <c r="V80" i="12"/>
  <c r="W80" i="12" s="1"/>
  <c r="L80" i="12"/>
  <c r="V79" i="12"/>
  <c r="W79" i="12" s="1"/>
  <c r="L79" i="12"/>
  <c r="V78" i="12"/>
  <c r="W78" i="12" s="1"/>
  <c r="L78" i="12"/>
  <c r="V77" i="12"/>
  <c r="W77" i="12" s="1"/>
  <c r="L77" i="12"/>
  <c r="V76" i="12"/>
  <c r="W76" i="12" s="1"/>
  <c r="L76" i="12"/>
  <c r="V75" i="12"/>
  <c r="W75" i="12" s="1"/>
  <c r="L75" i="12"/>
  <c r="V74" i="12"/>
  <c r="W74" i="12" s="1"/>
  <c r="L74" i="12"/>
  <c r="V73" i="12"/>
  <c r="W73" i="12" s="1"/>
  <c r="L73" i="12"/>
  <c r="V72" i="12"/>
  <c r="W72" i="12" s="1"/>
  <c r="L72" i="12"/>
  <c r="V71" i="12"/>
  <c r="W71" i="12" s="1"/>
  <c r="L71" i="12"/>
  <c r="V70" i="12"/>
  <c r="W70" i="12" s="1"/>
  <c r="L70" i="12"/>
  <c r="V69" i="12"/>
  <c r="W69" i="12" s="1"/>
  <c r="L69" i="12"/>
  <c r="V68" i="12"/>
  <c r="W68" i="12" s="1"/>
  <c r="L68" i="12"/>
  <c r="V67" i="12"/>
  <c r="W67" i="12" s="1"/>
  <c r="L67" i="12"/>
  <c r="V66" i="12"/>
  <c r="W66" i="12" s="1"/>
  <c r="L66" i="12"/>
  <c r="V65" i="12"/>
  <c r="W65" i="12" s="1"/>
  <c r="L65" i="12"/>
  <c r="V64" i="12"/>
  <c r="W64" i="12" s="1"/>
  <c r="L64" i="12"/>
  <c r="V63" i="12"/>
  <c r="W63" i="12" s="1"/>
  <c r="L63" i="12"/>
  <c r="V62" i="12"/>
  <c r="W62" i="12" s="1"/>
  <c r="L62" i="12"/>
  <c r="V61" i="12"/>
  <c r="W61" i="12" s="1"/>
  <c r="L61" i="12"/>
  <c r="V60" i="12"/>
  <c r="W60" i="12" s="1"/>
  <c r="L60" i="12"/>
  <c r="V59" i="12"/>
  <c r="W59" i="12" s="1"/>
  <c r="V58" i="12"/>
  <c r="W58" i="12" s="1"/>
  <c r="L58" i="12"/>
  <c r="V57" i="12"/>
  <c r="W57" i="12" s="1"/>
  <c r="L57" i="12"/>
  <c r="V56" i="12"/>
  <c r="W56" i="12" s="1"/>
  <c r="L56" i="12"/>
  <c r="V55" i="12"/>
  <c r="W55" i="12" s="1"/>
  <c r="L55" i="12"/>
  <c r="V54" i="12"/>
  <c r="W54" i="12" s="1"/>
  <c r="L54" i="12"/>
  <c r="V53" i="12"/>
  <c r="L53" i="12"/>
  <c r="L13" i="12"/>
  <c r="L14" i="12"/>
  <c r="L15" i="12"/>
  <c r="L16" i="12"/>
  <c r="L49" i="12"/>
  <c r="W257" i="12" l="1"/>
  <c r="W206" i="12"/>
  <c r="W104" i="12"/>
  <c r="W53" i="12"/>
  <c r="W155" i="12"/>
  <c r="L36" i="12"/>
  <c r="L21" i="12"/>
  <c r="V2" i="12"/>
  <c r="W2" i="12" l="1"/>
  <c r="V32" i="12"/>
  <c r="W32" i="12" s="1"/>
  <c r="V33" i="12"/>
  <c r="W33" i="12" s="1"/>
  <c r="V34" i="12"/>
  <c r="W34" i="12" s="1"/>
  <c r="V35" i="12"/>
  <c r="W35" i="12" s="1"/>
  <c r="V36" i="12"/>
  <c r="W36" i="12" s="1"/>
  <c r="V37" i="12"/>
  <c r="W37" i="12" s="1"/>
  <c r="V38" i="12"/>
  <c r="W38" i="12" s="1"/>
  <c r="V39" i="12"/>
  <c r="W39" i="12" s="1"/>
  <c r="V40" i="12"/>
  <c r="W40" i="12" s="1"/>
  <c r="V41" i="12"/>
  <c r="W41" i="12" s="1"/>
  <c r="V42" i="12"/>
  <c r="W42" i="12" s="1"/>
  <c r="V43" i="12"/>
  <c r="W43" i="12" s="1"/>
  <c r="V44" i="12"/>
  <c r="W44" i="12" s="1"/>
  <c r="V45" i="12"/>
  <c r="W45" i="12" s="1"/>
  <c r="V46" i="12"/>
  <c r="W46" i="12" s="1"/>
  <c r="V47" i="12"/>
  <c r="W47" i="12" s="1"/>
  <c r="V48" i="12"/>
  <c r="W48" i="12" s="1"/>
  <c r="V49" i="12"/>
  <c r="W49" i="12" s="1"/>
  <c r="L32" i="12"/>
  <c r="L33" i="12"/>
  <c r="L34" i="12"/>
  <c r="L35" i="12"/>
  <c r="L38" i="12"/>
  <c r="L39" i="12"/>
  <c r="L40" i="12"/>
  <c r="L41" i="12"/>
  <c r="L42" i="12"/>
  <c r="L43" i="12"/>
  <c r="L44" i="12"/>
  <c r="L45" i="12"/>
  <c r="L46" i="12"/>
  <c r="L47" i="12"/>
  <c r="L48" i="12"/>
  <c r="L24" i="12"/>
  <c r="L7" i="12" l="1"/>
  <c r="L19" i="12" l="1"/>
  <c r="V3" i="12" l="1"/>
  <c r="V4" i="12"/>
  <c r="W4" i="12" s="1"/>
  <c r="V5" i="12"/>
  <c r="W5" i="12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29" i="12"/>
  <c r="W29" i="12" s="1"/>
  <c r="V30" i="12"/>
  <c r="W30" i="12" s="1"/>
  <c r="V31" i="12"/>
  <c r="W31" i="12" s="1"/>
  <c r="W3" i="12" l="1"/>
  <c r="K51" i="12"/>
  <c r="L31" i="12" l="1"/>
  <c r="L30" i="12"/>
  <c r="L29" i="12"/>
  <c r="L28" i="12"/>
  <c r="L27" i="12"/>
  <c r="L26" i="12"/>
  <c r="L25" i="12"/>
  <c r="L23" i="12"/>
  <c r="L22" i="12"/>
  <c r="L20" i="12"/>
  <c r="L18" i="12"/>
  <c r="L17" i="12"/>
  <c r="L12" i="12"/>
  <c r="L11" i="12"/>
  <c r="L10" i="12"/>
  <c r="L9" i="12"/>
  <c r="L8" i="12"/>
  <c r="L6" i="12"/>
  <c r="L5" i="12"/>
  <c r="L4" i="12"/>
  <c r="L3" i="12"/>
</calcChain>
</file>

<file path=xl/sharedStrings.xml><?xml version="1.0" encoding="utf-8"?>
<sst xmlns="http://schemas.openxmlformats.org/spreadsheetml/2006/main" count="1110" uniqueCount="350">
  <si>
    <t xml:space="preserve">Treatment </t>
  </si>
  <si>
    <t>Date</t>
  </si>
  <si>
    <t>Time</t>
  </si>
  <si>
    <t>Breaking Strength (N)</t>
  </si>
  <si>
    <t>Egg weight (g)</t>
  </si>
  <si>
    <t>Albumen height (mm)</t>
  </si>
  <si>
    <t>Haugh unit</t>
  </si>
  <si>
    <t>Yolk colour</t>
  </si>
  <si>
    <t>Grade</t>
  </si>
  <si>
    <t>Notes</t>
  </si>
  <si>
    <t>Avg</t>
  </si>
  <si>
    <t>Avg adjusted</t>
  </si>
  <si>
    <t>Egg volume</t>
  </si>
  <si>
    <t>Dried shell weight</t>
  </si>
  <si>
    <t>Cup + shell</t>
  </si>
  <si>
    <t>Cup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</si>
  <si>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</si>
  <si>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</si>
  <si>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</si>
  <si>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</si>
  <si>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</si>
  <si>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</si>
  <si>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</si>
  <si>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</si>
  <si>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</si>
  <si>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</si>
  <si>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</si>
  <si>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</si>
  <si>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</si>
  <si>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</si>
  <si>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</si>
  <si>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</si>
  <si>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</si>
  <si>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</si>
  <si>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</si>
  <si>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</si>
  <si>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</si>
  <si>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</si>
  <si>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</si>
  <si>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</si>
  <si>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</si>
  <si>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</si>
  <si>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</si>
  <si>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</si>
  <si>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</si>
  <si>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</si>
  <si>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Age (wks)</t>
  </si>
  <si>
    <t>Breed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</si>
  <si>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</si>
  <si>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</si>
  <si>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</si>
  <si>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</si>
  <si>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</si>
  <si>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</si>
  <si>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</si>
  <si>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</si>
  <si>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</si>
  <si>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</si>
  <si>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</si>
  <si>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</si>
  <si>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</si>
  <si>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</si>
  <si>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</si>
  <si>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</si>
  <si>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</si>
  <si>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</si>
  <si>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Percentage shell</t>
  </si>
  <si>
    <t>B</t>
  </si>
  <si>
    <t>A</t>
  </si>
  <si>
    <t>C</t>
  </si>
  <si>
    <t>Date of lay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</si>
  <si>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</si>
  <si>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</si>
  <si>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</si>
  <si>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</si>
  <si>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</si>
  <si>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</si>
  <si>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</si>
  <si>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</si>
  <si>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</si>
  <si>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</si>
  <si>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</si>
  <si>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</si>
  <si>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</si>
  <si>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</si>
  <si>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</si>
  <si>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</si>
  <si>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</si>
  <si>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</si>
  <si>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</si>
  <si>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</si>
  <si>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</si>
  <si>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</si>
  <si>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</si>
  <si>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</si>
  <si>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</si>
  <si>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</si>
  <si>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</si>
  <si>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</si>
  <si>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</si>
  <si>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</si>
  <si>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</si>
  <si>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</si>
  <si>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</si>
  <si>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</si>
  <si>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</si>
  <si>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</si>
  <si>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</si>
  <si>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</si>
  <si>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</si>
  <si>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</si>
  <si>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</si>
  <si>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</si>
  <si>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</si>
  <si>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</si>
  <si>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</si>
  <si>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</si>
  <si>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</si>
  <si>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</si>
  <si>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</si>
  <si>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</si>
  <si>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</si>
  <si>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</si>
  <si>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</si>
  <si>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</si>
  <si>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</si>
  <si>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</si>
  <si>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</si>
  <si>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</si>
  <si>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</si>
  <si>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</si>
  <si>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</si>
  <si>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</si>
  <si>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</si>
  <si>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</si>
  <si>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</si>
  <si>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</si>
  <si>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</si>
  <si>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</si>
  <si>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</si>
  <si>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</si>
  <si>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</si>
  <si>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</si>
  <si>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</si>
  <si>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</si>
  <si>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</si>
  <si>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</si>
  <si>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</si>
  <si>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</si>
  <si>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</si>
  <si>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</si>
  <si>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</si>
  <si>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</si>
  <si>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</si>
  <si>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</si>
  <si>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</si>
  <si>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</si>
  <si>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</si>
  <si>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</si>
  <si>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</si>
  <si>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</si>
  <si>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</si>
  <si>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</si>
  <si>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</si>
  <si>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</si>
  <si>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</si>
  <si>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</si>
  <si>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</si>
  <si>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</si>
  <si>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</si>
  <si>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</si>
  <si>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</si>
  <si>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</si>
  <si>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</si>
  <si>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</si>
  <si>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</si>
  <si>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</si>
  <si>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</si>
  <si>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</si>
  <si>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</si>
  <si>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</si>
  <si>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</si>
  <si>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</si>
  <si>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</si>
  <si>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</si>
  <si>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</si>
  <si>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</si>
  <si>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</si>
  <si>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</si>
  <si>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</si>
  <si>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</si>
  <si>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</si>
  <si>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</si>
  <si>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</si>
  <si>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</si>
  <si>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</si>
  <si>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</si>
  <si>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</si>
  <si>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</si>
  <si>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</si>
  <si>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</si>
  <si>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</si>
  <si>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</si>
  <si>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</si>
  <si>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</si>
  <si>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</si>
  <si>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</si>
  <si>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</si>
  <si>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</si>
  <si>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</si>
  <si>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</si>
  <si>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</si>
  <si>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</si>
  <si>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</si>
  <si>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</si>
  <si>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</si>
  <si>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</si>
  <si>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</si>
  <si>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</si>
  <si>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</si>
  <si>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</si>
  <si>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</si>
  <si>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</si>
  <si>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</si>
  <si>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</si>
  <si>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</si>
  <si>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</si>
  <si>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</si>
  <si>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</si>
  <si>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</si>
  <si>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</si>
  <si>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</si>
  <si>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</si>
  <si>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</si>
  <si>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</si>
  <si>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</si>
  <si>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</si>
  <si>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</si>
  <si>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</si>
  <si>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</si>
  <si>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</si>
  <si>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</si>
  <si>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</si>
  <si>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</si>
  <si>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</si>
  <si>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</si>
  <si>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</si>
  <si>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</si>
  <si>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</si>
  <si>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</si>
  <si>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</si>
  <si>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</si>
  <si>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</si>
  <si>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</si>
  <si>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</si>
  <si>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</si>
  <si>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</si>
  <si>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</si>
  <si>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</si>
  <si>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</si>
  <si>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E46</t>
  </si>
  <si>
    <t>E47</t>
  </si>
  <si>
    <t>E48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</si>
  <si>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</si>
  <si>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</si>
  <si>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</si>
  <si>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</si>
  <si>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</si>
  <si>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</si>
  <si>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</si>
  <si>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</si>
  <si>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</si>
  <si>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</si>
  <si>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</si>
  <si>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</si>
  <si>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</si>
  <si>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</si>
  <si>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</si>
  <si>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</si>
  <si>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</si>
  <si>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</si>
  <si>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</si>
  <si>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</si>
  <si>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</si>
  <si>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</si>
  <si>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</si>
  <si>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</si>
  <si>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</si>
  <si>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</si>
  <si>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</si>
  <si>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</si>
  <si>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</si>
  <si>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</si>
  <si>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</si>
  <si>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</si>
  <si>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</si>
  <si>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</si>
  <si>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</si>
  <si>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</si>
  <si>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</si>
  <si>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</si>
  <si>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</si>
  <si>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</si>
  <si>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</si>
  <si>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</si>
  <si>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</si>
  <si>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</si>
  <si>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</si>
  <si>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</si>
  <si>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</si>
  <si>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F48</t>
  </si>
  <si>
    <t>-Barn eggs (free range)</t>
  </si>
  <si>
    <t>-4 tier (6/cage)</t>
  </si>
  <si>
    <t>-4 tier (8/cage)</t>
  </si>
  <si>
    <t>-2 tier (2/cage)</t>
  </si>
  <si>
    <t>-2 tier (3/cage)</t>
  </si>
  <si>
    <t>-Enriched cage (12/cage)</t>
  </si>
  <si>
    <t>D</t>
  </si>
  <si>
    <t>E</t>
  </si>
  <si>
    <t>F</t>
  </si>
  <si>
    <t>Code</t>
  </si>
  <si>
    <t>Treatment type</t>
  </si>
  <si>
    <t>Colour</t>
  </si>
  <si>
    <t>Green</t>
  </si>
  <si>
    <t>Purple</t>
  </si>
  <si>
    <t>Pink</t>
  </si>
  <si>
    <t>Yellow</t>
  </si>
  <si>
    <t>Blue</t>
  </si>
  <si>
    <t>Brown</t>
  </si>
  <si>
    <t>Age</t>
  </si>
  <si>
    <t>Cage Number</t>
  </si>
  <si>
    <t>None</t>
  </si>
  <si>
    <t>AA</t>
  </si>
  <si>
    <t>Pigment spot</t>
  </si>
  <si>
    <t>pigment spots</t>
  </si>
  <si>
    <t>YOLK BROKE</t>
  </si>
  <si>
    <t>BLOODY YOLK</t>
  </si>
  <si>
    <t>broken</t>
  </si>
  <si>
    <t>PROTEIN SPOT</t>
  </si>
  <si>
    <t>NO READING</t>
  </si>
  <si>
    <t>BROKEN</t>
  </si>
  <si>
    <t>NOT TESTED</t>
  </si>
  <si>
    <t xml:space="preserve">FROM EGGS 42 STANDING OVER NIGHT </t>
  </si>
  <si>
    <t>Average eggshell thickness (mm)</t>
  </si>
  <si>
    <t>No</t>
  </si>
  <si>
    <t>Lohman Brown</t>
  </si>
  <si>
    <t>a</t>
  </si>
  <si>
    <t>b</t>
  </si>
  <si>
    <t>ab</t>
  </si>
  <si>
    <t xml:space="preserve">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</si>
</sst>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E649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F7E61"/>
        <bgColor indexed="64"/>
      </patternFill>
    </fill>
    <fill>
      <patternFill patternType="solid">
        <fgColor rgb="FF74CE98"/>
        <bgColor indexed="64"/>
      </patternFill>
    </fill>
    <fill>
      <patternFill patternType="solid">
        <fgColor rgb="FFC68D7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" fillId="0" borderId="0" xfId="0" applyNumberFormat="1" applyFont="1"/>
    <xf numFmtId="0" fontId="5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left" vertical="top"/>
    </xf>
    <xf numFmtId="14" fontId="3" fillId="2" borderId="0" xfId="0" applyNumberFormat="1" applyFont="1" applyFill="1"/>
    <xf numFmtId="20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right"/>
    </xf>
    <xf numFmtId="0" fontId="4" fillId="2" borderId="0" xfId="0" applyFont="1" applyFill="1"/>
    <xf numFmtId="20" fontId="4" fillId="2" borderId="0" xfId="0" applyNumberFormat="1" applyFont="1" applyFill="1"/>
    <xf numFmtId="2" fontId="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14" fontId="3" fillId="3" borderId="0" xfId="0" applyNumberFormat="1" applyFont="1" applyFill="1"/>
    <xf numFmtId="20" fontId="3" fillId="3" borderId="0" xfId="0" applyNumberFormat="1" applyFont="1" applyFill="1"/>
    <xf numFmtId="2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right"/>
    </xf>
    <xf numFmtId="0" fontId="4" fillId="3" borderId="0" xfId="0" applyFont="1" applyFill="1"/>
    <xf numFmtId="20" fontId="4" fillId="3" borderId="0" xfId="0" applyNumberFormat="1" applyFont="1" applyFill="1"/>
    <xf numFmtId="2" fontId="4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>
      <alignment horizontal="left" vertical="top"/>
    </xf>
    <xf numFmtId="14" fontId="3" fillId="4" borderId="0" xfId="0" applyNumberFormat="1" applyFont="1" applyFill="1"/>
    <xf numFmtId="20" fontId="3" fillId="4" borderId="0" xfId="0" applyNumberFormat="1" applyFont="1" applyFill="1"/>
    <xf numFmtId="2" fontId="3" fillId="4" borderId="0" xfId="0" applyNumberFormat="1" applyFont="1" applyFill="1"/>
    <xf numFmtId="0" fontId="3" fillId="4" borderId="0" xfId="0" applyFont="1" applyFill="1" applyAlignment="1">
      <alignment horizontal="center" vertical="center"/>
    </xf>
    <xf numFmtId="2" fontId="3" fillId="4" borderId="0" xfId="0" applyNumberFormat="1" applyFont="1" applyFill="1" applyAlignment="1">
      <alignment horizontal="right"/>
    </xf>
    <xf numFmtId="0" fontId="4" fillId="4" borderId="0" xfId="0" applyFont="1" applyFill="1"/>
    <xf numFmtId="20" fontId="4" fillId="4" borderId="0" xfId="0" applyNumberFormat="1" applyFont="1" applyFill="1"/>
    <xf numFmtId="2" fontId="4" fillId="4" borderId="0" xfId="0" applyNumberFormat="1" applyFont="1" applyFill="1"/>
    <xf numFmtId="0" fontId="4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5" borderId="0" xfId="0" applyFont="1" applyFill="1"/>
    <xf numFmtId="0" fontId="3" fillId="5" borderId="0" xfId="0" applyFont="1" applyFill="1" applyAlignment="1">
      <alignment horizontal="left" vertical="top"/>
    </xf>
    <xf numFmtId="14" fontId="3" fillId="5" borderId="0" xfId="0" applyNumberFormat="1" applyFont="1" applyFill="1"/>
    <xf numFmtId="20" fontId="3" fillId="5" borderId="0" xfId="0" applyNumberFormat="1" applyFont="1" applyFill="1"/>
    <xf numFmtId="2" fontId="3" fillId="5" borderId="0" xfId="0" applyNumberFormat="1" applyFont="1" applyFill="1"/>
    <xf numFmtId="0" fontId="3" fillId="5" borderId="0" xfId="0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right"/>
    </xf>
    <xf numFmtId="0" fontId="4" fillId="5" borderId="0" xfId="0" applyFont="1" applyFill="1"/>
    <xf numFmtId="20" fontId="4" fillId="5" borderId="0" xfId="0" applyNumberFormat="1" applyFont="1" applyFill="1"/>
    <xf numFmtId="2" fontId="4" fillId="5" borderId="0" xfId="0" applyNumberFormat="1" applyFont="1" applyFill="1"/>
    <xf numFmtId="0" fontId="4" fillId="5" borderId="0" xfId="0" applyFont="1" applyFill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horizontal="left" vertical="top"/>
    </xf>
    <xf numFmtId="14" fontId="3" fillId="6" borderId="0" xfId="0" applyNumberFormat="1" applyFont="1" applyFill="1"/>
    <xf numFmtId="20" fontId="3" fillId="6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 applyAlignment="1">
      <alignment horizontal="center" vertical="center"/>
    </xf>
    <xf numFmtId="2" fontId="3" fillId="6" borderId="0" xfId="0" applyNumberFormat="1" applyFont="1" applyFill="1" applyAlignment="1">
      <alignment horizontal="right"/>
    </xf>
    <xf numFmtId="0" fontId="4" fillId="6" borderId="0" xfId="0" applyFont="1" applyFill="1"/>
    <xf numFmtId="20" fontId="4" fillId="6" borderId="0" xfId="0" applyNumberFormat="1" applyFont="1" applyFill="1"/>
    <xf numFmtId="2" fontId="4" fillId="6" borderId="0" xfId="0" applyNumberFormat="1" applyFont="1" applyFill="1"/>
    <xf numFmtId="0" fontId="4" fillId="6" borderId="0" xfId="0" applyFont="1" applyFill="1" applyAlignment="1">
      <alignment horizontal="center" vertical="center"/>
    </xf>
    <xf numFmtId="14" fontId="3" fillId="7" borderId="0" xfId="0" applyNumberFormat="1" applyFont="1" applyFill="1"/>
    <xf numFmtId="2" fontId="3" fillId="7" borderId="0" xfId="0" applyNumberFormat="1" applyFont="1" applyFill="1"/>
    <xf numFmtId="0" fontId="3" fillId="7" borderId="0" xfId="0" applyFont="1" applyFill="1"/>
    <xf numFmtId="0" fontId="3" fillId="7" borderId="0" xfId="0" applyFont="1" applyFill="1" applyAlignment="1">
      <alignment horizontal="left" vertical="top"/>
    </xf>
    <xf numFmtId="20" fontId="3" fillId="7" borderId="0" xfId="0" applyNumberFormat="1" applyFont="1" applyFill="1"/>
    <xf numFmtId="0" fontId="3" fillId="7" borderId="0" xfId="0" applyFont="1" applyFill="1" applyAlignment="1">
      <alignment horizontal="center" vertical="center"/>
    </xf>
    <xf numFmtId="2" fontId="3" fillId="7" borderId="0" xfId="0" applyNumberFormat="1" applyFont="1" applyFill="1" applyAlignment="1">
      <alignment horizontal="right"/>
    </xf>
    <xf numFmtId="0" fontId="4" fillId="7" borderId="0" xfId="0" applyFont="1" applyFill="1"/>
    <xf numFmtId="20" fontId="4" fillId="7" borderId="0" xfId="0" applyNumberFormat="1" applyFont="1" applyFill="1"/>
    <xf numFmtId="2" fontId="4" fillId="7" borderId="0" xfId="0" applyNumberFormat="1" applyFont="1" applyFill="1"/>
    <xf numFmtId="0" fontId="4" fillId="7" borderId="0" xfId="0" applyFont="1" applyFill="1" applyAlignment="1">
      <alignment horizontal="center" vertical="center"/>
    </xf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/>
    <xf numFmtId="0" fontId="4" fillId="0" borderId="0" xfId="0" applyFont="1" applyAlignment="1">
      <alignment horizontal="center" vertical="center"/>
    </xf>
    <xf numFmtId="0" fontId="0" fillId="6" borderId="0" xfId="0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8" borderId="0" xfId="0" applyFill="1"/>
    <xf numFmtId="0" fontId="0" fillId="8" borderId="0" xfId="0" applyFill="1" applyAlignment="1">
      <alignment horizontal="right"/>
    </xf>
    <xf numFmtId="0" fontId="0" fillId="6" borderId="0" xfId="0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9" borderId="0" xfId="0" applyFill="1"/>
    <xf numFmtId="0" fontId="0" fillId="9" borderId="0" xfId="0" applyFill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5" borderId="0" xfId="0" applyFont="1" applyFill="1"/>
    <xf numFmtId="2" fontId="5" fillId="6" borderId="0" xfId="0" applyNumberFormat="1" applyFont="1" applyFill="1"/>
    <xf numFmtId="0" fontId="5" fillId="6" borderId="0" xfId="0" applyFont="1" applyFill="1"/>
    <xf numFmtId="0" fontId="5" fillId="3" borderId="0" xfId="0" applyFont="1" applyFill="1"/>
    <xf numFmtId="2" fontId="5" fillId="2" borderId="0" xfId="0" applyNumberFormat="1" applyFont="1" applyFill="1"/>
    <xf numFmtId="2" fontId="5" fillId="4" borderId="0" xfId="0" applyNumberFormat="1" applyFont="1" applyFill="1"/>
    <xf numFmtId="2" fontId="5" fillId="5" borderId="0" xfId="0" applyNumberFormat="1" applyFont="1" applyFill="1"/>
    <xf numFmtId="2" fontId="5" fillId="3" borderId="0" xfId="0" applyNumberFormat="1" applyFont="1" applyFill="1"/>
    <xf numFmtId="2" fontId="5" fillId="7" borderId="0" xfId="0" applyNumberFormat="1" applyFont="1" applyFill="1"/>
    <xf numFmtId="0" fontId="5" fillId="2" borderId="0" xfId="0" applyFont="1" applyFill="1"/>
    <xf numFmtId="0" fontId="5" fillId="4" borderId="0" xfId="0" applyFont="1" applyFill="1"/>
    <xf numFmtId="0" fontId="5" fillId="7" borderId="0" xfId="0" applyFont="1" applyFill="1"/>
    <xf numFmtId="0" fontId="3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8D74"/>
      <color rgb="FFCC99FF"/>
      <color rgb="FF74CE98"/>
      <color rgb="FF66CCFF"/>
      <color rgb="FFDE6492"/>
      <color rgb="FFBF7E61"/>
      <color rgb="FFC2856A"/>
      <color rgb="FFE7725B"/>
      <color rgb="FF65A5CD"/>
      <color rgb="FF2D80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83013307547085"/>
          <c:y val="0.17171296296296298"/>
          <c:w val="0.8539301008426578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'Egg Info and graphs'!$B$11</c:f>
              <c:strCache>
                <c:ptCount val="1"/>
                <c:pt idx="0">
                  <c:v>Egg volume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DC-4EFB-9D1F-517246E6F093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DC-4EFB-9D1F-517246E6F093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DC-4EFB-9D1F-517246E6F0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DC-4EFB-9D1F-517246E6F093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DC-4EFB-9D1F-517246E6F093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DC-4EFB-9D1F-517246E6F09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BE4D76E-01CE-410A-B707-7CF114636306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0DC-4EFB-9D1F-517246E6F0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0E9752-C29E-4B48-BA4B-9446D124334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0DC-4EFB-9D1F-517246E6F0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429A2A8-50CE-4341-AEC7-7321D757036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0DC-4EFB-9D1F-517246E6F0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EE2E302-F987-42F0-B437-B6B7AAC8E55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0DC-4EFB-9D1F-517246E6F0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C032387-7460-417A-BFC3-AF4B6981989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0DC-4EFB-9D1F-517246E6F09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6B740E3-FE10-4BD4-BBBA-C4BDE92D78F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0DC-4EFB-9D1F-517246E6F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graphs'!$B$12:$B$17</c:f>
              <c:numCache>
                <c:formatCode>General</c:formatCode>
                <c:ptCount val="6"/>
                <c:pt idx="0">
                  <c:v>65.340425531914889</c:v>
                </c:pt>
                <c:pt idx="1">
                  <c:v>56.489795918367349</c:v>
                </c:pt>
                <c:pt idx="2">
                  <c:v>56.638297872340424</c:v>
                </c:pt>
                <c:pt idx="3">
                  <c:v>56.425531914893618</c:v>
                </c:pt>
                <c:pt idx="4">
                  <c:v>57.434782608695649</c:v>
                </c:pt>
                <c:pt idx="5">
                  <c:v>56.270833333333336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graphs'!$C$12:$C$17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D0DC-4EFB-9D1F-517246E6F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25279"/>
        <c:axId val="783258975"/>
      </c:barChart>
      <c:catAx>
        <c:axId val="78322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58975"/>
        <c:crosses val="autoZero"/>
        <c:auto val="1"/>
        <c:lblAlgn val="ctr"/>
        <c:lblOffset val="100"/>
        <c:noMultiLvlLbl val="0"/>
      </c:catAx>
      <c:valAx>
        <c:axId val="78325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25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graphs'!$D$11</c:f>
              <c:strCache>
                <c:ptCount val="1"/>
                <c:pt idx="0">
                  <c:v>Average eggshell thickness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1C-4320-8CAE-E18BC8A4AA4C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1C-4320-8CAE-E18BC8A4AA4C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1C-4320-8CAE-E18BC8A4AA4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1C-4320-8CAE-E18BC8A4AA4C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1C-4320-8CAE-E18BC8A4AA4C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1C-4320-8CAE-E18BC8A4AA4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BAA067C-207E-4D49-8BCC-E613BE02E76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71C-4320-8CAE-E18BC8A4AA4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F1EAB9C-35B3-41B3-B95C-EB417626025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71C-4320-8CAE-E18BC8A4AA4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9B4E75D-483A-4D07-A064-B55D24822C8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71C-4320-8CAE-E18BC8A4AA4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A0641C0-101A-4F8D-9573-F2D3E353E15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71C-4320-8CAE-E18BC8A4AA4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BC64920-4465-4F60-8053-12B5CD2E687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71C-4320-8CAE-E18BC8A4AA4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BFE9CA4-4B77-4BB9-9660-D83C9638F17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71C-4320-8CAE-E18BC8A4AA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graphs'!$D$12:$D$17</c:f>
              <c:numCache>
                <c:formatCode>General</c:formatCode>
                <c:ptCount val="6"/>
                <c:pt idx="0">
                  <c:v>0.48188888888888909</c:v>
                </c:pt>
                <c:pt idx="1">
                  <c:v>0.46510869565217383</c:v>
                </c:pt>
                <c:pt idx="2">
                  <c:v>0.47065217391304359</c:v>
                </c:pt>
                <c:pt idx="3">
                  <c:v>0.48133333333333339</c:v>
                </c:pt>
                <c:pt idx="4">
                  <c:v>0.48645348837209296</c:v>
                </c:pt>
                <c:pt idx="5">
                  <c:v>0.47031250000000013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graphs'!$E$12:$E$17</c15:f>
                <c15:dlblRangeCache>
                  <c:ptCount val="6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971C-4320-8CAE-E18BC8A4AA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16255"/>
        <c:axId val="931107103"/>
      </c:barChart>
      <c:catAx>
        <c:axId val="93111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7103"/>
        <c:crosses val="autoZero"/>
        <c:auto val="1"/>
        <c:lblAlgn val="ctr"/>
        <c:lblOffset val="100"/>
        <c:noMultiLvlLbl val="0"/>
      </c:catAx>
      <c:valAx>
        <c:axId val="93110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16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graphs'!$F$11</c:f>
              <c:strCache>
                <c:ptCount val="1"/>
                <c:pt idx="0">
                  <c:v>Egg weight (g)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5E-4897-AEE8-A07547B3A8AF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5E-4897-AEE8-A07547B3A8A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5E-4897-AEE8-A07547B3A8AF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75E-4897-AEE8-A07547B3A8AF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75E-4897-AEE8-A07547B3A8A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2605A3AD-C18A-4412-83D8-C530E33C2E7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5E-4897-AEE8-A07547B3A8A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3D0211F-15C6-400B-824E-689FD0CD247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75E-4897-AEE8-A07547B3A8A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DEFD11-988C-45CA-92FA-D9018608576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75E-4897-AEE8-A07547B3A8A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4A25CC5-607C-471E-BCE4-94E844BFDAF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75E-4897-AEE8-A07547B3A8A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B71357C-422D-4326-8545-57F3FD2C0ED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75E-4897-AEE8-A07547B3A8A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C68DF56-EF8F-48F5-B2D2-F2DA5FF55AD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75E-4897-AEE8-A07547B3A8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graphs'!$F$12:$F$17</c:f>
              <c:numCache>
                <c:formatCode>General</c:formatCode>
                <c:ptCount val="6"/>
                <c:pt idx="0">
                  <c:v>63.977083333333333</c:v>
                </c:pt>
                <c:pt idx="1">
                  <c:v>54.62040816326531</c:v>
                </c:pt>
                <c:pt idx="2">
                  <c:v>55.29375000000001</c:v>
                </c:pt>
                <c:pt idx="3">
                  <c:v>54.131250000000016</c:v>
                </c:pt>
                <c:pt idx="4">
                  <c:v>56.148936170212764</c:v>
                </c:pt>
                <c:pt idx="5">
                  <c:v>54.526382978723397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graphs'!$G$12:$G$17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475E-4897-AEE8-A07547B3A8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01695"/>
        <c:axId val="931082143"/>
      </c:barChart>
      <c:catAx>
        <c:axId val="931101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82143"/>
        <c:crosses val="autoZero"/>
        <c:auto val="1"/>
        <c:lblAlgn val="ctr"/>
        <c:lblOffset val="100"/>
        <c:noMultiLvlLbl val="0"/>
      </c:catAx>
      <c:valAx>
        <c:axId val="93108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1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graphs'!$H$11</c:f>
              <c:strCache>
                <c:ptCount val="1"/>
                <c:pt idx="0">
                  <c:v>Breaking Strength (N)</c:v>
                </c:pt>
              </c:strCache>
            </c:strRef>
          </c:tx>
          <c:spPr>
            <a:solidFill>
              <a:srgbClr val="DE649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BC-4F05-8DDF-DBED15BA82AF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BC-4F05-8DDF-DBED15BA82AF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BC-4F05-8DDF-DBED15BA82A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43481EC-AF65-4A40-BC04-B2AEA95E0FD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ABC-4F05-8DDF-DBED15BA82A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1976E63-A4B4-42C8-9E23-3BF2E375286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ABC-4F05-8DDF-DBED15BA82A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610BD03-8704-4DCA-B035-03B3B4602F9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ABC-4F05-8DDF-DBED15BA82A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C356B1-5ABA-4046-A4AE-9CA873090BD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ABC-4F05-8DDF-DBED15BA82A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A4FF24B-C4C2-4FA5-A9E8-D3BC6671A17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ABC-4F05-8DDF-DBED15BA82A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3BBEE84-CD9E-4933-9E59-204E803545E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ABC-4F05-8DDF-DBED15BA82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graphs'!$H$12:$H$17</c:f>
              <c:numCache>
                <c:formatCode>General</c:formatCode>
                <c:ptCount val="6"/>
                <c:pt idx="0">
                  <c:v>39.815434782608698</c:v>
                </c:pt>
                <c:pt idx="1">
                  <c:v>49.705319148936155</c:v>
                </c:pt>
                <c:pt idx="2">
                  <c:v>53.030212765957451</c:v>
                </c:pt>
                <c:pt idx="3">
                  <c:v>53.739565217391295</c:v>
                </c:pt>
                <c:pt idx="4">
                  <c:v>53.386595744680861</c:v>
                </c:pt>
                <c:pt idx="5">
                  <c:v>51.647727272727273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graphs'!$I$12:$I$17</c15:f>
                <c15:dlblRangeCache>
                  <c:ptCount val="6"/>
                  <c:pt idx="0">
                    <c:v>b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DABC-4F05-8DDF-DBED15BA82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48575"/>
        <c:axId val="783266047"/>
      </c:barChart>
      <c:catAx>
        <c:axId val="78324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66047"/>
        <c:crosses val="autoZero"/>
        <c:auto val="1"/>
        <c:lblAlgn val="ctr"/>
        <c:lblOffset val="100"/>
        <c:noMultiLvlLbl val="0"/>
      </c:catAx>
      <c:valAx>
        <c:axId val="783266047"/>
        <c:scaling>
          <c:orientation val="minMax"/>
          <c:max val="6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4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graphs'!$J$11</c:f>
              <c:strCache>
                <c:ptCount val="1"/>
                <c:pt idx="0">
                  <c:v>Albumen height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74-44A8-87BA-93369F93AE0F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74-44A8-87BA-93369F93AE0F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74-44A8-87BA-93369F93AE0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74-44A8-87BA-93369F93AE0F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74-44A8-87BA-93369F93AE0F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74-44A8-87BA-93369F93AE0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9E69CF9-27FA-44D4-B0D8-A7E84D14A33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574-44A8-87BA-93369F93AE0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1F744A9-465F-4F6C-8E60-DF5E2F65ACE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574-44A8-87BA-93369F93AE0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0A2563F-62DB-468B-92D1-F7DEBBA6E5C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574-44A8-87BA-93369F93AE0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32849E5-7EC3-423A-8862-C1A5C7E44A5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574-44A8-87BA-93369F93AE0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9CA4B77-EC59-4702-8372-5FC39F5A898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574-44A8-87BA-93369F93AE0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4D4A793-3961-4AC2-9E46-E083CA67CF6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574-44A8-87BA-93369F93A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graphs'!$J$12:$J$17</c:f>
              <c:numCache>
                <c:formatCode>General</c:formatCode>
                <c:ptCount val="6"/>
                <c:pt idx="0">
                  <c:v>5.4765957446808509</c:v>
                </c:pt>
                <c:pt idx="1">
                  <c:v>4.6521739130434794</c:v>
                </c:pt>
                <c:pt idx="2">
                  <c:v>4.6062500000000002</c:v>
                </c:pt>
                <c:pt idx="3">
                  <c:v>4.6489361702127656</c:v>
                </c:pt>
                <c:pt idx="4">
                  <c:v>4.4369565217391296</c:v>
                </c:pt>
                <c:pt idx="5">
                  <c:v>4.6853658536585368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graphs'!$K$12:$K$17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ab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B574-44A8-87BA-93369F93AE0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37087"/>
        <c:axId val="924532095"/>
      </c:barChart>
      <c:catAx>
        <c:axId val="92453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2095"/>
        <c:crosses val="autoZero"/>
        <c:auto val="1"/>
        <c:lblAlgn val="ctr"/>
        <c:lblOffset val="100"/>
        <c:noMultiLvlLbl val="0"/>
      </c:catAx>
      <c:valAx>
        <c:axId val="924532095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7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graphs'!$L$11</c:f>
              <c:strCache>
                <c:ptCount val="1"/>
                <c:pt idx="0">
                  <c:v>Haugh unit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A9-448A-9267-4163B8028C14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A9-448A-9267-4163B8028C14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A9-448A-9267-4163B8028C1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DA9-448A-9267-4163B8028C14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DA9-448A-9267-4163B8028C14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DA9-448A-9267-4163B8028C1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0C674AB-EA04-412D-9CFA-FDD878A91F8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DA9-448A-9267-4163B8028C1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1C50158-9E86-4517-B5CF-63168255723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DA9-448A-9267-4163B8028C1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CC892CF-7ABA-494A-825D-8850705A4B5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DA9-448A-9267-4163B8028C1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9A93F34-2249-4B9B-8CC7-A714D9B919F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DA9-448A-9267-4163B8028C1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EF045AB-9065-4814-BD71-25CB425780B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DA9-448A-9267-4163B8028C1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A010FCC-5970-4404-91AB-A2E14EAF2ED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DA9-448A-9267-4163B8028C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graphs'!$L$12:$L$17</c:f>
              <c:numCache>
                <c:formatCode>General</c:formatCode>
                <c:ptCount val="6"/>
                <c:pt idx="0">
                  <c:v>70.202127659574444</c:v>
                </c:pt>
                <c:pt idx="1">
                  <c:v>66.202173913043509</c:v>
                </c:pt>
                <c:pt idx="2">
                  <c:v>67.489130434782595</c:v>
                </c:pt>
                <c:pt idx="3">
                  <c:v>67.55</c:v>
                </c:pt>
                <c:pt idx="4">
                  <c:v>64.991111111111124</c:v>
                </c:pt>
                <c:pt idx="5">
                  <c:v>67.721428571428575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graphs'!$M$12:$M$17</c15:f>
                <c15:dlblRangeCache>
                  <c:ptCount val="6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CDA9-448A-9267-4163B8028C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22079"/>
        <c:axId val="931108767"/>
      </c:barChart>
      <c:catAx>
        <c:axId val="93112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8767"/>
        <c:crosses val="autoZero"/>
        <c:auto val="1"/>
        <c:lblAlgn val="ctr"/>
        <c:lblOffset val="100"/>
        <c:noMultiLvlLbl val="0"/>
      </c:catAx>
      <c:valAx>
        <c:axId val="93110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22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graphs'!$N$11</c:f>
              <c:strCache>
                <c:ptCount val="1"/>
                <c:pt idx="0">
                  <c:v>Yolk colour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51-4F54-BD08-420D4E0CEE4A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51-4F54-BD08-420D4E0CEE4A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51-4F54-BD08-420D4E0CEE4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51-4F54-BD08-420D4E0CEE4A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51-4F54-BD08-420D4E0CEE4A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51-4F54-BD08-420D4E0CEE4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21182B8-3D77-4B6D-9978-2F40863E02D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C51-4F54-BD08-420D4E0CEE4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F61294-2D80-4DD7-8400-A2DB0C2802B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C51-4F54-BD08-420D4E0CEE4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CF9134-12E1-4DE6-9F1D-184D8A61757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C51-4F54-BD08-420D4E0CEE4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9AE97F0-01FB-444E-8D25-B260869B815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C51-4F54-BD08-420D4E0CEE4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9DD951C-E90B-4B74-93BF-23FFC285149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C51-4F54-BD08-420D4E0CEE4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920DEEA-EEDB-408E-B2E0-CCD6B7F9C0C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C51-4F54-BD08-420D4E0CE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graphs'!$N$12:$N$17</c:f>
              <c:numCache>
                <c:formatCode>General</c:formatCode>
                <c:ptCount val="6"/>
                <c:pt idx="0">
                  <c:v>7.8723404255319149</c:v>
                </c:pt>
                <c:pt idx="1">
                  <c:v>6.6304347826086953</c:v>
                </c:pt>
                <c:pt idx="2">
                  <c:v>6.666666666666667</c:v>
                </c:pt>
                <c:pt idx="3">
                  <c:v>6.7234042553191493</c:v>
                </c:pt>
                <c:pt idx="4">
                  <c:v>6.8043478260869561</c:v>
                </c:pt>
                <c:pt idx="5">
                  <c:v>6.4285714285714288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graphs'!$O$12:$O$17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C51-4F54-BD08-420D4E0CEE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079647"/>
        <c:axId val="931090463"/>
      </c:barChart>
      <c:catAx>
        <c:axId val="931079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90463"/>
        <c:crosses val="autoZero"/>
        <c:auto val="1"/>
        <c:lblAlgn val="ctr"/>
        <c:lblOffset val="100"/>
        <c:noMultiLvlLbl val="0"/>
      </c:catAx>
      <c:valAx>
        <c:axId val="93109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79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graphs'!$P$11</c:f>
              <c:strCache>
                <c:ptCount val="1"/>
                <c:pt idx="0">
                  <c:v>Percentage shell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8C5-4E60-BF95-2A1E080527F9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8C5-4E60-BF95-2A1E080527F9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8C5-4E60-BF95-2A1E080527F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8C5-4E60-BF95-2A1E080527F9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8C5-4E60-BF95-2A1E080527F9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8C5-4E60-BF95-2A1E080527F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4107E41-B6EC-416C-870D-074C4522579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8C5-4E60-BF95-2A1E080527F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764289C-E3BF-4AF0-9654-A3912BCE2D4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8C5-4E60-BF95-2A1E080527F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E4A9F1-7405-498A-861D-613621C638B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8C5-4E60-BF95-2A1E080527F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A937DE3-6028-459C-9FFC-F912D0D539B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8C5-4E60-BF95-2A1E080527F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84C942F-5111-42F1-9730-BE59F159CEF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8C5-4E60-BF95-2A1E080527F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9CF6941-B1C7-4277-88BB-F979BF37054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8C5-4E60-BF95-2A1E08052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graphs'!$P$12:$P$17</c:f>
              <c:numCache>
                <c:formatCode>General</c:formatCode>
                <c:ptCount val="6"/>
                <c:pt idx="0">
                  <c:v>9.7098211637870673</c:v>
                </c:pt>
                <c:pt idx="1">
                  <c:v>10.323412005243524</c:v>
                </c:pt>
                <c:pt idx="2">
                  <c:v>10.19568691999592</c:v>
                </c:pt>
                <c:pt idx="3">
                  <c:v>10.259697786353184</c:v>
                </c:pt>
                <c:pt idx="4">
                  <c:v>10.411544140394945</c:v>
                </c:pt>
                <c:pt idx="5">
                  <c:v>10.281541626208503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graphs'!$Q$12:$Q$17</c15:f>
                <c15:dlblRangeCache>
                  <c:ptCount val="6"/>
                  <c:pt idx="0">
                    <c:v>b</c:v>
                  </c:pt>
                  <c:pt idx="1">
                    <c:v>ab</c:v>
                  </c:pt>
                  <c:pt idx="2">
                    <c:v>a </c:v>
                  </c:pt>
                  <c:pt idx="3">
                    <c:v>a</c:v>
                  </c:pt>
                  <c:pt idx="4">
                    <c:v>a</c:v>
                  </c:pt>
                  <c:pt idx="5">
                    <c:v>ab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E8C5-4E60-BF95-2A1E080527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47903"/>
        <c:axId val="924542911"/>
      </c:barChart>
      <c:catAx>
        <c:axId val="92454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2911"/>
        <c:crosses val="autoZero"/>
        <c:auto val="1"/>
        <c:lblAlgn val="ctr"/>
        <c:lblOffset val="100"/>
        <c:noMultiLvlLbl val="0"/>
      </c:catAx>
      <c:valAx>
        <c:axId val="92454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20</xdr:row>
      <xdr:rowOff>3810</xdr:rowOff>
    </xdr:from>
    <xdr:to>
      <xdr:col>4</xdr:col>
      <xdr:colOff>746760</xdr:colOff>
      <xdr:row>35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774513-FED8-4E38-A206-5DFFE20F5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876300</xdr:colOff>
      <xdr:row>20</xdr:row>
      <xdr:rowOff>11430</xdr:rowOff>
    </xdr:from>
    <xdr:to>
      <xdr:col>9</xdr:col>
      <xdr:colOff>297180</xdr:colOff>
      <xdr:row>35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73A5CA-C3D4-4A49-97E7-7425894BF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274320</xdr:colOff>
      <xdr:row>36</xdr:row>
      <xdr:rowOff>64770</xdr:rowOff>
    </xdr:from>
    <xdr:to>
      <xdr:col>4</xdr:col>
      <xdr:colOff>701040</xdr:colOff>
      <xdr:row>51</xdr:row>
      <xdr:rowOff>64770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8DBB69-545A-48E2-A461-F738DCDF5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815340</xdr:colOff>
      <xdr:row>36</xdr:row>
      <xdr:rowOff>64770</xdr:rowOff>
    </xdr:from>
    <xdr:to>
      <xdr:col>9</xdr:col>
      <xdr:colOff>266700</xdr:colOff>
      <xdr:row>51</xdr:row>
      <xdr:rowOff>64770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1746FBA-16C0-4D99-BA37-D6443304CF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52</xdr:row>
      <xdr:rowOff>95250</xdr:rowOff>
    </xdr:from>
    <xdr:to>
      <xdr:col>4</xdr:col>
      <xdr:colOff>685800</xdr:colOff>
      <xdr:row>67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DD0ACE2-2F98-4B77-9ECD-DBF1C1A23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838200</xdr:colOff>
      <xdr:row>52</xdr:row>
      <xdr:rowOff>110490</xdr:rowOff>
    </xdr:from>
    <xdr:to>
      <xdr:col>9</xdr:col>
      <xdr:colOff>297180</xdr:colOff>
      <xdr:row>67</xdr:row>
      <xdr:rowOff>110490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15865D3-9EBB-425F-8C00-CAB28C64D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167640</xdr:colOff>
      <xdr:row>68</xdr:row>
      <xdr:rowOff>87630</xdr:rowOff>
    </xdr:from>
    <xdr:to>
      <xdr:col>4</xdr:col>
      <xdr:colOff>685800</xdr:colOff>
      <xdr:row>83</xdr:row>
      <xdr:rowOff>87630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C1122BB-1D34-498E-93AA-470A11F03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838200</xdr:colOff>
      <xdr:row>68</xdr:row>
      <xdr:rowOff>102870</xdr:rowOff>
    </xdr:from>
    <xdr:to>
      <xdr:col>9</xdr:col>
      <xdr:colOff>320040</xdr:colOff>
      <xdr:row>83</xdr:row>
      <xdr:rowOff>102870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55B2D49-92F9-4E95-BB7C-ACBBBDA0B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CB3FA-4245-49E9-BD76-1C54BD29286B}">
  <sheetPr codeName="Sheet1"/>
  <dimension ref="A1:AH306"/>
  <sheetViews>
    <sheetView zoomScale="80" zoomScaleNormal="80" workbookViewId="0">
      <pane xSplit="1" ySplit="1" topLeftCell="R229" activePane="bottomRight" state="frozen"/>
      <selection pane="topRight" activeCell="B1" sqref="B1"/>
      <selection pane="bottomLeft" activeCell="A2" sqref="A2"/>
      <selection pane="bottomRight" activeCell="W305" sqref="W305"/>
    </sheetView>
  </sheetViews>
  <sheetFormatPr defaultColWidth="8.88671875" defaultRowHeight="14.4" x14ac:dyDescent="0.3"/>
  <cols>
    <col min="1" max="1" width="12.33203125" bestFit="1" customWidth="1"/>
    <col min="2" max="2" width="12.33203125" customWidth="1"/>
    <col min="3" max="3" width="14.88671875" style="6" customWidth="1"/>
    <col min="4" max="4" width="14.88671875" customWidth="1"/>
    <col min="5" max="5" width="11.6640625" customWidth="1"/>
    <col min="6" max="6" width="7.5546875" customWidth="1"/>
    <col min="7" max="7" width="11.21875" customWidth="1"/>
    <col min="8" max="11" width="8.88671875" style="7" customWidth="1"/>
    <col min="12" max="12" width="30" customWidth="1"/>
    <col min="13" max="13" width="12.88671875" customWidth="1"/>
    <col min="14" max="14" width="19.88671875" customWidth="1"/>
    <col min="15" max="15" width="21.44140625" customWidth="1"/>
    <col min="16" max="16" width="14.21875" customWidth="1"/>
    <col min="17" max="17" width="14.33203125" customWidth="1"/>
    <col min="18" max="18" width="9.6640625" style="6" customWidth="1"/>
    <col min="19" max="19" width="27.44140625" customWidth="1"/>
    <col min="20" max="20" width="15.33203125" customWidth="1"/>
    <col min="21" max="21" width="9.88671875" customWidth="1"/>
    <col min="22" max="22" width="19.33203125" customWidth="1"/>
    <col min="23" max="23" width="14.6640625" bestFit="1" customWidth="1"/>
    <col min="24" max="24" width="27.109375" bestFit="1" customWidth="1"/>
    <col min="25" max="25" width="14.88671875" customWidth="1"/>
    <col min="26" max="26" width="19.44140625" bestFit="1" customWidth="1"/>
    <col min="27" max="27" width="20" bestFit="1" customWidth="1"/>
    <col min="28" max="28" width="13.44140625" bestFit="1" customWidth="1"/>
    <col min="29" max="29" width="20.6640625" bestFit="1" customWidth="1"/>
    <col min="30" max="30" width="11.5546875" bestFit="1" customWidth="1"/>
    <col min="31" max="31" width="10.6640625" bestFit="1" customWidth="1"/>
    <col min="32" max="32" width="12.5546875" bestFit="1" customWidth="1"/>
    <col min="33" max="33" width="17.33203125" bestFit="1" customWidth="1"/>
    <col min="34" max="34" width="17.109375" bestFit="1" customWidth="1"/>
  </cols>
  <sheetData>
    <row r="1" spans="1:34" x14ac:dyDescent="0.3">
      <c r="A1" s="4" t="s">
        <v>0</v>
      </c>
      <c r="B1" s="4" t="s">
        <v>46</v>
      </c>
      <c r="C1" s="97" t="s">
        <v>330</v>
      </c>
      <c r="D1" s="4" t="s">
        <v>70</v>
      </c>
      <c r="E1" s="1" t="s">
        <v>1</v>
      </c>
      <c r="F1" s="1" t="s">
        <v>2</v>
      </c>
      <c r="G1" s="1" t="s">
        <v>12</v>
      </c>
      <c r="H1" s="8">
        <v>1</v>
      </c>
      <c r="I1" s="8">
        <v>2</v>
      </c>
      <c r="J1" s="8">
        <v>3</v>
      </c>
      <c r="K1" s="8">
        <v>4</v>
      </c>
      <c r="L1" s="1" t="s">
        <v>343</v>
      </c>
      <c r="M1" s="1" t="s">
        <v>4</v>
      </c>
      <c r="N1" s="1" t="s">
        <v>3</v>
      </c>
      <c r="O1" s="1" t="s">
        <v>5</v>
      </c>
      <c r="P1" s="1" t="s">
        <v>6</v>
      </c>
      <c r="Q1" s="1" t="s">
        <v>7</v>
      </c>
      <c r="R1" s="5" t="s">
        <v>8</v>
      </c>
      <c r="S1" s="5" t="s">
        <v>9</v>
      </c>
      <c r="T1" s="5" t="s">
        <v>14</v>
      </c>
      <c r="U1" s="5" t="s">
        <v>15</v>
      </c>
      <c r="V1" s="5" t="s">
        <v>13</v>
      </c>
      <c r="W1" s="5" t="s">
        <v>66</v>
      </c>
      <c r="Y1" s="2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3">
      <c r="A2" s="10" t="s">
        <v>16</v>
      </c>
      <c r="B2" s="11"/>
      <c r="C2" s="15" t="s">
        <v>331</v>
      </c>
      <c r="D2" s="12"/>
      <c r="E2" s="12">
        <v>44306</v>
      </c>
      <c r="F2" s="13"/>
      <c r="G2" s="10">
        <v>61</v>
      </c>
      <c r="H2" s="14">
        <v>0.47</v>
      </c>
      <c r="I2" s="14">
        <v>0.49</v>
      </c>
      <c r="J2" s="14">
        <v>0.47</v>
      </c>
      <c r="K2" s="14">
        <v>0.5</v>
      </c>
      <c r="L2" s="14">
        <f>AVERAGE(H2:K2)</f>
        <v>0.48249999999999998</v>
      </c>
      <c r="M2" s="14">
        <v>59</v>
      </c>
      <c r="N2" s="14">
        <v>49.09</v>
      </c>
      <c r="O2" s="14">
        <v>6.6</v>
      </c>
      <c r="P2" s="14">
        <v>81.599999999999994</v>
      </c>
      <c r="Q2" s="10">
        <v>6</v>
      </c>
      <c r="R2" s="15" t="s">
        <v>332</v>
      </c>
      <c r="S2" s="10"/>
      <c r="T2" s="10">
        <v>13.16</v>
      </c>
      <c r="U2" s="10">
        <v>7.08</v>
      </c>
      <c r="V2" s="10">
        <f>T2-U2</f>
        <v>6.08</v>
      </c>
      <c r="W2" s="10">
        <f t="shared" ref="W2:W49" si="0">(V2/M2)*100</f>
        <v>10.305084745762711</v>
      </c>
      <c r="Y2" s="9"/>
    </row>
    <row r="3" spans="1:34" x14ac:dyDescent="0.3">
      <c r="A3" s="10" t="s">
        <v>17</v>
      </c>
      <c r="B3" s="11"/>
      <c r="C3" s="15" t="s">
        <v>331</v>
      </c>
      <c r="D3" s="12"/>
      <c r="E3" s="12"/>
      <c r="F3" s="13"/>
      <c r="G3" s="10">
        <v>70</v>
      </c>
      <c r="H3" s="14">
        <v>0.31</v>
      </c>
      <c r="I3" s="14">
        <v>0.33</v>
      </c>
      <c r="J3" s="14">
        <v>0.5</v>
      </c>
      <c r="K3" s="14">
        <v>0.31</v>
      </c>
      <c r="L3" s="116">
        <f t="shared" ref="L3:L49" si="1">AVERAGE(H3:K3)</f>
        <v>0.36250000000000004</v>
      </c>
      <c r="M3" s="14">
        <v>67.8</v>
      </c>
      <c r="N3" s="14">
        <v>40.06</v>
      </c>
      <c r="O3" s="14">
        <v>7</v>
      </c>
      <c r="P3" s="14">
        <v>81.2</v>
      </c>
      <c r="Q3" s="10">
        <v>9</v>
      </c>
      <c r="R3" s="15" t="s">
        <v>332</v>
      </c>
      <c r="S3" s="10"/>
      <c r="T3" s="10">
        <v>13.58</v>
      </c>
      <c r="U3" s="10">
        <v>7.04</v>
      </c>
      <c r="V3" s="10">
        <f t="shared" ref="V3:V49" si="2">T3-U3</f>
        <v>6.54</v>
      </c>
      <c r="W3" s="10">
        <f t="shared" si="0"/>
        <v>9.6460176991150455</v>
      </c>
      <c r="Y3" s="9"/>
    </row>
    <row r="4" spans="1:34" x14ac:dyDescent="0.3">
      <c r="A4" s="10" t="s">
        <v>18</v>
      </c>
      <c r="B4" s="11"/>
      <c r="C4" s="15" t="s">
        <v>331</v>
      </c>
      <c r="D4" s="12"/>
      <c r="E4" s="12"/>
      <c r="F4" s="13"/>
      <c r="G4" s="10">
        <v>66</v>
      </c>
      <c r="H4" s="14">
        <v>0.47</v>
      </c>
      <c r="I4" s="14">
        <v>0.44</v>
      </c>
      <c r="J4" s="14">
        <v>0.46</v>
      </c>
      <c r="K4" s="14">
        <v>0.48</v>
      </c>
      <c r="L4" s="14">
        <f t="shared" si="1"/>
        <v>0.46249999999999997</v>
      </c>
      <c r="M4" s="14">
        <v>63.8</v>
      </c>
      <c r="N4" s="14">
        <v>31.33</v>
      </c>
      <c r="O4" s="16">
        <v>6.1</v>
      </c>
      <c r="P4" s="14">
        <v>76.099999999999994</v>
      </c>
      <c r="Q4" s="10">
        <v>9</v>
      </c>
      <c r="R4" s="15" t="s">
        <v>332</v>
      </c>
      <c r="S4" s="10"/>
      <c r="T4" s="10">
        <v>13.02</v>
      </c>
      <c r="U4" s="10">
        <v>6.96</v>
      </c>
      <c r="V4" s="10">
        <f t="shared" si="2"/>
        <v>6.06</v>
      </c>
      <c r="W4" s="10">
        <f t="shared" si="0"/>
        <v>9.4984326018808787</v>
      </c>
    </row>
    <row r="5" spans="1:34" x14ac:dyDescent="0.3">
      <c r="A5" s="10" t="s">
        <v>19</v>
      </c>
      <c r="B5" s="11"/>
      <c r="C5" s="15" t="s">
        <v>331</v>
      </c>
      <c r="D5" s="12"/>
      <c r="E5" s="12"/>
      <c r="F5" s="13"/>
      <c r="G5" s="10">
        <v>61</v>
      </c>
      <c r="H5" s="14">
        <v>0.48</v>
      </c>
      <c r="I5" s="14">
        <v>0.46</v>
      </c>
      <c r="J5" s="14">
        <v>0.47</v>
      </c>
      <c r="K5" s="14">
        <v>0.45</v>
      </c>
      <c r="L5" s="14">
        <f t="shared" si="1"/>
        <v>0.46499999999999997</v>
      </c>
      <c r="M5" s="14">
        <v>59.9</v>
      </c>
      <c r="N5" s="14">
        <v>35.950000000000003</v>
      </c>
      <c r="O5" s="16">
        <v>4.8</v>
      </c>
      <c r="P5" s="14">
        <v>67.3</v>
      </c>
      <c r="Q5" s="10">
        <v>6</v>
      </c>
      <c r="R5" s="15" t="s">
        <v>68</v>
      </c>
      <c r="S5" s="10" t="s">
        <v>334</v>
      </c>
      <c r="T5" s="10">
        <v>13.04</v>
      </c>
      <c r="U5" s="10">
        <v>7.01</v>
      </c>
      <c r="V5" s="10">
        <f t="shared" si="2"/>
        <v>6.0299999999999994</v>
      </c>
      <c r="W5" s="10">
        <f t="shared" si="0"/>
        <v>10.06677796327212</v>
      </c>
      <c r="Y5" s="3"/>
    </row>
    <row r="6" spans="1:34" x14ac:dyDescent="0.3">
      <c r="A6" s="10" t="s">
        <v>20</v>
      </c>
      <c r="B6" s="11"/>
      <c r="C6" s="15" t="s">
        <v>331</v>
      </c>
      <c r="D6" s="12"/>
      <c r="E6" s="12"/>
      <c r="F6" s="13"/>
      <c r="G6" s="10">
        <v>66</v>
      </c>
      <c r="H6" s="14">
        <v>0.47</v>
      </c>
      <c r="I6" s="14">
        <v>0.48</v>
      </c>
      <c r="J6" s="14">
        <v>0.5</v>
      </c>
      <c r="K6" s="14">
        <v>0.47</v>
      </c>
      <c r="L6" s="14">
        <f t="shared" si="1"/>
        <v>0.48</v>
      </c>
      <c r="M6" s="14">
        <v>63.7</v>
      </c>
      <c r="N6" s="14">
        <v>32.92</v>
      </c>
      <c r="O6" s="14">
        <v>6.8</v>
      </c>
      <c r="P6" s="14">
        <v>81.3</v>
      </c>
      <c r="Q6" s="10">
        <v>9</v>
      </c>
      <c r="R6" s="15" t="s">
        <v>332</v>
      </c>
      <c r="S6" s="10"/>
      <c r="T6" s="10">
        <v>13.15</v>
      </c>
      <c r="U6" s="10">
        <v>6.97</v>
      </c>
      <c r="V6" s="10">
        <f t="shared" si="2"/>
        <v>6.1800000000000006</v>
      </c>
      <c r="W6" s="10">
        <f t="shared" si="0"/>
        <v>9.7017268445839875</v>
      </c>
      <c r="Y6" s="3"/>
    </row>
    <row r="7" spans="1:34" x14ac:dyDescent="0.3">
      <c r="A7" s="10" t="s">
        <v>21</v>
      </c>
      <c r="B7" s="11"/>
      <c r="C7" s="15" t="s">
        <v>331</v>
      </c>
      <c r="D7" s="12"/>
      <c r="E7" s="12"/>
      <c r="F7" s="13"/>
      <c r="G7" s="10">
        <v>72</v>
      </c>
      <c r="H7" s="14">
        <v>0.47</v>
      </c>
      <c r="I7" s="14">
        <v>0.46</v>
      </c>
      <c r="J7" s="14">
        <v>0.49</v>
      </c>
      <c r="K7" s="14">
        <v>0.47</v>
      </c>
      <c r="L7" s="14">
        <f t="shared" si="1"/>
        <v>0.47249999999999998</v>
      </c>
      <c r="M7" s="14">
        <v>69.2</v>
      </c>
      <c r="N7" s="14">
        <v>41.36</v>
      </c>
      <c r="O7" s="14">
        <v>6.8</v>
      </c>
      <c r="P7" s="14">
        <v>79.400000000000006</v>
      </c>
      <c r="Q7" s="10">
        <v>9</v>
      </c>
      <c r="R7" s="15" t="s">
        <v>332</v>
      </c>
      <c r="S7" s="10"/>
      <c r="T7" s="10">
        <v>13.41</v>
      </c>
      <c r="U7" s="10">
        <v>7.05</v>
      </c>
      <c r="V7" s="10">
        <f t="shared" si="2"/>
        <v>6.36</v>
      </c>
      <c r="W7" s="10">
        <f t="shared" si="0"/>
        <v>9.1907514450867041</v>
      </c>
      <c r="Y7" s="3"/>
    </row>
    <row r="8" spans="1:34" x14ac:dyDescent="0.3">
      <c r="A8" s="10" t="s">
        <v>22</v>
      </c>
      <c r="B8" s="11"/>
      <c r="C8" s="15" t="s">
        <v>331</v>
      </c>
      <c r="D8" s="12"/>
      <c r="E8" s="12"/>
      <c r="F8" s="13"/>
      <c r="G8" s="10">
        <v>56</v>
      </c>
      <c r="H8" s="14">
        <v>0.52</v>
      </c>
      <c r="I8" s="14">
        <v>0.49</v>
      </c>
      <c r="J8" s="14">
        <v>0.49</v>
      </c>
      <c r="K8" s="14">
        <v>0.49</v>
      </c>
      <c r="L8" s="14">
        <f t="shared" si="1"/>
        <v>0.4975</v>
      </c>
      <c r="M8" s="14">
        <v>52.1</v>
      </c>
      <c r="N8" s="14">
        <v>34.369999999999997</v>
      </c>
      <c r="O8" s="16">
        <v>4.3</v>
      </c>
      <c r="P8" s="14">
        <v>65.8</v>
      </c>
      <c r="Q8" s="10">
        <v>8</v>
      </c>
      <c r="R8" s="15" t="s">
        <v>68</v>
      </c>
      <c r="S8" s="10"/>
      <c r="T8" s="10">
        <v>12.51</v>
      </c>
      <c r="U8" s="10">
        <v>7.1</v>
      </c>
      <c r="V8" s="10">
        <f t="shared" si="2"/>
        <v>5.41</v>
      </c>
      <c r="W8" s="10">
        <f t="shared" si="0"/>
        <v>10.383877159309021</v>
      </c>
      <c r="Y8" s="3"/>
    </row>
    <row r="9" spans="1:34" x14ac:dyDescent="0.3">
      <c r="A9" s="10" t="s">
        <v>23</v>
      </c>
      <c r="B9" s="11"/>
      <c r="C9" s="15" t="s">
        <v>331</v>
      </c>
      <c r="D9" s="12"/>
      <c r="E9" s="12"/>
      <c r="F9" s="13"/>
      <c r="G9" s="10">
        <v>68</v>
      </c>
      <c r="H9" s="14">
        <v>0.46</v>
      </c>
      <c r="I9" s="14">
        <v>0.45</v>
      </c>
      <c r="J9" s="14">
        <v>0.46</v>
      </c>
      <c r="K9" s="14">
        <v>0.45</v>
      </c>
      <c r="L9" s="14">
        <f t="shared" si="1"/>
        <v>0.45500000000000002</v>
      </c>
      <c r="M9" s="14">
        <v>67.2</v>
      </c>
      <c r="N9" s="14">
        <v>32.06</v>
      </c>
      <c r="O9" s="14">
        <v>6.3</v>
      </c>
      <c r="P9" s="14">
        <v>76.5</v>
      </c>
      <c r="Q9" s="10">
        <v>9</v>
      </c>
      <c r="R9" s="15" t="s">
        <v>332</v>
      </c>
      <c r="S9" s="10"/>
      <c r="T9" s="10">
        <v>13.09</v>
      </c>
      <c r="U9" s="10">
        <v>7.11</v>
      </c>
      <c r="V9" s="10">
        <f t="shared" si="2"/>
        <v>5.9799999999999995</v>
      </c>
      <c r="W9" s="10">
        <f t="shared" si="0"/>
        <v>8.8988095238095219</v>
      </c>
      <c r="Y9" s="3"/>
    </row>
    <row r="10" spans="1:34" x14ac:dyDescent="0.3">
      <c r="A10" s="10" t="s">
        <v>24</v>
      </c>
      <c r="B10" s="11"/>
      <c r="C10" s="15" t="s">
        <v>331</v>
      </c>
      <c r="D10" s="12"/>
      <c r="E10" s="12"/>
      <c r="F10" s="13"/>
      <c r="G10" s="10">
        <v>70</v>
      </c>
      <c r="H10" s="14">
        <v>0.48</v>
      </c>
      <c r="I10" s="14">
        <v>0.48</v>
      </c>
      <c r="J10" s="14">
        <v>0.49</v>
      </c>
      <c r="K10" s="14">
        <v>0.47</v>
      </c>
      <c r="L10" s="14">
        <f t="shared" si="1"/>
        <v>0.48</v>
      </c>
      <c r="M10" s="14">
        <v>66.7</v>
      </c>
      <c r="N10" s="14">
        <v>51.25</v>
      </c>
      <c r="O10" s="14">
        <v>6.9</v>
      </c>
      <c r="P10" s="14">
        <v>81.099999999999994</v>
      </c>
      <c r="Q10" s="10">
        <v>9</v>
      </c>
      <c r="R10" s="15" t="s">
        <v>332</v>
      </c>
      <c r="S10" s="10" t="s">
        <v>336</v>
      </c>
      <c r="T10" s="10">
        <v>13.65</v>
      </c>
      <c r="U10" s="10">
        <v>7.09</v>
      </c>
      <c r="V10" s="10">
        <f t="shared" si="2"/>
        <v>6.5600000000000005</v>
      </c>
      <c r="W10" s="10">
        <f t="shared" si="0"/>
        <v>9.8350824587706143</v>
      </c>
      <c r="Y10" s="3"/>
    </row>
    <row r="11" spans="1:34" x14ac:dyDescent="0.3">
      <c r="A11" s="10" t="s">
        <v>25</v>
      </c>
      <c r="B11" s="11"/>
      <c r="C11" s="15" t="s">
        <v>331</v>
      </c>
      <c r="D11" s="12"/>
      <c r="E11" s="12"/>
      <c r="F11" s="13"/>
      <c r="G11" s="10">
        <v>62</v>
      </c>
      <c r="H11" s="14">
        <v>0.54</v>
      </c>
      <c r="I11" s="14">
        <v>0.56000000000000005</v>
      </c>
      <c r="J11" s="14">
        <v>0.53</v>
      </c>
      <c r="K11" s="14">
        <v>0.54</v>
      </c>
      <c r="L11" s="14">
        <f t="shared" si="1"/>
        <v>0.54249999999999998</v>
      </c>
      <c r="M11" s="14">
        <v>60.3</v>
      </c>
      <c r="N11" s="14">
        <v>52.05</v>
      </c>
      <c r="O11" s="14">
        <v>7.2</v>
      </c>
      <c r="P11" s="14">
        <v>84.9</v>
      </c>
      <c r="Q11" s="10">
        <v>9</v>
      </c>
      <c r="R11" s="15" t="s">
        <v>332</v>
      </c>
      <c r="S11" s="10"/>
      <c r="T11" s="10">
        <v>13.74</v>
      </c>
      <c r="U11" s="10">
        <v>6.94</v>
      </c>
      <c r="V11" s="10">
        <f t="shared" si="2"/>
        <v>6.8</v>
      </c>
      <c r="W11" s="10">
        <f t="shared" si="0"/>
        <v>11.276948590381426</v>
      </c>
    </row>
    <row r="12" spans="1:34" s="3" customFormat="1" x14ac:dyDescent="0.3">
      <c r="A12" s="10" t="s">
        <v>26</v>
      </c>
      <c r="B12" s="11"/>
      <c r="C12" s="15" t="s">
        <v>331</v>
      </c>
      <c r="D12" s="12"/>
      <c r="E12" s="12"/>
      <c r="F12" s="13"/>
      <c r="G12" s="10">
        <v>72</v>
      </c>
      <c r="H12" s="14">
        <v>0.5</v>
      </c>
      <c r="I12" s="14">
        <v>0.5</v>
      </c>
      <c r="J12" s="14">
        <v>0.49</v>
      </c>
      <c r="K12" s="14">
        <v>0.51</v>
      </c>
      <c r="L12" s="14">
        <f t="shared" si="1"/>
        <v>0.5</v>
      </c>
      <c r="M12" s="14">
        <v>68.900000000000006</v>
      </c>
      <c r="N12" s="14">
        <v>46.83</v>
      </c>
      <c r="O12" s="14">
        <v>7.4</v>
      </c>
      <c r="P12" s="14">
        <v>83.5</v>
      </c>
      <c r="Q12" s="10">
        <v>9</v>
      </c>
      <c r="R12" s="15" t="s">
        <v>332</v>
      </c>
      <c r="S12" s="10"/>
      <c r="T12" s="10">
        <v>14.52</v>
      </c>
      <c r="U12" s="10">
        <v>7.09</v>
      </c>
      <c r="V12" s="10">
        <f t="shared" si="2"/>
        <v>7.43</v>
      </c>
      <c r="W12" s="10">
        <f t="shared" si="0"/>
        <v>10.783744557329461</v>
      </c>
    </row>
    <row r="13" spans="1:34" s="3" customFormat="1" x14ac:dyDescent="0.3">
      <c r="A13" s="10" t="s">
        <v>27</v>
      </c>
      <c r="B13" s="11"/>
      <c r="C13" s="15" t="s">
        <v>331</v>
      </c>
      <c r="D13" s="12"/>
      <c r="E13" s="12"/>
      <c r="F13" s="13"/>
      <c r="G13" s="10">
        <v>52</v>
      </c>
      <c r="H13" s="14">
        <v>0.43</v>
      </c>
      <c r="I13" s="14">
        <v>0.43</v>
      </c>
      <c r="J13" s="14">
        <v>0.45</v>
      </c>
      <c r="K13" s="14">
        <v>0.43</v>
      </c>
      <c r="L13" s="14">
        <f t="shared" si="1"/>
        <v>0.435</v>
      </c>
      <c r="M13" s="14">
        <v>64</v>
      </c>
      <c r="N13" s="14">
        <v>41.23</v>
      </c>
      <c r="O13" s="14">
        <v>5.8</v>
      </c>
      <c r="P13" s="14">
        <v>74</v>
      </c>
      <c r="Q13" s="10">
        <v>9</v>
      </c>
      <c r="R13" s="15" t="s">
        <v>332</v>
      </c>
      <c r="S13" s="10"/>
      <c r="T13" s="10">
        <v>12.61</v>
      </c>
      <c r="U13" s="10">
        <v>7.01</v>
      </c>
      <c r="V13" s="10">
        <f t="shared" si="2"/>
        <v>5.6</v>
      </c>
      <c r="W13" s="10">
        <f t="shared" si="0"/>
        <v>8.75</v>
      </c>
      <c r="Z13" s="2"/>
      <c r="AA13" s="2"/>
      <c r="AB13" s="2"/>
      <c r="AC13" s="2"/>
      <c r="AD13" s="2"/>
      <c r="AE13" s="2"/>
      <c r="AF13" s="2"/>
      <c r="AG13" s="2"/>
      <c r="AH13" s="2"/>
    </row>
    <row r="14" spans="1:34" s="3" customFormat="1" x14ac:dyDescent="0.3">
      <c r="A14" s="10" t="s">
        <v>28</v>
      </c>
      <c r="B14" s="11"/>
      <c r="C14" s="15" t="s">
        <v>331</v>
      </c>
      <c r="D14" s="12"/>
      <c r="E14" s="12"/>
      <c r="F14" s="13"/>
      <c r="G14" s="10">
        <v>69</v>
      </c>
      <c r="H14" s="14">
        <v>0.48</v>
      </c>
      <c r="I14" s="14">
        <v>0.48</v>
      </c>
      <c r="J14" s="14">
        <v>0.48</v>
      </c>
      <c r="K14" s="14">
        <v>0.49</v>
      </c>
      <c r="L14" s="14">
        <f t="shared" si="1"/>
        <v>0.48249999999999998</v>
      </c>
      <c r="M14" s="14">
        <v>66.400000000000006</v>
      </c>
      <c r="N14" s="14">
        <v>45.41</v>
      </c>
      <c r="O14" s="14">
        <v>6.4</v>
      </c>
      <c r="P14" s="14">
        <v>77.900000000000006</v>
      </c>
      <c r="Q14" s="10">
        <v>9</v>
      </c>
      <c r="R14" s="15" t="s">
        <v>332</v>
      </c>
      <c r="S14" s="10"/>
      <c r="T14" s="10">
        <v>13.49</v>
      </c>
      <c r="U14" s="10">
        <v>7.17</v>
      </c>
      <c r="V14" s="10">
        <f t="shared" si="2"/>
        <v>6.32</v>
      </c>
      <c r="W14" s="10">
        <f t="shared" si="0"/>
        <v>9.5180722891566258</v>
      </c>
      <c r="Z14" s="2"/>
      <c r="AA14" s="2"/>
      <c r="AB14" s="2"/>
      <c r="AC14" s="2"/>
      <c r="AD14" s="2"/>
      <c r="AE14" s="2"/>
      <c r="AF14" s="2"/>
      <c r="AG14" s="2"/>
      <c r="AH14" s="2"/>
    </row>
    <row r="15" spans="1:34" s="3" customFormat="1" x14ac:dyDescent="0.3">
      <c r="A15" s="10" t="s">
        <v>29</v>
      </c>
      <c r="B15" s="11"/>
      <c r="C15" s="15" t="s">
        <v>331</v>
      </c>
      <c r="D15" s="12"/>
      <c r="E15" s="12"/>
      <c r="F15" s="13"/>
      <c r="G15" s="10">
        <v>72</v>
      </c>
      <c r="H15" s="14">
        <v>0.51</v>
      </c>
      <c r="I15" s="14">
        <v>0.47</v>
      </c>
      <c r="J15" s="14">
        <v>0.48</v>
      </c>
      <c r="K15" s="14">
        <v>0.48</v>
      </c>
      <c r="L15" s="14">
        <f t="shared" si="1"/>
        <v>0.48499999999999999</v>
      </c>
      <c r="M15" s="14">
        <v>71.099999999999994</v>
      </c>
      <c r="N15" s="14">
        <v>30.11</v>
      </c>
      <c r="O15" s="14">
        <v>3.1</v>
      </c>
      <c r="P15" s="14">
        <v>39.6</v>
      </c>
      <c r="Q15" s="10">
        <v>7</v>
      </c>
      <c r="R15" s="15" t="s">
        <v>67</v>
      </c>
      <c r="S15" s="10"/>
      <c r="T15" s="10">
        <v>12.56</v>
      </c>
      <c r="U15" s="10">
        <v>7.08</v>
      </c>
      <c r="V15" s="10">
        <f t="shared" si="2"/>
        <v>5.48</v>
      </c>
      <c r="W15" s="121">
        <f t="shared" si="0"/>
        <v>7.7074542897327722</v>
      </c>
    </row>
    <row r="16" spans="1:34" s="3" customFormat="1" x14ac:dyDescent="0.3">
      <c r="A16" s="10" t="s">
        <v>30</v>
      </c>
      <c r="B16" s="11"/>
      <c r="C16" s="15" t="s">
        <v>331</v>
      </c>
      <c r="D16" s="12"/>
      <c r="E16" s="12"/>
      <c r="F16" s="13"/>
      <c r="G16" s="10">
        <v>59</v>
      </c>
      <c r="H16" s="14">
        <v>0.46</v>
      </c>
      <c r="I16" s="14">
        <v>0.46</v>
      </c>
      <c r="J16" s="14">
        <v>0.47</v>
      </c>
      <c r="K16" s="14">
        <v>0.46</v>
      </c>
      <c r="L16" s="14">
        <f t="shared" si="1"/>
        <v>0.46250000000000002</v>
      </c>
      <c r="M16" s="14">
        <v>58.3</v>
      </c>
      <c r="N16" s="14">
        <v>37.380000000000003</v>
      </c>
      <c r="O16" s="14">
        <v>4.9000000000000004</v>
      </c>
      <c r="P16" s="14">
        <v>68.7</v>
      </c>
      <c r="Q16" s="10">
        <v>8</v>
      </c>
      <c r="R16" s="15" t="s">
        <v>68</v>
      </c>
      <c r="S16" s="10"/>
      <c r="T16" s="10">
        <v>12.62</v>
      </c>
      <c r="U16" s="10">
        <v>7.03</v>
      </c>
      <c r="V16" s="10">
        <f t="shared" si="2"/>
        <v>5.589999999999999</v>
      </c>
      <c r="W16" s="10">
        <f t="shared" si="0"/>
        <v>9.5883361921097752</v>
      </c>
    </row>
    <row r="17" spans="1:34" s="3" customFormat="1" x14ac:dyDescent="0.3">
      <c r="A17" s="10" t="s">
        <v>31</v>
      </c>
      <c r="B17" s="11"/>
      <c r="C17" s="15" t="s">
        <v>331</v>
      </c>
      <c r="D17" s="12"/>
      <c r="E17" s="12">
        <v>44307</v>
      </c>
      <c r="F17" s="13"/>
      <c r="G17" s="10">
        <v>73</v>
      </c>
      <c r="H17" s="14">
        <v>0.5</v>
      </c>
      <c r="I17" s="14">
        <v>0.48</v>
      </c>
      <c r="J17" s="14">
        <v>0.48</v>
      </c>
      <c r="K17" s="14">
        <v>0.52</v>
      </c>
      <c r="L17" s="14">
        <f t="shared" si="1"/>
        <v>0.495</v>
      </c>
      <c r="M17" s="14">
        <v>72.099999999999994</v>
      </c>
      <c r="N17" s="14">
        <v>41.72</v>
      </c>
      <c r="O17" s="14">
        <v>7</v>
      </c>
      <c r="P17" s="14">
        <v>79.8</v>
      </c>
      <c r="Q17" s="10">
        <v>9</v>
      </c>
      <c r="R17" s="15" t="s">
        <v>332</v>
      </c>
      <c r="S17" s="10"/>
      <c r="T17" s="10">
        <v>13.84</v>
      </c>
      <c r="U17" s="10">
        <v>7.09</v>
      </c>
      <c r="V17" s="10">
        <f t="shared" si="2"/>
        <v>6.75</v>
      </c>
      <c r="W17" s="10">
        <f t="shared" si="0"/>
        <v>9.361997226074898</v>
      </c>
    </row>
    <row r="18" spans="1:34" s="3" customFormat="1" x14ac:dyDescent="0.3">
      <c r="A18" s="10" t="s">
        <v>32</v>
      </c>
      <c r="B18" s="11"/>
      <c r="C18" s="15" t="s">
        <v>331</v>
      </c>
      <c r="D18" s="12"/>
      <c r="E18" s="12"/>
      <c r="F18" s="13"/>
      <c r="G18" s="10">
        <v>65</v>
      </c>
      <c r="H18" s="14">
        <v>0.43</v>
      </c>
      <c r="I18" s="14">
        <v>0.41</v>
      </c>
      <c r="J18" s="14">
        <v>0.42</v>
      </c>
      <c r="K18" s="14">
        <v>0.41</v>
      </c>
      <c r="L18" s="14">
        <f t="shared" si="1"/>
        <v>0.41749999999999998</v>
      </c>
      <c r="M18" s="14">
        <v>63</v>
      </c>
      <c r="N18" s="14">
        <v>24.96</v>
      </c>
      <c r="O18" s="14"/>
      <c r="P18" s="14"/>
      <c r="Q18" s="10"/>
      <c r="R18" s="15"/>
      <c r="S18" s="10" t="s">
        <v>335</v>
      </c>
      <c r="T18" s="10">
        <v>12.25</v>
      </c>
      <c r="U18" s="10">
        <v>7.17</v>
      </c>
      <c r="V18" s="10">
        <f t="shared" si="2"/>
        <v>5.08</v>
      </c>
      <c r="W18" s="10">
        <f t="shared" si="0"/>
        <v>8.063492063492065</v>
      </c>
    </row>
    <row r="19" spans="1:34" s="3" customFormat="1" x14ac:dyDescent="0.3">
      <c r="A19" s="10" t="s">
        <v>33</v>
      </c>
      <c r="B19" s="11"/>
      <c r="C19" s="15" t="s">
        <v>331</v>
      </c>
      <c r="D19" s="12"/>
      <c r="E19" s="12"/>
      <c r="F19" s="13"/>
      <c r="G19" s="10">
        <v>74</v>
      </c>
      <c r="H19" s="14">
        <v>0.49</v>
      </c>
      <c r="I19" s="14">
        <v>0.49</v>
      </c>
      <c r="J19" s="14">
        <v>0.49</v>
      </c>
      <c r="K19" s="14">
        <v>0.48</v>
      </c>
      <c r="L19" s="14">
        <f t="shared" si="1"/>
        <v>0.48749999999999999</v>
      </c>
      <c r="M19" s="14">
        <v>71.400000000000006</v>
      </c>
      <c r="N19" s="14">
        <v>48.54</v>
      </c>
      <c r="O19" s="14">
        <v>7.2</v>
      </c>
      <c r="P19" s="14">
        <v>81.900000000000006</v>
      </c>
      <c r="Q19" s="10">
        <v>1</v>
      </c>
      <c r="R19" s="15" t="s">
        <v>332</v>
      </c>
      <c r="S19" s="10"/>
      <c r="T19" s="10">
        <v>13.5</v>
      </c>
      <c r="U19" s="10">
        <v>7.06</v>
      </c>
      <c r="V19" s="10">
        <f t="shared" si="2"/>
        <v>6.44</v>
      </c>
      <c r="W19" s="10">
        <f t="shared" si="0"/>
        <v>9.0196078431372548</v>
      </c>
    </row>
    <row r="20" spans="1:34" s="3" customFormat="1" x14ac:dyDescent="0.3">
      <c r="A20" s="10" t="s">
        <v>34</v>
      </c>
      <c r="B20" s="11"/>
      <c r="C20" s="15" t="s">
        <v>331</v>
      </c>
      <c r="D20" s="12"/>
      <c r="E20" s="12"/>
      <c r="F20" s="13"/>
      <c r="G20" s="10">
        <v>69</v>
      </c>
      <c r="H20" s="14">
        <v>0.48</v>
      </c>
      <c r="I20" s="14">
        <v>0.48</v>
      </c>
      <c r="J20" s="14">
        <v>0.49</v>
      </c>
      <c r="K20" s="14">
        <v>0.48</v>
      </c>
      <c r="L20" s="14">
        <f t="shared" si="1"/>
        <v>0.48249999999999998</v>
      </c>
      <c r="M20" s="14">
        <v>55.8</v>
      </c>
      <c r="N20" s="14">
        <v>55</v>
      </c>
      <c r="O20" s="14">
        <v>4.7</v>
      </c>
      <c r="P20" s="14">
        <v>67.5</v>
      </c>
      <c r="Q20" s="10">
        <v>9</v>
      </c>
      <c r="R20" s="15" t="s">
        <v>68</v>
      </c>
      <c r="S20" s="10"/>
      <c r="T20" s="10">
        <v>13.05</v>
      </c>
      <c r="U20" s="10">
        <v>6.96</v>
      </c>
      <c r="V20" s="10">
        <f t="shared" si="2"/>
        <v>6.0900000000000007</v>
      </c>
      <c r="W20" s="10">
        <f t="shared" si="0"/>
        <v>10.913978494623658</v>
      </c>
    </row>
    <row r="21" spans="1:34" s="3" customFormat="1" x14ac:dyDescent="0.3">
      <c r="A21" s="10" t="s">
        <v>35</v>
      </c>
      <c r="B21" s="11"/>
      <c r="C21" s="15" t="s">
        <v>331</v>
      </c>
      <c r="D21" s="12"/>
      <c r="E21" s="12"/>
      <c r="F21" s="13"/>
      <c r="G21" s="10">
        <v>58</v>
      </c>
      <c r="H21" s="14">
        <v>0.5</v>
      </c>
      <c r="I21" s="14">
        <v>0.45</v>
      </c>
      <c r="J21" s="14">
        <v>0.48</v>
      </c>
      <c r="K21" s="14">
        <v>0.46</v>
      </c>
      <c r="L21" s="14">
        <f>AVERAGE(H21:K21)</f>
        <v>0.47249999999999998</v>
      </c>
      <c r="M21" s="14">
        <v>67.8</v>
      </c>
      <c r="N21" s="14">
        <v>33.69</v>
      </c>
      <c r="O21" s="14">
        <v>7.5</v>
      </c>
      <c r="P21" s="14">
        <v>84.7</v>
      </c>
      <c r="Q21" s="10">
        <v>9</v>
      </c>
      <c r="R21" s="15" t="s">
        <v>332</v>
      </c>
      <c r="S21" s="10"/>
      <c r="T21" s="10">
        <v>13.54</v>
      </c>
      <c r="U21" s="10">
        <v>7.09</v>
      </c>
      <c r="V21" s="10">
        <f t="shared" si="2"/>
        <v>6.4499999999999993</v>
      </c>
      <c r="W21" s="10">
        <f t="shared" si="0"/>
        <v>9.5132743362831853</v>
      </c>
    </row>
    <row r="22" spans="1:34" x14ac:dyDescent="0.3">
      <c r="A22" s="10" t="s">
        <v>36</v>
      </c>
      <c r="B22" s="11"/>
      <c r="C22" s="15" t="s">
        <v>331</v>
      </c>
      <c r="D22" s="12"/>
      <c r="E22" s="12"/>
      <c r="F22" s="13"/>
      <c r="G22" s="10">
        <v>66</v>
      </c>
      <c r="H22" s="14">
        <v>0.47</v>
      </c>
      <c r="I22" s="14">
        <v>0.46</v>
      </c>
      <c r="J22" s="14">
        <v>0.47</v>
      </c>
      <c r="K22" s="14">
        <v>0.45</v>
      </c>
      <c r="L22" s="14">
        <f t="shared" si="1"/>
        <v>0.46249999999999997</v>
      </c>
      <c r="M22" s="14">
        <v>64.5</v>
      </c>
      <c r="N22" s="14">
        <v>41.61</v>
      </c>
      <c r="O22" s="14">
        <v>4.7</v>
      </c>
      <c r="P22" s="14">
        <v>63.6</v>
      </c>
      <c r="Q22" s="10">
        <v>11</v>
      </c>
      <c r="R22" s="15" t="s">
        <v>68</v>
      </c>
      <c r="S22" s="10"/>
      <c r="T22" s="10">
        <v>13.45</v>
      </c>
      <c r="U22" s="10">
        <v>7.1</v>
      </c>
      <c r="V22" s="10">
        <f t="shared" si="2"/>
        <v>6.35</v>
      </c>
      <c r="W22" s="10">
        <f t="shared" si="0"/>
        <v>9.8449612403100772</v>
      </c>
    </row>
    <row r="23" spans="1:34" x14ac:dyDescent="0.3">
      <c r="A23" s="10" t="s">
        <v>37</v>
      </c>
      <c r="B23" s="11"/>
      <c r="C23" s="15" t="s">
        <v>331</v>
      </c>
      <c r="D23" s="12"/>
      <c r="E23" s="12"/>
      <c r="F23" s="13"/>
      <c r="G23" s="10">
        <v>74</v>
      </c>
      <c r="H23" s="14">
        <v>0.49</v>
      </c>
      <c r="I23" s="14">
        <v>0.48</v>
      </c>
      <c r="J23" s="14">
        <v>0.47</v>
      </c>
      <c r="K23" s="14">
        <v>0.5</v>
      </c>
      <c r="L23" s="14">
        <f t="shared" si="1"/>
        <v>0.48499999999999999</v>
      </c>
      <c r="M23" s="14">
        <v>72.099999999999994</v>
      </c>
      <c r="N23" s="14">
        <v>39.380000000000003</v>
      </c>
      <c r="O23" s="14">
        <v>5.0999999999999996</v>
      </c>
      <c r="P23" s="14">
        <v>64.8</v>
      </c>
      <c r="Q23" s="10">
        <v>6</v>
      </c>
      <c r="R23" s="15" t="s">
        <v>68</v>
      </c>
      <c r="S23" s="10"/>
      <c r="T23" s="10">
        <v>13.61</v>
      </c>
      <c r="U23" s="10">
        <v>7.08</v>
      </c>
      <c r="V23" s="10">
        <f t="shared" si="2"/>
        <v>6.5299999999999994</v>
      </c>
      <c r="W23" s="10">
        <f t="shared" si="0"/>
        <v>9.0568654646324553</v>
      </c>
    </row>
    <row r="24" spans="1:34" x14ac:dyDescent="0.3">
      <c r="A24" s="10" t="s">
        <v>38</v>
      </c>
      <c r="B24" s="11"/>
      <c r="C24" s="15" t="s">
        <v>331</v>
      </c>
      <c r="D24" s="12"/>
      <c r="E24" s="12"/>
      <c r="F24" s="13"/>
      <c r="G24" s="10" t="s">
        <v>337</v>
      </c>
      <c r="H24" s="14">
        <v>0.49</v>
      </c>
      <c r="I24" s="14">
        <v>0.51</v>
      </c>
      <c r="J24" s="14">
        <v>0.52</v>
      </c>
      <c r="K24" s="14">
        <v>0.5</v>
      </c>
      <c r="L24" s="14">
        <f t="shared" si="1"/>
        <v>0.505</v>
      </c>
      <c r="M24" s="14">
        <v>69.900000000000006</v>
      </c>
      <c r="N24" s="14" t="s">
        <v>337</v>
      </c>
      <c r="O24" s="14">
        <v>6.2</v>
      </c>
      <c r="P24" s="14">
        <v>75.3</v>
      </c>
      <c r="Q24" s="10">
        <v>8</v>
      </c>
      <c r="R24" s="15" t="s">
        <v>332</v>
      </c>
      <c r="S24" s="10"/>
      <c r="T24" s="10">
        <v>13.64</v>
      </c>
      <c r="U24" s="10">
        <v>7.19</v>
      </c>
      <c r="V24" s="10">
        <f t="shared" si="2"/>
        <v>6.45</v>
      </c>
      <c r="W24" s="10">
        <f t="shared" si="0"/>
        <v>9.2274678111587978</v>
      </c>
    </row>
    <row r="25" spans="1:34" x14ac:dyDescent="0.3">
      <c r="A25" s="10" t="s">
        <v>39</v>
      </c>
      <c r="B25" s="11"/>
      <c r="C25" s="15" t="s">
        <v>331</v>
      </c>
      <c r="D25" s="12"/>
      <c r="E25" s="12"/>
      <c r="F25" s="13"/>
      <c r="G25" s="10">
        <v>66</v>
      </c>
      <c r="H25" s="14">
        <v>0.44</v>
      </c>
      <c r="I25" s="14">
        <v>0.44</v>
      </c>
      <c r="J25" s="14">
        <v>0.44</v>
      </c>
      <c r="K25" s="14">
        <v>0.45</v>
      </c>
      <c r="L25" s="14">
        <f t="shared" si="1"/>
        <v>0.4425</v>
      </c>
      <c r="M25" s="14">
        <v>64.7</v>
      </c>
      <c r="N25" s="14">
        <v>48.35</v>
      </c>
      <c r="O25" s="14">
        <v>4.3</v>
      </c>
      <c r="P25" s="14">
        <v>59.8</v>
      </c>
      <c r="Q25" s="10">
        <v>5</v>
      </c>
      <c r="R25" s="15" t="s">
        <v>67</v>
      </c>
      <c r="S25" s="10"/>
      <c r="T25" s="10">
        <v>13.32</v>
      </c>
      <c r="U25" s="10">
        <v>7.17</v>
      </c>
      <c r="V25" s="10">
        <f t="shared" si="2"/>
        <v>6.15</v>
      </c>
      <c r="W25" s="10">
        <f t="shared" si="0"/>
        <v>9.5054095826893352</v>
      </c>
    </row>
    <row r="26" spans="1:34" x14ac:dyDescent="0.3">
      <c r="A26" s="10" t="s">
        <v>40</v>
      </c>
      <c r="B26" s="11"/>
      <c r="C26" s="15" t="s">
        <v>331</v>
      </c>
      <c r="D26" s="12"/>
      <c r="E26" s="12"/>
      <c r="F26" s="13"/>
      <c r="G26" s="10">
        <v>75</v>
      </c>
      <c r="H26" s="14">
        <v>0.32</v>
      </c>
      <c r="I26" s="14">
        <v>0.32</v>
      </c>
      <c r="J26" s="14">
        <v>0.32</v>
      </c>
      <c r="K26" s="14">
        <v>0.32</v>
      </c>
      <c r="L26" s="116">
        <f t="shared" si="1"/>
        <v>0.32</v>
      </c>
      <c r="M26" s="14">
        <v>73.5</v>
      </c>
      <c r="N26" s="14">
        <v>36.33</v>
      </c>
      <c r="O26" s="14">
        <v>6.1</v>
      </c>
      <c r="P26" s="14">
        <v>73.3</v>
      </c>
      <c r="Q26" s="10">
        <v>9</v>
      </c>
      <c r="R26" s="15" t="s">
        <v>332</v>
      </c>
      <c r="S26" s="10"/>
      <c r="T26" s="10">
        <v>13.95</v>
      </c>
      <c r="U26" s="10">
        <v>7.19</v>
      </c>
      <c r="V26" s="10">
        <f t="shared" si="2"/>
        <v>6.7599999999999989</v>
      </c>
      <c r="W26" s="10">
        <f t="shared" si="0"/>
        <v>9.1972789115646236</v>
      </c>
    </row>
    <row r="27" spans="1:34" x14ac:dyDescent="0.3">
      <c r="A27" s="10" t="s">
        <v>41</v>
      </c>
      <c r="B27" s="11"/>
      <c r="C27" s="15" t="s">
        <v>331</v>
      </c>
      <c r="D27" s="12"/>
      <c r="E27" s="12"/>
      <c r="F27" s="13"/>
      <c r="G27" s="10">
        <v>55</v>
      </c>
      <c r="H27" s="14">
        <v>0.52</v>
      </c>
      <c r="I27" s="14">
        <v>0.55000000000000004</v>
      </c>
      <c r="J27" s="14">
        <v>0.54</v>
      </c>
      <c r="K27" s="14">
        <v>0.53</v>
      </c>
      <c r="L27" s="14">
        <f t="shared" si="1"/>
        <v>0.53500000000000003</v>
      </c>
      <c r="M27" s="14">
        <v>53.9</v>
      </c>
      <c r="N27" s="14" t="s">
        <v>339</v>
      </c>
      <c r="O27" s="14">
        <v>5.2</v>
      </c>
      <c r="P27" s="14">
        <v>72.7</v>
      </c>
      <c r="Q27" s="10">
        <v>5</v>
      </c>
      <c r="R27" s="15" t="s">
        <v>332</v>
      </c>
      <c r="S27" s="10"/>
      <c r="T27" s="10">
        <v>13.27</v>
      </c>
      <c r="U27" s="10">
        <v>7.03</v>
      </c>
      <c r="V27" s="10">
        <f t="shared" si="2"/>
        <v>6.2399999999999993</v>
      </c>
      <c r="W27" s="10">
        <f t="shared" si="0"/>
        <v>11.576994434137291</v>
      </c>
      <c r="Z27" s="3"/>
      <c r="AA27" s="3"/>
      <c r="AB27" s="3"/>
      <c r="AC27" s="3"/>
      <c r="AD27" s="3"/>
      <c r="AE27" s="3"/>
      <c r="AF27" s="3"/>
      <c r="AG27" s="3"/>
      <c r="AH27" s="3"/>
    </row>
    <row r="28" spans="1:34" x14ac:dyDescent="0.3">
      <c r="A28" s="10" t="s">
        <v>42</v>
      </c>
      <c r="B28" s="11"/>
      <c r="C28" s="15" t="s">
        <v>331</v>
      </c>
      <c r="D28" s="12"/>
      <c r="E28" s="12"/>
      <c r="F28" s="13"/>
      <c r="G28" s="10">
        <v>58</v>
      </c>
      <c r="H28" s="14">
        <v>0.46</v>
      </c>
      <c r="I28" s="14">
        <v>0.46</v>
      </c>
      <c r="J28" s="14">
        <v>0.45</v>
      </c>
      <c r="K28" s="14">
        <v>0.46</v>
      </c>
      <c r="L28" s="14">
        <f t="shared" si="1"/>
        <v>0.45750000000000002</v>
      </c>
      <c r="M28" s="14">
        <v>56.1</v>
      </c>
      <c r="N28" s="14">
        <v>42.56</v>
      </c>
      <c r="O28" s="14">
        <v>7</v>
      </c>
      <c r="P28" s="14">
        <v>85.1</v>
      </c>
      <c r="Q28" s="10">
        <v>8</v>
      </c>
      <c r="R28" s="15" t="s">
        <v>332</v>
      </c>
      <c r="S28" s="10"/>
      <c r="T28" s="10">
        <v>12.52</v>
      </c>
      <c r="U28" s="10">
        <v>6.95</v>
      </c>
      <c r="V28" s="10">
        <f t="shared" si="2"/>
        <v>5.5699999999999994</v>
      </c>
      <c r="W28" s="10">
        <f t="shared" si="0"/>
        <v>9.9286987522281631</v>
      </c>
    </row>
    <row r="29" spans="1:34" ht="15.6" customHeight="1" x14ac:dyDescent="0.3">
      <c r="A29" s="10" t="s">
        <v>43</v>
      </c>
      <c r="B29" s="11"/>
      <c r="C29" s="15" t="s">
        <v>331</v>
      </c>
      <c r="D29" s="12"/>
      <c r="E29" s="12"/>
      <c r="F29" s="13"/>
      <c r="G29" s="10">
        <v>72</v>
      </c>
      <c r="H29" s="14">
        <v>0.51</v>
      </c>
      <c r="I29" s="14">
        <v>0.51</v>
      </c>
      <c r="J29" s="14">
        <v>0.53</v>
      </c>
      <c r="K29" s="14">
        <v>0.53</v>
      </c>
      <c r="L29" s="14">
        <f t="shared" si="1"/>
        <v>0.52</v>
      </c>
      <c r="M29" s="14">
        <v>70.099999999999994</v>
      </c>
      <c r="N29" s="14">
        <v>48.33</v>
      </c>
      <c r="O29" s="14">
        <v>5.5</v>
      </c>
      <c r="P29" s="14">
        <v>68.8</v>
      </c>
      <c r="Q29" s="10">
        <v>9</v>
      </c>
      <c r="R29" s="15" t="s">
        <v>68</v>
      </c>
      <c r="S29" s="10"/>
      <c r="T29" s="10">
        <v>14.18</v>
      </c>
      <c r="U29" s="10">
        <v>7.1</v>
      </c>
      <c r="V29" s="10">
        <f t="shared" si="2"/>
        <v>7.08</v>
      </c>
      <c r="W29" s="10">
        <f t="shared" si="0"/>
        <v>10.099857346647648</v>
      </c>
    </row>
    <row r="30" spans="1:34" x14ac:dyDescent="0.3">
      <c r="A30" s="10" t="s">
        <v>44</v>
      </c>
      <c r="B30" s="11"/>
      <c r="C30" s="15" t="s">
        <v>331</v>
      </c>
      <c r="D30" s="12"/>
      <c r="E30" s="12"/>
      <c r="F30" s="13"/>
      <c r="G30" s="10">
        <v>60</v>
      </c>
      <c r="H30" s="14">
        <v>0.54</v>
      </c>
      <c r="I30" s="14">
        <v>0.56000000000000005</v>
      </c>
      <c r="J30" s="14">
        <v>0.5</v>
      </c>
      <c r="K30" s="14">
        <v>0.52</v>
      </c>
      <c r="L30" s="14">
        <f t="shared" si="1"/>
        <v>0.53</v>
      </c>
      <c r="M30" s="14">
        <v>58.4</v>
      </c>
      <c r="N30" s="14">
        <v>41.83</v>
      </c>
      <c r="O30" s="14">
        <v>4.0999999999999996</v>
      </c>
      <c r="P30" s="14">
        <v>61.1</v>
      </c>
      <c r="Q30" s="10">
        <v>8</v>
      </c>
      <c r="R30" s="15" t="s">
        <v>68</v>
      </c>
      <c r="S30" s="10"/>
      <c r="T30" s="10">
        <v>13.61</v>
      </c>
      <c r="U30" s="10">
        <v>7.2</v>
      </c>
      <c r="V30" s="10">
        <f t="shared" si="2"/>
        <v>6.4099999999999993</v>
      </c>
      <c r="W30" s="10">
        <f t="shared" si="0"/>
        <v>10.976027397260273</v>
      </c>
    </row>
    <row r="31" spans="1:34" x14ac:dyDescent="0.3">
      <c r="A31" s="10" t="s">
        <v>45</v>
      </c>
      <c r="B31" s="11"/>
      <c r="C31" s="15" t="s">
        <v>331</v>
      </c>
      <c r="D31" s="12"/>
      <c r="E31" s="12"/>
      <c r="F31" s="13"/>
      <c r="G31" s="10">
        <v>74</v>
      </c>
      <c r="H31" s="14">
        <v>0.46</v>
      </c>
      <c r="I31" s="14">
        <v>0.47</v>
      </c>
      <c r="J31" s="14">
        <v>0.43</v>
      </c>
      <c r="K31" s="14">
        <v>0.47</v>
      </c>
      <c r="L31" s="14">
        <f t="shared" si="1"/>
        <v>0.45749999999999996</v>
      </c>
      <c r="M31" s="14">
        <v>71.599999999999994</v>
      </c>
      <c r="N31" s="14">
        <v>39.86</v>
      </c>
      <c r="O31" s="14">
        <v>5.2</v>
      </c>
      <c r="P31" s="14">
        <v>66.2</v>
      </c>
      <c r="Q31" s="10">
        <v>9</v>
      </c>
      <c r="R31" s="15" t="s">
        <v>68</v>
      </c>
      <c r="S31" s="10"/>
      <c r="T31" s="10">
        <v>13.81</v>
      </c>
      <c r="U31" s="10">
        <v>7.09</v>
      </c>
      <c r="V31" s="10">
        <f t="shared" si="2"/>
        <v>6.7200000000000006</v>
      </c>
      <c r="W31" s="10">
        <f t="shared" si="0"/>
        <v>9.3854748603351972</v>
      </c>
    </row>
    <row r="32" spans="1:34" x14ac:dyDescent="0.3">
      <c r="A32" s="10" t="s">
        <v>48</v>
      </c>
      <c r="B32" s="11"/>
      <c r="C32" s="15" t="s">
        <v>331</v>
      </c>
      <c r="D32" s="12"/>
      <c r="E32" s="12"/>
      <c r="F32" s="13"/>
      <c r="G32" s="10">
        <v>56</v>
      </c>
      <c r="H32" s="14">
        <v>0.44</v>
      </c>
      <c r="I32" s="14">
        <v>0.42</v>
      </c>
      <c r="J32" s="14">
        <v>0.43</v>
      </c>
      <c r="K32" s="14">
        <v>0.42</v>
      </c>
      <c r="L32" s="14">
        <f t="shared" si="1"/>
        <v>0.42749999999999999</v>
      </c>
      <c r="M32" s="14">
        <v>57.2</v>
      </c>
      <c r="N32" s="14">
        <v>33.14</v>
      </c>
      <c r="O32" s="14">
        <v>4.3</v>
      </c>
      <c r="P32" s="14">
        <v>63.7</v>
      </c>
      <c r="Q32" s="10">
        <v>9</v>
      </c>
      <c r="R32" s="15" t="s">
        <v>68</v>
      </c>
      <c r="S32" s="10"/>
      <c r="T32" s="10">
        <v>11.58</v>
      </c>
      <c r="U32" s="10">
        <v>6.97</v>
      </c>
      <c r="V32" s="121">
        <f t="shared" si="2"/>
        <v>4.6100000000000003</v>
      </c>
      <c r="W32" s="10">
        <f t="shared" si="0"/>
        <v>8.05944055944056</v>
      </c>
    </row>
    <row r="33" spans="1:23" x14ac:dyDescent="0.3">
      <c r="A33" s="10" t="s">
        <v>49</v>
      </c>
      <c r="B33" s="11"/>
      <c r="C33" s="15" t="s">
        <v>331</v>
      </c>
      <c r="D33" s="12"/>
      <c r="E33" s="12"/>
      <c r="F33" s="13"/>
      <c r="G33" s="10">
        <v>64</v>
      </c>
      <c r="H33" s="14">
        <v>0.52</v>
      </c>
      <c r="I33" s="14">
        <v>0.51</v>
      </c>
      <c r="J33" s="14">
        <v>0.54</v>
      </c>
      <c r="K33" s="14">
        <v>0.55000000000000004</v>
      </c>
      <c r="L33" s="14">
        <f t="shared" si="1"/>
        <v>0.53</v>
      </c>
      <c r="M33" s="14">
        <v>62.7</v>
      </c>
      <c r="N33" s="14">
        <v>52.52</v>
      </c>
      <c r="O33" s="14">
        <v>6.6</v>
      </c>
      <c r="P33" s="14">
        <v>80.2</v>
      </c>
      <c r="Q33" s="10">
        <v>8</v>
      </c>
      <c r="R33" s="15" t="s">
        <v>332</v>
      </c>
      <c r="S33" s="10"/>
      <c r="T33" s="10">
        <v>13.61</v>
      </c>
      <c r="U33" s="10">
        <v>6.97</v>
      </c>
      <c r="V33" s="10">
        <f t="shared" si="2"/>
        <v>6.64</v>
      </c>
      <c r="W33" s="10">
        <f t="shared" si="0"/>
        <v>10.590111642743221</v>
      </c>
    </row>
    <row r="34" spans="1:23" x14ac:dyDescent="0.3">
      <c r="A34" s="10" t="s">
        <v>50</v>
      </c>
      <c r="B34" s="11"/>
      <c r="C34" s="15" t="s">
        <v>331</v>
      </c>
      <c r="D34" s="12"/>
      <c r="E34" s="12"/>
      <c r="F34" s="13"/>
      <c r="G34" s="10">
        <v>71</v>
      </c>
      <c r="H34" s="14">
        <v>0.48</v>
      </c>
      <c r="I34" s="14">
        <v>0.47</v>
      </c>
      <c r="J34" s="14">
        <v>0.48</v>
      </c>
      <c r="K34" s="14">
        <v>0.47</v>
      </c>
      <c r="L34" s="14">
        <f t="shared" si="1"/>
        <v>0.47499999999999998</v>
      </c>
      <c r="M34" s="14">
        <v>68.7</v>
      </c>
      <c r="N34" s="14">
        <v>30.03</v>
      </c>
      <c r="O34" s="14">
        <v>4</v>
      </c>
      <c r="P34" s="14">
        <v>54.6</v>
      </c>
      <c r="Q34" s="10">
        <v>6</v>
      </c>
      <c r="R34" s="15" t="s">
        <v>67</v>
      </c>
      <c r="S34" s="10"/>
      <c r="T34" s="10">
        <v>13.59</v>
      </c>
      <c r="U34" s="10">
        <v>7.1</v>
      </c>
      <c r="V34" s="10">
        <f t="shared" si="2"/>
        <v>6.49</v>
      </c>
      <c r="W34" s="10">
        <f t="shared" si="0"/>
        <v>9.4468704512372632</v>
      </c>
    </row>
    <row r="35" spans="1:23" x14ac:dyDescent="0.3">
      <c r="A35" s="10" t="s">
        <v>51</v>
      </c>
      <c r="B35" s="11"/>
      <c r="C35" s="15" t="s">
        <v>331</v>
      </c>
      <c r="D35" s="12"/>
      <c r="E35" s="12"/>
      <c r="F35" s="13"/>
      <c r="G35" s="10">
        <v>66</v>
      </c>
      <c r="H35" s="14">
        <v>0.46</v>
      </c>
      <c r="I35" s="14">
        <v>0.45</v>
      </c>
      <c r="J35" s="14">
        <v>0.45</v>
      </c>
      <c r="K35" s="14">
        <v>0.45</v>
      </c>
      <c r="L35" s="14">
        <f t="shared" si="1"/>
        <v>0.45250000000000001</v>
      </c>
      <c r="M35" s="14">
        <v>63.8</v>
      </c>
      <c r="N35" s="14">
        <v>40.93</v>
      </c>
      <c r="O35" s="14">
        <v>3.6</v>
      </c>
      <c r="P35" s="14">
        <v>52.1</v>
      </c>
      <c r="Q35" s="10">
        <v>5</v>
      </c>
      <c r="R35" s="15" t="s">
        <v>67</v>
      </c>
      <c r="S35" s="10"/>
      <c r="T35" s="10">
        <v>12.77</v>
      </c>
      <c r="U35" s="10">
        <v>6.94</v>
      </c>
      <c r="V35" s="10">
        <f t="shared" si="2"/>
        <v>5.8299999999999992</v>
      </c>
      <c r="W35" s="10">
        <f t="shared" si="0"/>
        <v>9.137931034482758</v>
      </c>
    </row>
    <row r="36" spans="1:23" x14ac:dyDescent="0.3">
      <c r="A36" s="10" t="s">
        <v>52</v>
      </c>
      <c r="B36" s="11"/>
      <c r="C36" s="15" t="s">
        <v>331</v>
      </c>
      <c r="D36" s="12"/>
      <c r="E36" s="12"/>
      <c r="F36" s="13"/>
      <c r="G36" s="10">
        <v>70</v>
      </c>
      <c r="H36" s="14">
        <v>0.49</v>
      </c>
      <c r="I36" s="14">
        <v>0.49</v>
      </c>
      <c r="J36" s="14">
        <v>0.49</v>
      </c>
      <c r="K36" s="14">
        <v>0.5</v>
      </c>
      <c r="L36" s="14">
        <f>AVERAGE(H36:K36)</f>
        <v>0.49249999999999999</v>
      </c>
      <c r="M36" s="14">
        <v>68</v>
      </c>
      <c r="N36" s="14">
        <v>52.26</v>
      </c>
      <c r="O36" s="14">
        <v>5.8</v>
      </c>
      <c r="P36" s="14">
        <v>72.3</v>
      </c>
      <c r="Q36" s="10">
        <v>7</v>
      </c>
      <c r="R36" s="15" t="s">
        <v>332</v>
      </c>
      <c r="S36" s="10"/>
      <c r="T36" s="10">
        <v>13.65</v>
      </c>
      <c r="U36" s="10">
        <v>7.08</v>
      </c>
      <c r="V36" s="10">
        <f t="shared" si="2"/>
        <v>6.57</v>
      </c>
      <c r="W36" s="10">
        <f t="shared" si="0"/>
        <v>9.6617647058823533</v>
      </c>
    </row>
    <row r="37" spans="1:23" x14ac:dyDescent="0.3">
      <c r="A37" s="10" t="s">
        <v>53</v>
      </c>
      <c r="B37" s="11"/>
      <c r="C37" s="15" t="s">
        <v>331</v>
      </c>
      <c r="D37" s="12"/>
      <c r="E37" s="12"/>
      <c r="F37" s="13"/>
      <c r="G37" s="10">
        <v>64</v>
      </c>
      <c r="H37" s="14">
        <v>0.47</v>
      </c>
      <c r="I37" s="14">
        <v>0.49</v>
      </c>
      <c r="J37" s="14">
        <v>0.48</v>
      </c>
      <c r="K37" s="14">
        <v>0.49</v>
      </c>
      <c r="L37" s="14">
        <f t="shared" ref="L37" si="3">AVERAGE(H37:K37)</f>
        <v>0.48249999999999998</v>
      </c>
      <c r="M37" s="14">
        <v>63.8</v>
      </c>
      <c r="N37" s="14">
        <v>37.79</v>
      </c>
      <c r="O37" s="14">
        <v>3.7</v>
      </c>
      <c r="P37" s="14">
        <v>52.6</v>
      </c>
      <c r="Q37" s="10">
        <v>10</v>
      </c>
      <c r="R37" s="15" t="s">
        <v>67</v>
      </c>
      <c r="S37" s="10"/>
      <c r="T37" s="10">
        <v>13.16</v>
      </c>
      <c r="U37" s="10">
        <v>7.18</v>
      </c>
      <c r="V37" s="10">
        <f t="shared" si="2"/>
        <v>5.98</v>
      </c>
      <c r="W37" s="10">
        <f t="shared" si="0"/>
        <v>9.3730407523510983</v>
      </c>
    </row>
    <row r="38" spans="1:23" x14ac:dyDescent="0.3">
      <c r="A38" s="10" t="s">
        <v>54</v>
      </c>
      <c r="B38" s="11"/>
      <c r="C38" s="15" t="s">
        <v>331</v>
      </c>
      <c r="D38" s="12"/>
      <c r="E38" s="12"/>
      <c r="F38" s="13"/>
      <c r="G38" s="10">
        <v>60</v>
      </c>
      <c r="H38" s="14">
        <v>0.47</v>
      </c>
      <c r="I38" s="14">
        <v>0.46</v>
      </c>
      <c r="J38" s="14">
        <v>0.45</v>
      </c>
      <c r="K38" s="14">
        <v>0.47</v>
      </c>
      <c r="L38" s="14">
        <f t="shared" si="1"/>
        <v>0.46249999999999997</v>
      </c>
      <c r="M38" s="14">
        <v>58</v>
      </c>
      <c r="N38" s="14">
        <v>22.28</v>
      </c>
      <c r="O38" s="14">
        <v>3.7</v>
      </c>
      <c r="P38" s="14">
        <v>56.5</v>
      </c>
      <c r="Q38" s="10">
        <v>6</v>
      </c>
      <c r="R38" s="15" t="s">
        <v>67</v>
      </c>
      <c r="S38" s="10"/>
      <c r="T38" s="10">
        <v>12.93</v>
      </c>
      <c r="U38" s="10">
        <v>7.19</v>
      </c>
      <c r="V38" s="10">
        <f t="shared" si="2"/>
        <v>5.7399999999999993</v>
      </c>
      <c r="W38" s="10">
        <f t="shared" si="0"/>
        <v>9.8965517241379288</v>
      </c>
    </row>
    <row r="39" spans="1:23" x14ac:dyDescent="0.3">
      <c r="A39" s="10" t="s">
        <v>55</v>
      </c>
      <c r="B39" s="11"/>
      <c r="C39" s="15" t="s">
        <v>331</v>
      </c>
      <c r="D39" s="12"/>
      <c r="E39" s="12"/>
      <c r="F39" s="13"/>
      <c r="G39" s="10">
        <v>57</v>
      </c>
      <c r="H39" s="14">
        <v>0.36</v>
      </c>
      <c r="I39" s="14">
        <v>0.35</v>
      </c>
      <c r="J39" s="14">
        <v>0.38</v>
      </c>
      <c r="K39" s="14">
        <v>0.36</v>
      </c>
      <c r="L39" s="116">
        <f t="shared" si="1"/>
        <v>0.36249999999999993</v>
      </c>
      <c r="M39" s="14">
        <v>56.1</v>
      </c>
      <c r="N39" s="14">
        <v>26.51</v>
      </c>
      <c r="O39" s="14">
        <v>5.5</v>
      </c>
      <c r="P39" s="14">
        <v>74.3</v>
      </c>
      <c r="Q39" s="10">
        <v>6</v>
      </c>
      <c r="R39" s="15" t="s">
        <v>332</v>
      </c>
      <c r="S39" s="10"/>
      <c r="T39" s="10">
        <v>10.87</v>
      </c>
      <c r="U39" s="10">
        <v>7.06</v>
      </c>
      <c r="V39" s="121">
        <f t="shared" si="2"/>
        <v>3.8099999999999996</v>
      </c>
      <c r="W39" s="10">
        <f t="shared" si="0"/>
        <v>6.7914438502673784</v>
      </c>
    </row>
    <row r="40" spans="1:23" x14ac:dyDescent="0.3">
      <c r="A40" s="10" t="s">
        <v>56</v>
      </c>
      <c r="B40" s="11"/>
      <c r="C40" s="15" t="s">
        <v>331</v>
      </c>
      <c r="D40" s="12"/>
      <c r="E40" s="12"/>
      <c r="F40" s="13"/>
      <c r="G40" s="10">
        <v>62</v>
      </c>
      <c r="H40" s="14">
        <v>0.47</v>
      </c>
      <c r="I40" s="14">
        <v>0.48</v>
      </c>
      <c r="J40" s="14">
        <v>0.47</v>
      </c>
      <c r="K40" s="14">
        <v>0.47</v>
      </c>
      <c r="L40" s="14">
        <f t="shared" si="1"/>
        <v>0.47249999999999998</v>
      </c>
      <c r="M40" s="14">
        <v>60.8</v>
      </c>
      <c r="N40" s="14">
        <v>57.13</v>
      </c>
      <c r="O40" s="14">
        <v>5.7</v>
      </c>
      <c r="P40" s="14">
        <v>74.099999999999994</v>
      </c>
      <c r="Q40" s="10">
        <v>8</v>
      </c>
      <c r="R40" s="15" t="s">
        <v>332</v>
      </c>
      <c r="S40" s="10"/>
      <c r="T40" s="10">
        <v>13.31</v>
      </c>
      <c r="U40" s="10">
        <v>7.18</v>
      </c>
      <c r="V40" s="10">
        <f t="shared" si="2"/>
        <v>6.1300000000000008</v>
      </c>
      <c r="W40" s="10">
        <f t="shared" si="0"/>
        <v>10.082236842105265</v>
      </c>
    </row>
    <row r="41" spans="1:23" x14ac:dyDescent="0.3">
      <c r="A41" s="10" t="s">
        <v>57</v>
      </c>
      <c r="B41" s="11"/>
      <c r="C41" s="15" t="s">
        <v>331</v>
      </c>
      <c r="D41" s="12"/>
      <c r="E41" s="12"/>
      <c r="F41" s="13"/>
      <c r="G41" s="10">
        <v>72</v>
      </c>
      <c r="H41" s="14">
        <v>0.49</v>
      </c>
      <c r="I41" s="14">
        <v>0.48</v>
      </c>
      <c r="J41" s="14">
        <v>0.47</v>
      </c>
      <c r="K41" s="14">
        <v>0.48</v>
      </c>
      <c r="L41" s="14">
        <f t="shared" si="1"/>
        <v>0.48</v>
      </c>
      <c r="M41" s="14">
        <v>69</v>
      </c>
      <c r="N41" s="14">
        <v>31</v>
      </c>
      <c r="O41" s="14">
        <v>6.8</v>
      </c>
      <c r="P41" s="14">
        <v>79.599999999999994</v>
      </c>
      <c r="Q41" s="10">
        <v>8</v>
      </c>
      <c r="R41" s="15" t="s">
        <v>332</v>
      </c>
      <c r="S41" s="10"/>
      <c r="T41" s="10">
        <v>13.67</v>
      </c>
      <c r="U41" s="10">
        <v>7.19</v>
      </c>
      <c r="V41" s="10">
        <f t="shared" si="2"/>
        <v>6.4799999999999995</v>
      </c>
      <c r="W41" s="10">
        <f t="shared" si="0"/>
        <v>9.391304347826086</v>
      </c>
    </row>
    <row r="42" spans="1:23" x14ac:dyDescent="0.3">
      <c r="A42" s="10" t="s">
        <v>58</v>
      </c>
      <c r="B42" s="11"/>
      <c r="C42" s="15" t="s">
        <v>331</v>
      </c>
      <c r="D42" s="12"/>
      <c r="E42" s="12"/>
      <c r="F42" s="13"/>
      <c r="G42" s="10">
        <v>70</v>
      </c>
      <c r="H42" s="14">
        <v>0.48</v>
      </c>
      <c r="I42" s="14">
        <v>0.49</v>
      </c>
      <c r="J42" s="14">
        <v>0.51</v>
      </c>
      <c r="K42" s="14">
        <v>0.52</v>
      </c>
      <c r="L42" s="14">
        <f t="shared" si="1"/>
        <v>0.5</v>
      </c>
      <c r="M42" s="14">
        <v>67.900000000000006</v>
      </c>
      <c r="N42" s="14">
        <v>32.68</v>
      </c>
      <c r="O42" s="14">
        <v>5.5</v>
      </c>
      <c r="P42" s="14">
        <v>69.5</v>
      </c>
      <c r="Q42" s="10">
        <v>9</v>
      </c>
      <c r="R42" s="15" t="s">
        <v>68</v>
      </c>
      <c r="S42" s="10"/>
      <c r="T42" s="10">
        <v>13.72</v>
      </c>
      <c r="U42" s="10">
        <v>7.03</v>
      </c>
      <c r="V42" s="10">
        <f t="shared" si="2"/>
        <v>6.69</v>
      </c>
      <c r="W42" s="10">
        <f t="shared" si="0"/>
        <v>9.8527245949926368</v>
      </c>
    </row>
    <row r="43" spans="1:23" x14ac:dyDescent="0.3">
      <c r="A43" s="10" t="s">
        <v>59</v>
      </c>
      <c r="B43" s="11"/>
      <c r="C43" s="15" t="s">
        <v>331</v>
      </c>
      <c r="D43" s="12"/>
      <c r="E43" s="12"/>
      <c r="F43" s="13"/>
      <c r="G43" s="10">
        <v>70</v>
      </c>
      <c r="H43" s="14">
        <v>0.51</v>
      </c>
      <c r="I43" s="14">
        <v>0.52</v>
      </c>
      <c r="J43" s="14">
        <v>0.52</v>
      </c>
      <c r="K43" s="14">
        <v>0.5</v>
      </c>
      <c r="L43" s="14">
        <f t="shared" si="1"/>
        <v>0.51249999999999996</v>
      </c>
      <c r="M43" s="14">
        <v>68.2</v>
      </c>
      <c r="N43" s="14">
        <v>45.88</v>
      </c>
      <c r="O43" s="14">
        <v>4.7</v>
      </c>
      <c r="P43" s="14">
        <v>62.2</v>
      </c>
      <c r="Q43" s="10">
        <v>9</v>
      </c>
      <c r="R43" s="15" t="s">
        <v>68</v>
      </c>
      <c r="S43" s="10"/>
      <c r="T43" s="10">
        <v>14.43</v>
      </c>
      <c r="U43" s="10">
        <v>7.18</v>
      </c>
      <c r="V43" s="10">
        <f t="shared" si="2"/>
        <v>7.25</v>
      </c>
      <c r="W43" s="10">
        <f t="shared" si="0"/>
        <v>10.630498533724339</v>
      </c>
    </row>
    <row r="44" spans="1:23" x14ac:dyDescent="0.3">
      <c r="A44" s="10" t="s">
        <v>60</v>
      </c>
      <c r="B44" s="11"/>
      <c r="C44" s="15" t="s">
        <v>331</v>
      </c>
      <c r="D44" s="12"/>
      <c r="E44" s="12"/>
      <c r="F44" s="13"/>
      <c r="G44" s="10">
        <v>55</v>
      </c>
      <c r="H44" s="14">
        <v>0.43</v>
      </c>
      <c r="I44" s="14">
        <v>0.45</v>
      </c>
      <c r="J44" s="14">
        <v>0.42</v>
      </c>
      <c r="K44" s="14">
        <v>0.43</v>
      </c>
      <c r="L44" s="14">
        <f t="shared" si="1"/>
        <v>0.4325</v>
      </c>
      <c r="M44" s="14">
        <v>53.9</v>
      </c>
      <c r="N44" s="14">
        <v>34.04</v>
      </c>
      <c r="O44" s="14">
        <v>4.5</v>
      </c>
      <c r="P44" s="14">
        <v>67.2</v>
      </c>
      <c r="Q44" s="10">
        <v>9</v>
      </c>
      <c r="R44" s="15" t="s">
        <v>68</v>
      </c>
      <c r="S44" s="10"/>
      <c r="T44" s="10">
        <v>11.76</v>
      </c>
      <c r="U44" s="10">
        <v>7.17</v>
      </c>
      <c r="V44" s="121">
        <f t="shared" si="2"/>
        <v>4.59</v>
      </c>
      <c r="W44" s="10">
        <f t="shared" si="0"/>
        <v>8.5157699443413719</v>
      </c>
    </row>
    <row r="45" spans="1:23" x14ac:dyDescent="0.3">
      <c r="A45" s="10" t="s">
        <v>61</v>
      </c>
      <c r="B45" s="11"/>
      <c r="C45" s="15" t="s">
        <v>331</v>
      </c>
      <c r="D45" s="12"/>
      <c r="E45" s="12"/>
      <c r="F45" s="13"/>
      <c r="G45" s="10">
        <v>65</v>
      </c>
      <c r="H45" s="14">
        <v>0.55000000000000004</v>
      </c>
      <c r="I45" s="14">
        <v>0.54</v>
      </c>
      <c r="J45" s="14">
        <v>0.56000000000000005</v>
      </c>
      <c r="K45" s="14">
        <v>0.55000000000000004</v>
      </c>
      <c r="L45" s="14">
        <f t="shared" si="1"/>
        <v>0.55000000000000004</v>
      </c>
      <c r="M45" s="14">
        <v>63.7</v>
      </c>
      <c r="N45" s="14">
        <v>39.07</v>
      </c>
      <c r="O45" s="14">
        <v>4.5999999999999996</v>
      </c>
      <c r="P45" s="14">
        <v>63.1</v>
      </c>
      <c r="Q45" s="10">
        <v>9</v>
      </c>
      <c r="R45" s="15" t="s">
        <v>68</v>
      </c>
      <c r="S45" s="10"/>
      <c r="T45" s="10">
        <v>13.93</v>
      </c>
      <c r="U45" s="10">
        <v>6.93</v>
      </c>
      <c r="V45" s="10">
        <f t="shared" si="2"/>
        <v>7</v>
      </c>
      <c r="W45" s="10">
        <f t="shared" si="0"/>
        <v>10.989010989010989</v>
      </c>
    </row>
    <row r="46" spans="1:23" x14ac:dyDescent="0.3">
      <c r="A46" s="10" t="s">
        <v>62</v>
      </c>
      <c r="B46" s="11"/>
      <c r="C46" s="15" t="s">
        <v>331</v>
      </c>
      <c r="D46" s="12"/>
      <c r="E46" s="12"/>
      <c r="F46" s="13"/>
      <c r="G46" s="10">
        <v>55</v>
      </c>
      <c r="H46" s="14">
        <v>0.47</v>
      </c>
      <c r="I46" s="14">
        <v>0.46</v>
      </c>
      <c r="J46" s="14">
        <v>0.47</v>
      </c>
      <c r="K46" s="14">
        <v>0.46</v>
      </c>
      <c r="L46" s="14">
        <f t="shared" si="1"/>
        <v>0.46499999999999997</v>
      </c>
      <c r="M46" s="14">
        <v>53</v>
      </c>
      <c r="N46" s="14">
        <v>18.18</v>
      </c>
      <c r="O46" s="14">
        <v>4.7</v>
      </c>
      <c r="P46" s="14">
        <v>68.8</v>
      </c>
      <c r="Q46" s="10">
        <v>6</v>
      </c>
      <c r="R46" s="15" t="s">
        <v>68</v>
      </c>
      <c r="S46" s="10"/>
      <c r="T46" s="10">
        <v>12.28</v>
      </c>
      <c r="U46" s="10">
        <v>6.93</v>
      </c>
      <c r="V46" s="10">
        <f t="shared" si="2"/>
        <v>5.35</v>
      </c>
      <c r="W46" s="10">
        <f t="shared" si="0"/>
        <v>10.094339622641508</v>
      </c>
    </row>
    <row r="47" spans="1:23" x14ac:dyDescent="0.3">
      <c r="A47" s="10" t="s">
        <v>63</v>
      </c>
      <c r="B47" s="11"/>
      <c r="C47" s="15" t="s">
        <v>331</v>
      </c>
      <c r="D47" s="12"/>
      <c r="E47" s="12"/>
      <c r="F47" s="13"/>
      <c r="G47" s="10">
        <v>63</v>
      </c>
      <c r="H47" s="14">
        <v>0.5</v>
      </c>
      <c r="I47" s="14">
        <v>0.51</v>
      </c>
      <c r="J47" s="14">
        <v>0.48</v>
      </c>
      <c r="K47" s="14">
        <v>0.48</v>
      </c>
      <c r="L47" s="14">
        <f t="shared" si="1"/>
        <v>0.49249999999999999</v>
      </c>
      <c r="M47" s="14">
        <v>61.3</v>
      </c>
      <c r="N47" s="14">
        <v>52.18</v>
      </c>
      <c r="O47" s="14">
        <v>4.3</v>
      </c>
      <c r="P47" s="14">
        <v>61.1</v>
      </c>
      <c r="Q47" s="10">
        <v>5</v>
      </c>
      <c r="R47" s="15" t="s">
        <v>68</v>
      </c>
      <c r="S47" s="10"/>
      <c r="T47" s="10">
        <v>13.28</v>
      </c>
      <c r="U47" s="10">
        <v>6.93</v>
      </c>
      <c r="V47" s="10">
        <f t="shared" si="2"/>
        <v>6.35</v>
      </c>
      <c r="W47" s="10">
        <f t="shared" si="0"/>
        <v>10.358890701468189</v>
      </c>
    </row>
    <row r="48" spans="1:23" x14ac:dyDescent="0.3">
      <c r="A48" s="10" t="s">
        <v>64</v>
      </c>
      <c r="B48" s="11"/>
      <c r="C48" s="15" t="s">
        <v>331</v>
      </c>
      <c r="D48" s="12"/>
      <c r="E48" s="12"/>
      <c r="F48" s="13"/>
      <c r="G48" s="10">
        <v>64</v>
      </c>
      <c r="H48" s="14">
        <v>0.5</v>
      </c>
      <c r="I48" s="14">
        <v>0.47</v>
      </c>
      <c r="J48" s="14">
        <v>0.5</v>
      </c>
      <c r="K48" s="14">
        <v>0.46</v>
      </c>
      <c r="L48" s="14">
        <f t="shared" si="1"/>
        <v>0.48249999999999998</v>
      </c>
      <c r="M48" s="14">
        <v>62.1</v>
      </c>
      <c r="N48" s="14">
        <v>32.32</v>
      </c>
      <c r="O48" s="14">
        <v>5</v>
      </c>
      <c r="P48" s="14">
        <v>67.599999999999994</v>
      </c>
      <c r="Q48" s="10">
        <v>10</v>
      </c>
      <c r="R48" s="15" t="s">
        <v>68</v>
      </c>
      <c r="S48" s="10"/>
      <c r="T48" s="10">
        <v>13.55</v>
      </c>
      <c r="U48" s="10">
        <v>7.17</v>
      </c>
      <c r="V48" s="10">
        <f t="shared" si="2"/>
        <v>6.3800000000000008</v>
      </c>
      <c r="W48" s="10">
        <f t="shared" si="0"/>
        <v>10.273752012882449</v>
      </c>
    </row>
    <row r="49" spans="1:23" x14ac:dyDescent="0.3">
      <c r="A49" s="10" t="s">
        <v>65</v>
      </c>
      <c r="B49" s="11"/>
      <c r="C49" s="15" t="s">
        <v>331</v>
      </c>
      <c r="D49" s="12"/>
      <c r="E49" s="12"/>
      <c r="F49" s="13"/>
      <c r="G49" s="10">
        <v>72</v>
      </c>
      <c r="H49" s="14">
        <v>0.5</v>
      </c>
      <c r="I49" s="14">
        <v>0.51</v>
      </c>
      <c r="J49" s="14">
        <v>0.53</v>
      </c>
      <c r="K49" s="14">
        <v>0.55000000000000004</v>
      </c>
      <c r="L49" s="14">
        <f t="shared" si="1"/>
        <v>0.52249999999999996</v>
      </c>
      <c r="M49" s="14">
        <v>69.400000000000006</v>
      </c>
      <c r="N49" s="14">
        <v>50.01</v>
      </c>
      <c r="O49" s="14">
        <v>4.2</v>
      </c>
      <c r="P49" s="14">
        <v>56.5</v>
      </c>
      <c r="Q49" s="10">
        <v>9</v>
      </c>
      <c r="R49" s="15" t="s">
        <v>67</v>
      </c>
      <c r="S49" s="10"/>
      <c r="T49" s="10">
        <v>13.94</v>
      </c>
      <c r="U49" s="10">
        <v>6.93</v>
      </c>
      <c r="V49" s="10">
        <f t="shared" si="2"/>
        <v>7.01</v>
      </c>
      <c r="W49" s="10">
        <f t="shared" si="0"/>
        <v>10.100864553314121</v>
      </c>
    </row>
    <row r="50" spans="1:23" s="3" customFormat="1" x14ac:dyDescent="0.3">
      <c r="A50" s="17" t="s">
        <v>10</v>
      </c>
      <c r="B50" s="17"/>
      <c r="C50" s="20"/>
      <c r="D50" s="17"/>
      <c r="E50" s="17"/>
      <c r="F50" s="18"/>
      <c r="G50" s="19">
        <f>AVERAGE(G2:G49)</f>
        <v>65.340425531914889</v>
      </c>
      <c r="H50" s="19">
        <f t="shared" ref="H50:Q50" si="4">AVERAGE(H2:H49)</f>
        <v>0.47374999999999989</v>
      </c>
      <c r="I50" s="19">
        <f t="shared" si="4"/>
        <v>0.47083333333333344</v>
      </c>
      <c r="J50" s="19">
        <f t="shared" si="4"/>
        <v>0.47687499999999994</v>
      </c>
      <c r="K50" s="19">
        <f t="shared" si="4"/>
        <v>0.47270833333333329</v>
      </c>
      <c r="L50" s="19">
        <f>AVERAGE(L27:L38,L4:L25,L2,L40:L49)</f>
        <v>0.48188888888888909</v>
      </c>
      <c r="M50" s="19">
        <f t="shared" si="4"/>
        <v>63.977083333333333</v>
      </c>
      <c r="N50" s="19">
        <f t="shared" si="4"/>
        <v>39.815434782608698</v>
      </c>
      <c r="O50" s="19">
        <f>AVERAGE(O2:O49)</f>
        <v>5.4765957446808509</v>
      </c>
      <c r="P50" s="19">
        <f t="shared" si="4"/>
        <v>70.202127659574444</v>
      </c>
      <c r="Q50" s="19">
        <f t="shared" si="4"/>
        <v>7.8723404255319149</v>
      </c>
      <c r="R50" s="19"/>
      <c r="S50" s="19"/>
      <c r="T50" s="19">
        <f t="shared" ref="T50:U50" si="5">AVERAGE(T2:T49)</f>
        <v>13.244166666666663</v>
      </c>
      <c r="U50" s="19">
        <f t="shared" si="5"/>
        <v>7.0693750000000009</v>
      </c>
      <c r="V50" s="19">
        <f>AVERAGE(V2:V31,V33:V38,V45:V49,V40:V43)</f>
        <v>6.2973333333333334</v>
      </c>
      <c r="W50" s="19">
        <f>AVERAGE(W2:W14,W16:W49)</f>
        <v>9.7098211637870673</v>
      </c>
    </row>
    <row r="51" spans="1:23" s="3" customFormat="1" x14ac:dyDescent="0.3">
      <c r="A51" s="17" t="s">
        <v>11</v>
      </c>
      <c r="B51" s="17"/>
      <c r="C51" s="20"/>
      <c r="D51" s="17"/>
      <c r="E51" s="10"/>
      <c r="F51" s="13"/>
      <c r="G51" s="19"/>
      <c r="H51" s="19"/>
      <c r="I51" s="19"/>
      <c r="J51" s="19"/>
      <c r="K51" s="19">
        <f>AVERAGE(H2:H31,I2:I31,J2:J31,K2:K31)</f>
        <v>0.47116666666666673</v>
      </c>
      <c r="L51" s="19"/>
      <c r="M51" s="19"/>
      <c r="N51" s="19"/>
      <c r="O51" s="19"/>
      <c r="P51" s="19"/>
      <c r="Q51" s="19"/>
      <c r="R51" s="20"/>
      <c r="S51" s="10"/>
      <c r="T51" s="10"/>
      <c r="U51" s="10"/>
      <c r="V51" s="10"/>
      <c r="W51" s="10"/>
    </row>
    <row r="53" spans="1:23" x14ac:dyDescent="0.3">
      <c r="A53" s="32" t="s">
        <v>71</v>
      </c>
      <c r="B53" s="33"/>
      <c r="C53" s="37">
        <v>50</v>
      </c>
      <c r="D53" s="34"/>
      <c r="E53" s="34">
        <v>44306</v>
      </c>
      <c r="F53" s="35"/>
      <c r="G53" s="32">
        <v>55</v>
      </c>
      <c r="H53" s="36">
        <v>0.44</v>
      </c>
      <c r="I53" s="36">
        <v>0.46</v>
      </c>
      <c r="J53" s="36">
        <v>0.45</v>
      </c>
      <c r="K53" s="36">
        <v>0.46</v>
      </c>
      <c r="L53" s="36">
        <f>AVERAGE(H53:K53)</f>
        <v>0.45250000000000001</v>
      </c>
      <c r="M53" s="36">
        <v>53.5</v>
      </c>
      <c r="N53" s="36">
        <v>44.59</v>
      </c>
      <c r="O53" s="36">
        <v>4.4000000000000004</v>
      </c>
      <c r="P53" s="36">
        <v>66.400000000000006</v>
      </c>
      <c r="Q53" s="32">
        <v>9</v>
      </c>
      <c r="R53" s="37" t="s">
        <v>68</v>
      </c>
      <c r="S53" s="32"/>
      <c r="T53" s="32">
        <v>12.2</v>
      </c>
      <c r="U53" s="32">
        <v>7.09</v>
      </c>
      <c r="V53" s="32">
        <f>T53-U53</f>
        <v>5.1099999999999994</v>
      </c>
      <c r="W53" s="32">
        <f t="shared" ref="W53:W100" si="6">(V53/M53)*100</f>
        <v>9.5514018691588785</v>
      </c>
    </row>
    <row r="54" spans="1:23" x14ac:dyDescent="0.3">
      <c r="A54" s="32" t="s">
        <v>72</v>
      </c>
      <c r="B54" s="33"/>
      <c r="C54" s="37">
        <v>50</v>
      </c>
      <c r="D54" s="34"/>
      <c r="E54" s="34"/>
      <c r="F54" s="35"/>
      <c r="G54" s="32">
        <v>62</v>
      </c>
      <c r="H54" s="36">
        <v>0.5</v>
      </c>
      <c r="I54" s="36">
        <v>0.5</v>
      </c>
      <c r="J54" s="36">
        <v>0.49</v>
      </c>
      <c r="K54" s="36">
        <v>0.51</v>
      </c>
      <c r="L54" s="36">
        <f t="shared" ref="L54:L71" si="7">AVERAGE(H54:K54)</f>
        <v>0.5</v>
      </c>
      <c r="M54" s="36">
        <v>59</v>
      </c>
      <c r="N54" s="36">
        <v>55.44</v>
      </c>
      <c r="O54" s="36">
        <v>6.3</v>
      </c>
      <c r="P54" s="36">
        <v>79.400000000000006</v>
      </c>
      <c r="Q54" s="32">
        <v>8</v>
      </c>
      <c r="R54" s="37" t="s">
        <v>332</v>
      </c>
      <c r="S54" s="32"/>
      <c r="T54" s="32">
        <v>13.07</v>
      </c>
      <c r="U54" s="32">
        <v>7.03</v>
      </c>
      <c r="V54" s="32">
        <f t="shared" ref="V54:V100" si="8">T54-U54</f>
        <v>6.04</v>
      </c>
      <c r="W54" s="32">
        <f t="shared" si="6"/>
        <v>10.23728813559322</v>
      </c>
    </row>
    <row r="55" spans="1:23" x14ac:dyDescent="0.3">
      <c r="A55" s="32" t="s">
        <v>73</v>
      </c>
      <c r="B55" s="33"/>
      <c r="C55" s="37">
        <v>50</v>
      </c>
      <c r="D55" s="34"/>
      <c r="E55" s="34"/>
      <c r="F55" s="35"/>
      <c r="G55" s="32">
        <v>53</v>
      </c>
      <c r="H55" s="36">
        <v>0.48</v>
      </c>
      <c r="I55" s="36">
        <v>0.49</v>
      </c>
      <c r="J55" s="36">
        <v>0.49</v>
      </c>
      <c r="K55" s="36">
        <v>0.49</v>
      </c>
      <c r="L55" s="36">
        <f t="shared" si="7"/>
        <v>0.48749999999999999</v>
      </c>
      <c r="M55" s="36">
        <v>50.2</v>
      </c>
      <c r="N55" s="36">
        <v>59.17</v>
      </c>
      <c r="O55" s="38">
        <v>5.6</v>
      </c>
      <c r="P55" s="36">
        <v>77.400000000000006</v>
      </c>
      <c r="Q55" s="32">
        <v>6</v>
      </c>
      <c r="R55" s="37" t="s">
        <v>332</v>
      </c>
      <c r="S55" s="32"/>
      <c r="T55" s="32">
        <v>12.92</v>
      </c>
      <c r="U55" s="32">
        <v>7.06</v>
      </c>
      <c r="V55" s="32">
        <f t="shared" si="8"/>
        <v>5.86</v>
      </c>
      <c r="W55" s="32">
        <f t="shared" si="6"/>
        <v>11.673306772908367</v>
      </c>
    </row>
    <row r="56" spans="1:23" x14ac:dyDescent="0.3">
      <c r="A56" s="32" t="s">
        <v>74</v>
      </c>
      <c r="B56" s="33"/>
      <c r="C56" s="37">
        <v>50</v>
      </c>
      <c r="D56" s="34"/>
      <c r="E56" s="34"/>
      <c r="F56" s="35"/>
      <c r="G56" s="32">
        <v>56</v>
      </c>
      <c r="H56" s="36">
        <v>0.49</v>
      </c>
      <c r="I56" s="36">
        <v>0.54</v>
      </c>
      <c r="J56" s="36">
        <v>0.5</v>
      </c>
      <c r="K56" s="36">
        <v>0.52</v>
      </c>
      <c r="L56" s="36">
        <f t="shared" si="7"/>
        <v>0.51249999999999996</v>
      </c>
      <c r="M56" s="36">
        <v>53.5</v>
      </c>
      <c r="N56" s="36">
        <v>63.04</v>
      </c>
      <c r="O56" s="124" t="s">
        <v>335</v>
      </c>
      <c r="P56" s="124"/>
      <c r="Q56" s="124"/>
      <c r="R56" s="124"/>
      <c r="S56" s="124"/>
      <c r="T56" s="32">
        <v>13.44</v>
      </c>
      <c r="U56" s="32">
        <v>7.19</v>
      </c>
      <c r="V56" s="32">
        <f t="shared" si="8"/>
        <v>6.2499999999999991</v>
      </c>
      <c r="W56" s="32">
        <f t="shared" si="6"/>
        <v>11.682242990654204</v>
      </c>
    </row>
    <row r="57" spans="1:23" x14ac:dyDescent="0.3">
      <c r="A57" s="32" t="s">
        <v>75</v>
      </c>
      <c r="B57" s="33"/>
      <c r="C57" s="37">
        <v>50</v>
      </c>
      <c r="D57" s="34"/>
      <c r="E57" s="34"/>
      <c r="F57" s="35"/>
      <c r="G57" s="32">
        <v>53</v>
      </c>
      <c r="H57" s="36">
        <v>0.48</v>
      </c>
      <c r="I57" s="36">
        <v>0.49</v>
      </c>
      <c r="J57" s="36">
        <v>0.49</v>
      </c>
      <c r="K57" s="36">
        <v>0.47</v>
      </c>
      <c r="L57" s="36">
        <f t="shared" si="7"/>
        <v>0.48249999999999998</v>
      </c>
      <c r="M57" s="36">
        <v>51.3</v>
      </c>
      <c r="N57" s="36">
        <v>58.36</v>
      </c>
      <c r="O57" s="36">
        <v>5.8</v>
      </c>
      <c r="P57" s="36">
        <v>78.5</v>
      </c>
      <c r="Q57" s="32">
        <v>8</v>
      </c>
      <c r="R57" s="37" t="s">
        <v>332</v>
      </c>
      <c r="S57" s="32"/>
      <c r="T57" s="32">
        <v>12.56</v>
      </c>
      <c r="U57" s="32">
        <v>7.1</v>
      </c>
      <c r="V57" s="32">
        <f t="shared" si="8"/>
        <v>5.4600000000000009</v>
      </c>
      <c r="W57" s="32">
        <f t="shared" si="6"/>
        <v>10.643274853801172</v>
      </c>
    </row>
    <row r="58" spans="1:23" x14ac:dyDescent="0.3">
      <c r="A58" s="32" t="s">
        <v>76</v>
      </c>
      <c r="B58" s="33"/>
      <c r="C58" s="37">
        <v>50</v>
      </c>
      <c r="D58" s="34"/>
      <c r="E58" s="34"/>
      <c r="F58" s="35"/>
      <c r="G58" s="32">
        <v>56</v>
      </c>
      <c r="H58" s="36">
        <v>0.5</v>
      </c>
      <c r="I58" s="36">
        <v>0.51</v>
      </c>
      <c r="J58" s="36">
        <v>0.51</v>
      </c>
      <c r="K58" s="36">
        <v>0.51</v>
      </c>
      <c r="L58" s="36">
        <f t="shared" si="7"/>
        <v>0.50750000000000006</v>
      </c>
      <c r="M58" s="36">
        <v>54.7</v>
      </c>
      <c r="N58" s="36">
        <v>55.33</v>
      </c>
      <c r="O58" s="36">
        <v>5.0999999999999996</v>
      </c>
      <c r="P58" s="36">
        <v>71.400000000000006</v>
      </c>
      <c r="Q58" s="32">
        <v>8</v>
      </c>
      <c r="R58" s="37" t="s">
        <v>68</v>
      </c>
      <c r="S58" s="32"/>
      <c r="T58" s="32">
        <v>13.12</v>
      </c>
      <c r="U58" s="32">
        <v>6.97</v>
      </c>
      <c r="V58" s="32">
        <f t="shared" si="8"/>
        <v>6.1499999999999995</v>
      </c>
      <c r="W58" s="32">
        <f t="shared" si="6"/>
        <v>11.243144424131625</v>
      </c>
    </row>
    <row r="59" spans="1:23" x14ac:dyDescent="0.3">
      <c r="A59" s="32" t="s">
        <v>77</v>
      </c>
      <c r="B59" s="33"/>
      <c r="C59" s="37">
        <v>51</v>
      </c>
      <c r="D59" s="34"/>
      <c r="E59" s="34"/>
      <c r="F59" s="35"/>
      <c r="G59" s="32">
        <v>57</v>
      </c>
      <c r="H59" s="36">
        <v>0.34</v>
      </c>
      <c r="I59" s="36">
        <v>0.35</v>
      </c>
      <c r="J59" s="36">
        <v>0.35</v>
      </c>
      <c r="K59" s="36">
        <v>0.36</v>
      </c>
      <c r="L59" s="117">
        <f t="shared" si="7"/>
        <v>0.35</v>
      </c>
      <c r="M59" s="36">
        <v>54.6</v>
      </c>
      <c r="N59" s="36">
        <v>25.71</v>
      </c>
      <c r="O59" s="36">
        <v>6.3</v>
      </c>
      <c r="P59" s="36">
        <v>80.7</v>
      </c>
      <c r="Q59" s="32">
        <v>5</v>
      </c>
      <c r="R59" s="37" t="s">
        <v>332</v>
      </c>
      <c r="S59" s="32"/>
      <c r="T59" s="32">
        <v>11.23</v>
      </c>
      <c r="U59" s="32">
        <v>7.17</v>
      </c>
      <c r="V59" s="122">
        <f t="shared" si="8"/>
        <v>4.0600000000000005</v>
      </c>
      <c r="W59" s="32">
        <f t="shared" si="6"/>
        <v>7.435897435897437</v>
      </c>
    </row>
    <row r="60" spans="1:23" x14ac:dyDescent="0.3">
      <c r="A60" s="32" t="s">
        <v>78</v>
      </c>
      <c r="B60" s="33"/>
      <c r="C60" s="37">
        <v>51</v>
      </c>
      <c r="D60" s="34"/>
      <c r="E60" s="34"/>
      <c r="F60" s="35"/>
      <c r="G60" s="32">
        <v>54</v>
      </c>
      <c r="H60" s="36">
        <v>0.39</v>
      </c>
      <c r="I60" s="36">
        <v>0.4</v>
      </c>
      <c r="J60" s="36">
        <v>0.41</v>
      </c>
      <c r="K60" s="36">
        <v>0.41</v>
      </c>
      <c r="L60" s="36">
        <f t="shared" si="7"/>
        <v>0.40249999999999997</v>
      </c>
      <c r="M60" s="36">
        <v>51.1</v>
      </c>
      <c r="N60" s="36">
        <v>32.950000000000003</v>
      </c>
      <c r="O60" s="36" t="s">
        <v>335</v>
      </c>
      <c r="P60" s="36"/>
      <c r="Q60" s="32"/>
      <c r="R60" s="37"/>
      <c r="S60" s="32"/>
      <c r="T60" s="32">
        <v>11.35</v>
      </c>
      <c r="U60" s="32">
        <v>7.01</v>
      </c>
      <c r="V60" s="122">
        <f t="shared" si="8"/>
        <v>4.34</v>
      </c>
      <c r="W60" s="32">
        <f t="shared" si="6"/>
        <v>8.493150684931507</v>
      </c>
    </row>
    <row r="61" spans="1:23" x14ac:dyDescent="0.3">
      <c r="A61" s="32" t="s">
        <v>79</v>
      </c>
      <c r="B61" s="33"/>
      <c r="C61" s="37">
        <v>51</v>
      </c>
      <c r="D61" s="34"/>
      <c r="E61" s="34"/>
      <c r="F61" s="35"/>
      <c r="G61" s="32">
        <v>54</v>
      </c>
      <c r="H61" s="36">
        <v>0.51</v>
      </c>
      <c r="I61" s="36">
        <v>0.52</v>
      </c>
      <c r="J61" s="36">
        <v>0.49</v>
      </c>
      <c r="K61" s="36">
        <v>0.53</v>
      </c>
      <c r="L61" s="36">
        <f t="shared" si="7"/>
        <v>0.51249999999999996</v>
      </c>
      <c r="M61" s="36">
        <v>52.2</v>
      </c>
      <c r="N61" s="36">
        <v>56.28</v>
      </c>
      <c r="O61" s="36">
        <v>4.5999999999999996</v>
      </c>
      <c r="P61" s="36">
        <v>68.7</v>
      </c>
      <c r="Q61" s="32">
        <v>5</v>
      </c>
      <c r="R61" s="37" t="s">
        <v>68</v>
      </c>
      <c r="S61" s="32"/>
      <c r="T61" s="32">
        <v>12.93</v>
      </c>
      <c r="U61" s="32">
        <v>7.02</v>
      </c>
      <c r="V61" s="32">
        <f t="shared" si="8"/>
        <v>5.91</v>
      </c>
      <c r="W61" s="32">
        <f t="shared" si="6"/>
        <v>11.321839080459769</v>
      </c>
    </row>
    <row r="62" spans="1:23" x14ac:dyDescent="0.3">
      <c r="A62" s="32" t="s">
        <v>80</v>
      </c>
      <c r="B62" s="33"/>
      <c r="C62" s="37">
        <v>51</v>
      </c>
      <c r="D62" s="34"/>
      <c r="E62" s="34"/>
      <c r="F62" s="35"/>
      <c r="G62" s="32">
        <v>54</v>
      </c>
      <c r="H62" s="36">
        <v>0.48</v>
      </c>
      <c r="I62" s="36">
        <v>0.47</v>
      </c>
      <c r="J62" s="36">
        <v>0.47</v>
      </c>
      <c r="K62" s="36">
        <v>0.47</v>
      </c>
      <c r="L62" s="36">
        <f t="shared" si="7"/>
        <v>0.47249999999999998</v>
      </c>
      <c r="M62" s="36">
        <v>52.3</v>
      </c>
      <c r="N62" s="36">
        <v>56.6</v>
      </c>
      <c r="O62" s="36">
        <v>3.6</v>
      </c>
      <c r="P62" s="36">
        <v>58.2</v>
      </c>
      <c r="Q62" s="32">
        <v>5</v>
      </c>
      <c r="R62" s="37" t="s">
        <v>67</v>
      </c>
      <c r="S62" s="32"/>
      <c r="T62" s="32">
        <v>12.79</v>
      </c>
      <c r="U62" s="32">
        <v>7.17</v>
      </c>
      <c r="V62" s="32">
        <f t="shared" si="8"/>
        <v>5.6199999999999992</v>
      </c>
      <c r="W62" s="32">
        <f t="shared" si="6"/>
        <v>10.745697896749522</v>
      </c>
    </row>
    <row r="63" spans="1:23" x14ac:dyDescent="0.3">
      <c r="A63" s="32" t="s">
        <v>81</v>
      </c>
      <c r="B63" s="33"/>
      <c r="C63" s="37">
        <v>51</v>
      </c>
      <c r="D63" s="34"/>
      <c r="E63" s="34"/>
      <c r="F63" s="35"/>
      <c r="G63" s="32">
        <v>62</v>
      </c>
      <c r="H63" s="36">
        <v>0.48</v>
      </c>
      <c r="I63" s="36">
        <v>0.48</v>
      </c>
      <c r="J63" s="36">
        <v>0.48</v>
      </c>
      <c r="K63" s="36">
        <v>0.49</v>
      </c>
      <c r="L63" s="36">
        <f t="shared" si="7"/>
        <v>0.48249999999999998</v>
      </c>
      <c r="M63" s="36">
        <v>58.9</v>
      </c>
      <c r="N63" s="36">
        <v>60.53</v>
      </c>
      <c r="O63" s="36">
        <v>5.8</v>
      </c>
      <c r="P63" s="36">
        <v>75.5</v>
      </c>
      <c r="Q63" s="32">
        <v>6</v>
      </c>
      <c r="R63" s="37" t="s">
        <v>332</v>
      </c>
      <c r="S63" s="32"/>
      <c r="T63" s="32">
        <v>13.25</v>
      </c>
      <c r="U63" s="32">
        <v>7.06</v>
      </c>
      <c r="V63" s="32">
        <f t="shared" si="8"/>
        <v>6.19</v>
      </c>
      <c r="W63" s="32">
        <f t="shared" si="6"/>
        <v>10.509337860780986</v>
      </c>
    </row>
    <row r="64" spans="1:23" x14ac:dyDescent="0.3">
      <c r="A64" s="32" t="s">
        <v>82</v>
      </c>
      <c r="B64" s="33"/>
      <c r="C64" s="37">
        <v>51</v>
      </c>
      <c r="D64" s="34"/>
      <c r="E64" s="34"/>
      <c r="F64" s="35"/>
      <c r="G64" s="32">
        <v>54</v>
      </c>
      <c r="H64" s="36">
        <v>0.48</v>
      </c>
      <c r="I64" s="36">
        <v>0.48</v>
      </c>
      <c r="J64" s="36">
        <v>0.48</v>
      </c>
      <c r="K64" s="36">
        <v>0.47</v>
      </c>
      <c r="L64" s="36">
        <f t="shared" si="7"/>
        <v>0.47749999999999998</v>
      </c>
      <c r="M64" s="36">
        <v>52.2</v>
      </c>
      <c r="N64" s="36">
        <v>51.67</v>
      </c>
      <c r="O64" s="36">
        <v>5.9</v>
      </c>
      <c r="P64" s="36">
        <v>79</v>
      </c>
      <c r="Q64" s="32">
        <v>7</v>
      </c>
      <c r="R64" s="37" t="s">
        <v>332</v>
      </c>
      <c r="S64" s="32"/>
      <c r="T64" s="32">
        <v>12.67</v>
      </c>
      <c r="U64" s="32">
        <v>7.16</v>
      </c>
      <c r="V64" s="32">
        <f t="shared" si="8"/>
        <v>5.51</v>
      </c>
      <c r="W64" s="32">
        <f t="shared" si="6"/>
        <v>10.555555555555554</v>
      </c>
    </row>
    <row r="65" spans="1:23" x14ac:dyDescent="0.3">
      <c r="A65" s="32" t="s">
        <v>83</v>
      </c>
      <c r="B65" s="33"/>
      <c r="C65" s="37">
        <v>52</v>
      </c>
      <c r="D65" s="34"/>
      <c r="E65" s="34"/>
      <c r="F65" s="35"/>
      <c r="G65" s="32">
        <v>63</v>
      </c>
      <c r="H65" s="36">
        <v>0.48</v>
      </c>
      <c r="I65" s="36">
        <v>0.48</v>
      </c>
      <c r="J65" s="36">
        <v>0.47</v>
      </c>
      <c r="K65" s="36">
        <v>0.48</v>
      </c>
      <c r="L65" s="36">
        <f t="shared" si="7"/>
        <v>0.47749999999999998</v>
      </c>
      <c r="M65" s="36">
        <v>59.8</v>
      </c>
      <c r="N65" s="36">
        <v>40.049999999999997</v>
      </c>
      <c r="O65" s="36">
        <v>3.2</v>
      </c>
      <c r="P65" s="36">
        <v>48.4</v>
      </c>
      <c r="Q65" s="32">
        <v>6</v>
      </c>
      <c r="R65" s="37" t="s">
        <v>67</v>
      </c>
      <c r="S65" s="32"/>
      <c r="T65" s="32">
        <v>12.89</v>
      </c>
      <c r="U65" s="32">
        <v>7.11</v>
      </c>
      <c r="V65" s="32">
        <f t="shared" si="8"/>
        <v>5.78</v>
      </c>
      <c r="W65" s="32">
        <f t="shared" si="6"/>
        <v>9.6655518394648841</v>
      </c>
    </row>
    <row r="66" spans="1:23" x14ac:dyDescent="0.3">
      <c r="A66" s="32" t="s">
        <v>84</v>
      </c>
      <c r="B66" s="33"/>
      <c r="C66" s="37">
        <v>52</v>
      </c>
      <c r="D66" s="34"/>
      <c r="E66" s="34"/>
      <c r="F66" s="35"/>
      <c r="G66" s="32">
        <v>59</v>
      </c>
      <c r="H66" s="36">
        <v>0.43</v>
      </c>
      <c r="I66" s="36">
        <v>0.43</v>
      </c>
      <c r="J66" s="36">
        <v>0.43</v>
      </c>
      <c r="K66" s="36">
        <v>0.42</v>
      </c>
      <c r="L66" s="36">
        <f t="shared" si="7"/>
        <v>0.42749999999999999</v>
      </c>
      <c r="M66" s="36">
        <v>58</v>
      </c>
      <c r="N66" s="36">
        <v>42.87</v>
      </c>
      <c r="O66" s="36">
        <v>6.2</v>
      </c>
      <c r="P66" s="36">
        <v>78.7</v>
      </c>
      <c r="Q66" s="32">
        <v>8</v>
      </c>
      <c r="R66" s="37" t="s">
        <v>332</v>
      </c>
      <c r="S66" s="32"/>
      <c r="T66" s="32">
        <v>12.05</v>
      </c>
      <c r="U66" s="32">
        <v>7.11</v>
      </c>
      <c r="V66" s="32">
        <f t="shared" si="8"/>
        <v>4.9400000000000004</v>
      </c>
      <c r="W66" s="122">
        <f t="shared" si="6"/>
        <v>8.5172413793103452</v>
      </c>
    </row>
    <row r="67" spans="1:23" x14ac:dyDescent="0.3">
      <c r="A67" s="32" t="s">
        <v>85</v>
      </c>
      <c r="B67" s="33"/>
      <c r="C67" s="37">
        <v>52</v>
      </c>
      <c r="D67" s="34"/>
      <c r="E67" s="34"/>
      <c r="F67" s="35"/>
      <c r="G67" s="32">
        <v>62</v>
      </c>
      <c r="H67" s="36">
        <v>0.53</v>
      </c>
      <c r="I67" s="36">
        <v>0.48</v>
      </c>
      <c r="J67" s="36">
        <v>0.47</v>
      </c>
      <c r="K67" s="36">
        <v>0.52</v>
      </c>
      <c r="L67" s="36">
        <f t="shared" si="7"/>
        <v>0.5</v>
      </c>
      <c r="M67" s="36">
        <v>61.5</v>
      </c>
      <c r="N67" s="36">
        <v>49.5</v>
      </c>
      <c r="O67" s="36">
        <v>4.5</v>
      </c>
      <c r="P67" s="36">
        <v>63.7</v>
      </c>
      <c r="Q67" s="32">
        <v>6</v>
      </c>
      <c r="R67" s="37" t="s">
        <v>68</v>
      </c>
      <c r="S67" s="32"/>
      <c r="T67" s="32">
        <v>13.44</v>
      </c>
      <c r="U67" s="32">
        <v>7.17</v>
      </c>
      <c r="V67" s="32">
        <f t="shared" si="8"/>
        <v>6.27</v>
      </c>
      <c r="W67" s="32">
        <f t="shared" si="6"/>
        <v>10.195121951219512</v>
      </c>
    </row>
    <row r="68" spans="1:23" x14ac:dyDescent="0.3">
      <c r="A68" s="32" t="s">
        <v>86</v>
      </c>
      <c r="B68" s="33"/>
      <c r="C68" s="37">
        <v>52</v>
      </c>
      <c r="D68" s="34"/>
      <c r="E68" s="34"/>
      <c r="F68" s="35"/>
      <c r="G68" s="32">
        <v>66</v>
      </c>
      <c r="H68" s="36">
        <v>0.46</v>
      </c>
      <c r="I68" s="36">
        <v>0.47</v>
      </c>
      <c r="J68" s="36">
        <v>0.48</v>
      </c>
      <c r="K68" s="36">
        <v>0.49</v>
      </c>
      <c r="L68" s="36">
        <f t="shared" si="7"/>
        <v>0.47499999999999998</v>
      </c>
      <c r="M68" s="36">
        <v>63.5</v>
      </c>
      <c r="N68" s="36">
        <v>45.8</v>
      </c>
      <c r="O68" s="36"/>
      <c r="P68" s="36"/>
      <c r="Q68" s="32"/>
      <c r="R68" s="37"/>
      <c r="S68" s="32" t="s">
        <v>335</v>
      </c>
      <c r="T68" s="32">
        <v>13.3</v>
      </c>
      <c r="U68" s="32">
        <v>7.11</v>
      </c>
      <c r="V68" s="32">
        <f t="shared" si="8"/>
        <v>6.19</v>
      </c>
      <c r="W68" s="32">
        <f t="shared" si="6"/>
        <v>9.7480314960629926</v>
      </c>
    </row>
    <row r="69" spans="1:23" x14ac:dyDescent="0.3">
      <c r="A69" s="32" t="s">
        <v>87</v>
      </c>
      <c r="B69" s="33"/>
      <c r="C69" s="37">
        <v>52</v>
      </c>
      <c r="D69" s="34"/>
      <c r="E69" s="34"/>
      <c r="F69" s="35"/>
      <c r="G69" s="32">
        <v>61</v>
      </c>
      <c r="H69" s="36">
        <v>0.44</v>
      </c>
      <c r="I69" s="36">
        <v>0.44</v>
      </c>
      <c r="J69" s="36">
        <v>0.45</v>
      </c>
      <c r="K69" s="36">
        <v>0.46</v>
      </c>
      <c r="L69" s="36">
        <f t="shared" si="7"/>
        <v>0.44750000000000001</v>
      </c>
      <c r="M69" s="36">
        <v>59.6</v>
      </c>
      <c r="N69" s="36">
        <v>35.68</v>
      </c>
      <c r="O69" s="36">
        <v>5.4</v>
      </c>
      <c r="P69" s="36">
        <v>72.2</v>
      </c>
      <c r="Q69" s="32">
        <v>9</v>
      </c>
      <c r="R69" s="37" t="s">
        <v>332</v>
      </c>
      <c r="S69" s="32"/>
      <c r="T69" s="32">
        <v>12.61</v>
      </c>
      <c r="U69" s="32">
        <v>6.99</v>
      </c>
      <c r="V69" s="32">
        <f t="shared" si="8"/>
        <v>5.6199999999999992</v>
      </c>
      <c r="W69" s="32">
        <f t="shared" si="6"/>
        <v>9.4295302013422795</v>
      </c>
    </row>
    <row r="70" spans="1:23" x14ac:dyDescent="0.3">
      <c r="A70" s="32" t="s">
        <v>88</v>
      </c>
      <c r="B70" s="33"/>
      <c r="C70" s="37">
        <v>52</v>
      </c>
      <c r="D70" s="34"/>
      <c r="E70" s="34"/>
      <c r="F70" s="35"/>
      <c r="G70" s="32">
        <v>62</v>
      </c>
      <c r="H70" s="36">
        <v>0.48</v>
      </c>
      <c r="I70" s="36">
        <v>0.49</v>
      </c>
      <c r="J70" s="36">
        <v>0.49</v>
      </c>
      <c r="K70" s="36">
        <v>0.5</v>
      </c>
      <c r="L70" s="36">
        <f t="shared" si="7"/>
        <v>0.49</v>
      </c>
      <c r="M70" s="36">
        <v>60.5</v>
      </c>
      <c r="N70" s="36">
        <v>53.92</v>
      </c>
      <c r="O70" s="36">
        <v>4.3</v>
      </c>
      <c r="P70" s="36">
        <v>61.3</v>
      </c>
      <c r="Q70" s="32">
        <v>7</v>
      </c>
      <c r="R70" s="37" t="s">
        <v>68</v>
      </c>
      <c r="S70" s="32"/>
      <c r="T70" s="32">
        <v>13.55</v>
      </c>
      <c r="U70" s="32">
        <v>7.19</v>
      </c>
      <c r="V70" s="32">
        <f t="shared" si="8"/>
        <v>6.36</v>
      </c>
      <c r="W70" s="32">
        <f t="shared" si="6"/>
        <v>10.512396694214877</v>
      </c>
    </row>
    <row r="71" spans="1:23" x14ac:dyDescent="0.3">
      <c r="A71" s="32" t="s">
        <v>89</v>
      </c>
      <c r="B71" s="33"/>
      <c r="C71" s="37">
        <v>47</v>
      </c>
      <c r="D71" s="34"/>
      <c r="E71" s="34"/>
      <c r="F71" s="35"/>
      <c r="G71" s="32">
        <v>57</v>
      </c>
      <c r="H71" s="36">
        <v>0.47</v>
      </c>
      <c r="I71" s="36">
        <v>0.46</v>
      </c>
      <c r="J71" s="36">
        <v>0.46</v>
      </c>
      <c r="K71" s="36">
        <v>0.48</v>
      </c>
      <c r="L71" s="36">
        <f t="shared" si="7"/>
        <v>0.46749999999999997</v>
      </c>
      <c r="M71" s="36">
        <v>54.5</v>
      </c>
      <c r="N71" s="36">
        <v>57.75</v>
      </c>
      <c r="O71" s="36">
        <v>4.3</v>
      </c>
      <c r="P71" s="36">
        <v>64.400000000000006</v>
      </c>
      <c r="Q71" s="32">
        <v>7</v>
      </c>
      <c r="R71" s="37" t="s">
        <v>68</v>
      </c>
      <c r="S71" s="32"/>
      <c r="T71" s="32">
        <v>12.51</v>
      </c>
      <c r="U71" s="32">
        <v>6.94</v>
      </c>
      <c r="V71" s="32">
        <f t="shared" si="8"/>
        <v>5.5699999999999994</v>
      </c>
      <c r="W71" s="32">
        <f t="shared" si="6"/>
        <v>10.220183486238531</v>
      </c>
    </row>
    <row r="72" spans="1:23" x14ac:dyDescent="0.3">
      <c r="A72" s="32" t="s">
        <v>90</v>
      </c>
      <c r="B72" s="33"/>
      <c r="C72" s="37">
        <v>47</v>
      </c>
      <c r="D72" s="34"/>
      <c r="E72" s="34"/>
      <c r="F72" s="35"/>
      <c r="G72" s="32">
        <v>55</v>
      </c>
      <c r="H72" s="36">
        <v>0.47</v>
      </c>
      <c r="I72" s="36">
        <v>0.48</v>
      </c>
      <c r="J72" s="36">
        <v>0.47</v>
      </c>
      <c r="K72" s="36">
        <v>0.49</v>
      </c>
      <c r="L72" s="36">
        <f>AVERAGE(H72:K72)</f>
        <v>0.47749999999999998</v>
      </c>
      <c r="M72" s="36">
        <v>56</v>
      </c>
      <c r="N72" s="36">
        <v>53.38</v>
      </c>
      <c r="O72" s="36">
        <v>4.7</v>
      </c>
      <c r="P72" s="36">
        <v>67.900000000000006</v>
      </c>
      <c r="Q72" s="32">
        <v>5</v>
      </c>
      <c r="R72" s="37" t="s">
        <v>68</v>
      </c>
      <c r="S72" s="32"/>
      <c r="T72" s="32">
        <v>12.94</v>
      </c>
      <c r="U72" s="32">
        <v>7.18</v>
      </c>
      <c r="V72" s="32">
        <f t="shared" si="8"/>
        <v>5.76</v>
      </c>
      <c r="W72" s="32">
        <f t="shared" si="6"/>
        <v>10.285714285714285</v>
      </c>
    </row>
    <row r="73" spans="1:23" x14ac:dyDescent="0.3">
      <c r="A73" s="32" t="s">
        <v>91</v>
      </c>
      <c r="B73" s="33"/>
      <c r="C73" s="37">
        <v>47</v>
      </c>
      <c r="D73" s="34"/>
      <c r="E73" s="34"/>
      <c r="F73" s="35"/>
      <c r="G73" s="32">
        <v>57</v>
      </c>
      <c r="H73" s="36">
        <v>0.47</v>
      </c>
      <c r="I73" s="36">
        <v>0.49</v>
      </c>
      <c r="J73" s="36">
        <v>0.48</v>
      </c>
      <c r="K73" s="36">
        <v>0.47</v>
      </c>
      <c r="L73" s="36">
        <f t="shared" ref="L73:L86" si="9">AVERAGE(H73:K73)</f>
        <v>0.47749999999999998</v>
      </c>
      <c r="M73" s="36">
        <v>54.7</v>
      </c>
      <c r="N73" s="36">
        <v>50.91</v>
      </c>
      <c r="O73" s="36">
        <v>4.5</v>
      </c>
      <c r="P73" s="36">
        <v>66.400000000000006</v>
      </c>
      <c r="Q73" s="32">
        <v>7</v>
      </c>
      <c r="R73" s="37" t="s">
        <v>68</v>
      </c>
      <c r="S73" s="32"/>
      <c r="T73" s="32">
        <v>12.83</v>
      </c>
      <c r="U73" s="32">
        <v>7.18</v>
      </c>
      <c r="V73" s="32">
        <f t="shared" si="8"/>
        <v>5.65</v>
      </c>
      <c r="W73" s="32">
        <f t="shared" si="6"/>
        <v>10.329067641681901</v>
      </c>
    </row>
    <row r="74" spans="1:23" x14ac:dyDescent="0.3">
      <c r="A74" s="32" t="s">
        <v>92</v>
      </c>
      <c r="B74" s="33"/>
      <c r="C74" s="37">
        <v>47</v>
      </c>
      <c r="D74" s="34"/>
      <c r="E74" s="34"/>
      <c r="F74" s="35"/>
      <c r="G74" s="32">
        <v>64</v>
      </c>
      <c r="H74" s="36">
        <v>0.49</v>
      </c>
      <c r="I74" s="36">
        <v>0.48</v>
      </c>
      <c r="J74" s="36">
        <v>0.48</v>
      </c>
      <c r="K74" s="36">
        <v>0.48</v>
      </c>
      <c r="L74" s="36">
        <f t="shared" si="9"/>
        <v>0.48249999999999998</v>
      </c>
      <c r="M74" s="36">
        <v>61.7</v>
      </c>
      <c r="N74" s="36">
        <v>65</v>
      </c>
      <c r="O74" s="36">
        <v>4.4000000000000004</v>
      </c>
      <c r="P74" s="36">
        <v>62.3</v>
      </c>
      <c r="Q74" s="32">
        <v>7</v>
      </c>
      <c r="R74" s="37" t="s">
        <v>68</v>
      </c>
      <c r="S74" s="32"/>
      <c r="T74" s="32">
        <v>13.79</v>
      </c>
      <c r="U74" s="32">
        <v>7.1</v>
      </c>
      <c r="V74" s="32">
        <f t="shared" si="8"/>
        <v>6.6899999999999995</v>
      </c>
      <c r="W74" s="32">
        <f t="shared" si="6"/>
        <v>10.842787682333872</v>
      </c>
    </row>
    <row r="75" spans="1:23" x14ac:dyDescent="0.3">
      <c r="A75" s="32" t="s">
        <v>93</v>
      </c>
      <c r="B75" s="33"/>
      <c r="C75" s="37">
        <v>47</v>
      </c>
      <c r="D75" s="34"/>
      <c r="E75" s="34"/>
      <c r="F75" s="35"/>
      <c r="G75" s="32">
        <v>59</v>
      </c>
      <c r="H75" s="36">
        <v>0.45</v>
      </c>
      <c r="I75" s="36">
        <v>0.47</v>
      </c>
      <c r="J75" s="36">
        <v>0.46</v>
      </c>
      <c r="K75" s="36">
        <v>0.46</v>
      </c>
      <c r="L75" s="36">
        <f t="shared" si="9"/>
        <v>0.45999999999999996</v>
      </c>
      <c r="M75" s="36">
        <v>57.6</v>
      </c>
      <c r="N75" s="36">
        <v>54.51</v>
      </c>
      <c r="O75" s="36">
        <v>5.7</v>
      </c>
      <c r="P75" s="36">
        <v>75.7</v>
      </c>
      <c r="Q75" s="32">
        <v>5</v>
      </c>
      <c r="R75" s="37" t="s">
        <v>332</v>
      </c>
      <c r="S75" s="32"/>
      <c r="T75" s="32">
        <v>12.76</v>
      </c>
      <c r="U75" s="32">
        <v>7.18</v>
      </c>
      <c r="V75" s="32">
        <f t="shared" si="8"/>
        <v>5.58</v>
      </c>
      <c r="W75" s="32">
        <f t="shared" si="6"/>
        <v>9.6875</v>
      </c>
    </row>
    <row r="76" spans="1:23" x14ac:dyDescent="0.3">
      <c r="A76" s="32" t="s">
        <v>94</v>
      </c>
      <c r="B76" s="33"/>
      <c r="C76" s="37">
        <v>47</v>
      </c>
      <c r="D76" s="34"/>
      <c r="E76" s="34"/>
      <c r="F76" s="35"/>
      <c r="G76" s="32">
        <v>61</v>
      </c>
      <c r="H76" s="36">
        <v>0.44</v>
      </c>
      <c r="I76" s="36">
        <v>0.45</v>
      </c>
      <c r="J76" s="36">
        <v>0.46</v>
      </c>
      <c r="K76" s="36">
        <v>0.46</v>
      </c>
      <c r="L76" s="36">
        <f t="shared" si="9"/>
        <v>0.45250000000000001</v>
      </c>
      <c r="M76" s="36">
        <v>58.3</v>
      </c>
      <c r="N76" s="36">
        <v>38.049999999999997</v>
      </c>
      <c r="O76" s="36">
        <v>4.4000000000000004</v>
      </c>
      <c r="P76" s="36">
        <v>63.7</v>
      </c>
      <c r="Q76" s="32">
        <v>6</v>
      </c>
      <c r="R76" s="37" t="s">
        <v>68</v>
      </c>
      <c r="S76" s="32"/>
      <c r="T76" s="32">
        <v>12.68</v>
      </c>
      <c r="U76" s="32">
        <v>7.18</v>
      </c>
      <c r="V76" s="32">
        <f t="shared" si="8"/>
        <v>5.5</v>
      </c>
      <c r="W76" s="32">
        <f t="shared" si="6"/>
        <v>9.433962264150944</v>
      </c>
    </row>
    <row r="77" spans="1:23" x14ac:dyDescent="0.3">
      <c r="A77" s="32" t="s">
        <v>95</v>
      </c>
      <c r="B77" s="33"/>
      <c r="C77" s="37">
        <v>48</v>
      </c>
      <c r="D77" s="34"/>
      <c r="E77" s="34"/>
      <c r="F77" s="35"/>
      <c r="G77" s="32">
        <v>53</v>
      </c>
      <c r="H77" s="36">
        <v>0.5</v>
      </c>
      <c r="I77" s="36">
        <v>0.5</v>
      </c>
      <c r="J77" s="36">
        <v>0.49</v>
      </c>
      <c r="K77" s="36">
        <v>0.48</v>
      </c>
      <c r="L77" s="36">
        <f t="shared" si="9"/>
        <v>0.49249999999999999</v>
      </c>
      <c r="M77" s="36">
        <v>52.5</v>
      </c>
      <c r="N77" s="36">
        <v>58.21</v>
      </c>
      <c r="O77" s="36">
        <v>3.8</v>
      </c>
      <c r="P77" s="36">
        <v>60.4</v>
      </c>
      <c r="Q77" s="32">
        <v>5</v>
      </c>
      <c r="R77" s="37" t="s">
        <v>68</v>
      </c>
      <c r="S77" s="32"/>
      <c r="T77" s="32">
        <v>12.9</v>
      </c>
      <c r="U77" s="32">
        <v>6.95</v>
      </c>
      <c r="V77" s="32">
        <f t="shared" si="8"/>
        <v>5.95</v>
      </c>
      <c r="W77" s="32">
        <f t="shared" si="6"/>
        <v>11.333333333333334</v>
      </c>
    </row>
    <row r="78" spans="1:23" x14ac:dyDescent="0.3">
      <c r="A78" s="32" t="s">
        <v>96</v>
      </c>
      <c r="B78" s="33"/>
      <c r="C78" s="37">
        <v>48</v>
      </c>
      <c r="D78" s="34"/>
      <c r="E78" s="34"/>
      <c r="F78" s="35"/>
      <c r="G78" s="32">
        <v>50</v>
      </c>
      <c r="H78" s="36">
        <v>0.44</v>
      </c>
      <c r="I78" s="36">
        <v>0.47</v>
      </c>
      <c r="J78" s="36">
        <v>0.47</v>
      </c>
      <c r="K78" s="36">
        <v>0.46</v>
      </c>
      <c r="L78" s="36">
        <f t="shared" si="9"/>
        <v>0.45999999999999996</v>
      </c>
      <c r="M78" s="36">
        <v>48.7</v>
      </c>
      <c r="N78" s="36">
        <v>48.91</v>
      </c>
      <c r="O78" s="36">
        <v>3.8</v>
      </c>
      <c r="P78" s="36">
        <v>62.8</v>
      </c>
      <c r="Q78" s="32">
        <v>4</v>
      </c>
      <c r="R78" s="37" t="s">
        <v>68</v>
      </c>
      <c r="S78" s="32"/>
      <c r="T78" s="32">
        <v>12</v>
      </c>
      <c r="U78" s="32">
        <v>7.09</v>
      </c>
      <c r="V78" s="32">
        <f t="shared" si="8"/>
        <v>4.91</v>
      </c>
      <c r="W78" s="32">
        <f t="shared" si="6"/>
        <v>10.082135523613962</v>
      </c>
    </row>
    <row r="79" spans="1:23" x14ac:dyDescent="0.3">
      <c r="A79" s="32" t="s">
        <v>97</v>
      </c>
      <c r="B79" s="33"/>
      <c r="C79" s="37">
        <v>48</v>
      </c>
      <c r="D79" s="34"/>
      <c r="E79" s="34"/>
      <c r="F79" s="35"/>
      <c r="G79" s="32">
        <v>58</v>
      </c>
      <c r="H79" s="36">
        <v>0.5</v>
      </c>
      <c r="I79" s="36">
        <v>0.5</v>
      </c>
      <c r="J79" s="36">
        <v>0.5</v>
      </c>
      <c r="K79" s="36">
        <v>0.48</v>
      </c>
      <c r="L79" s="36">
        <f t="shared" si="9"/>
        <v>0.495</v>
      </c>
      <c r="M79" s="36">
        <v>54.1</v>
      </c>
      <c r="N79" s="36">
        <v>50.2</v>
      </c>
      <c r="O79" s="36">
        <v>4.2</v>
      </c>
      <c r="P79" s="36">
        <v>63.9</v>
      </c>
      <c r="Q79" s="32">
        <v>7</v>
      </c>
      <c r="R79" s="37" t="s">
        <v>68</v>
      </c>
      <c r="S79" s="32"/>
      <c r="T79" s="32">
        <v>12.89</v>
      </c>
      <c r="U79" s="32">
        <v>7.16</v>
      </c>
      <c r="V79" s="32">
        <f t="shared" si="8"/>
        <v>5.73</v>
      </c>
      <c r="W79" s="32">
        <f t="shared" si="6"/>
        <v>10.591497227356747</v>
      </c>
    </row>
    <row r="80" spans="1:23" x14ac:dyDescent="0.3">
      <c r="A80" s="32" t="s">
        <v>98</v>
      </c>
      <c r="B80" s="33"/>
      <c r="C80" s="37">
        <v>48</v>
      </c>
      <c r="D80" s="34"/>
      <c r="E80" s="34"/>
      <c r="F80" s="35"/>
      <c r="G80" s="32">
        <v>58</v>
      </c>
      <c r="H80" s="36">
        <v>0.47</v>
      </c>
      <c r="I80" s="36">
        <v>0.48</v>
      </c>
      <c r="J80" s="36">
        <v>0.46</v>
      </c>
      <c r="K80" s="36">
        <v>0.48</v>
      </c>
      <c r="L80" s="36">
        <f t="shared" si="9"/>
        <v>0.47249999999999998</v>
      </c>
      <c r="M80" s="36">
        <v>56.4</v>
      </c>
      <c r="N80" s="36">
        <v>44.03</v>
      </c>
      <c r="O80" s="36">
        <v>4.8</v>
      </c>
      <c r="P80" s="36">
        <v>68.900000000000006</v>
      </c>
      <c r="Q80" s="32">
        <v>6</v>
      </c>
      <c r="R80" s="37" t="s">
        <v>68</v>
      </c>
      <c r="S80" s="32"/>
      <c r="T80" s="32">
        <v>12.7</v>
      </c>
      <c r="U80" s="32">
        <v>7.11</v>
      </c>
      <c r="V80" s="32">
        <f t="shared" si="8"/>
        <v>5.589999999999999</v>
      </c>
      <c r="W80" s="32">
        <f t="shared" si="6"/>
        <v>9.9113475177304959</v>
      </c>
    </row>
    <row r="81" spans="1:23" x14ac:dyDescent="0.3">
      <c r="A81" s="32" t="s">
        <v>99</v>
      </c>
      <c r="B81" s="33"/>
      <c r="C81" s="37">
        <v>48</v>
      </c>
      <c r="D81" s="34"/>
      <c r="E81" s="34"/>
      <c r="F81" s="35"/>
      <c r="G81" s="32">
        <v>55</v>
      </c>
      <c r="H81" s="36">
        <v>0.53</v>
      </c>
      <c r="I81" s="36">
        <v>0.51</v>
      </c>
      <c r="J81" s="36">
        <v>0.52</v>
      </c>
      <c r="K81" s="36">
        <v>0.55000000000000004</v>
      </c>
      <c r="L81" s="36">
        <f t="shared" si="9"/>
        <v>0.52750000000000008</v>
      </c>
      <c r="M81" s="36">
        <v>53.2</v>
      </c>
      <c r="N81" s="36">
        <v>57.63</v>
      </c>
      <c r="O81" s="36">
        <v>4.4000000000000004</v>
      </c>
      <c r="P81" s="36">
        <v>66.7</v>
      </c>
      <c r="Q81" s="32">
        <v>6</v>
      </c>
      <c r="R81" s="37" t="s">
        <v>68</v>
      </c>
      <c r="S81" s="32"/>
      <c r="T81" s="32">
        <v>13.21</v>
      </c>
      <c r="U81" s="32">
        <v>7.1</v>
      </c>
      <c r="V81" s="32">
        <f t="shared" si="8"/>
        <v>6.1100000000000012</v>
      </c>
      <c r="W81" s="32">
        <f t="shared" si="6"/>
        <v>11.48496240601504</v>
      </c>
    </row>
    <row r="82" spans="1:23" x14ac:dyDescent="0.3">
      <c r="A82" s="32" t="s">
        <v>100</v>
      </c>
      <c r="B82" s="33"/>
      <c r="C82" s="37">
        <v>48</v>
      </c>
      <c r="D82" s="34"/>
      <c r="E82" s="34"/>
      <c r="F82" s="35"/>
      <c r="G82" s="32">
        <v>60</v>
      </c>
      <c r="H82" s="36">
        <v>0.48</v>
      </c>
      <c r="I82" s="36">
        <v>0.48</v>
      </c>
      <c r="J82" s="36">
        <v>0.48</v>
      </c>
      <c r="K82" s="36">
        <v>0.48</v>
      </c>
      <c r="L82" s="36">
        <f t="shared" si="9"/>
        <v>0.48</v>
      </c>
      <c r="M82" s="36">
        <v>52.7</v>
      </c>
      <c r="N82" s="36">
        <v>54.78</v>
      </c>
      <c r="O82" s="36">
        <v>4.5999999999999996</v>
      </c>
      <c r="P82" s="36">
        <v>68.400000000000006</v>
      </c>
      <c r="Q82" s="32">
        <v>5</v>
      </c>
      <c r="R82" s="37" t="s">
        <v>68</v>
      </c>
      <c r="S82" s="32"/>
      <c r="T82" s="32">
        <v>12.75</v>
      </c>
      <c r="U82" s="32">
        <v>7.18</v>
      </c>
      <c r="V82" s="32">
        <f t="shared" si="8"/>
        <v>5.57</v>
      </c>
      <c r="W82" s="32">
        <f t="shared" si="6"/>
        <v>10.569259962049337</v>
      </c>
    </row>
    <row r="83" spans="1:23" x14ac:dyDescent="0.3">
      <c r="A83" s="32" t="s">
        <v>101</v>
      </c>
      <c r="B83" s="33"/>
      <c r="C83" s="37">
        <v>49</v>
      </c>
      <c r="D83" s="34"/>
      <c r="E83" s="34"/>
      <c r="F83" s="35"/>
      <c r="G83" s="32">
        <v>52</v>
      </c>
      <c r="H83" s="36">
        <v>0.46</v>
      </c>
      <c r="I83" s="36">
        <v>0.45</v>
      </c>
      <c r="J83" s="36">
        <v>0.47</v>
      </c>
      <c r="K83" s="36">
        <v>0.46</v>
      </c>
      <c r="L83" s="36">
        <f t="shared" si="9"/>
        <v>0.45999999999999996</v>
      </c>
      <c r="M83" s="36">
        <v>52.3</v>
      </c>
      <c r="N83" s="36">
        <v>57.91</v>
      </c>
      <c r="O83" s="36">
        <v>5</v>
      </c>
      <c r="P83" s="36">
        <v>72.3</v>
      </c>
      <c r="Q83" s="32">
        <v>5</v>
      </c>
      <c r="R83" s="37" t="s">
        <v>332</v>
      </c>
      <c r="S83" s="32"/>
      <c r="T83" s="32">
        <v>12.69</v>
      </c>
      <c r="U83" s="32">
        <v>7.18</v>
      </c>
      <c r="V83" s="32">
        <f t="shared" si="8"/>
        <v>5.51</v>
      </c>
      <c r="W83" s="32">
        <f t="shared" si="6"/>
        <v>10.535372848948375</v>
      </c>
    </row>
    <row r="84" spans="1:23" x14ac:dyDescent="0.3">
      <c r="A84" s="32" t="s">
        <v>102</v>
      </c>
      <c r="B84" s="33"/>
      <c r="C84" s="37">
        <v>49</v>
      </c>
      <c r="D84" s="34"/>
      <c r="E84" s="34"/>
      <c r="F84" s="35"/>
      <c r="G84" s="32">
        <v>55</v>
      </c>
      <c r="H84" s="36">
        <v>0.47</v>
      </c>
      <c r="I84" s="36">
        <v>0.49</v>
      </c>
      <c r="J84" s="36">
        <v>0.46</v>
      </c>
      <c r="K84" s="36">
        <v>0.47</v>
      </c>
      <c r="L84" s="36">
        <f t="shared" si="9"/>
        <v>0.47249999999999998</v>
      </c>
      <c r="M84" s="36">
        <v>52.1</v>
      </c>
      <c r="N84" s="36">
        <v>48.4</v>
      </c>
      <c r="O84" s="36">
        <v>4.8</v>
      </c>
      <c r="P84" s="36">
        <v>70.3</v>
      </c>
      <c r="Q84" s="32">
        <v>8</v>
      </c>
      <c r="R84" s="37" t="s">
        <v>68</v>
      </c>
      <c r="S84" s="32"/>
      <c r="T84" s="32">
        <v>12.63</v>
      </c>
      <c r="U84" s="32">
        <v>7.14</v>
      </c>
      <c r="V84" s="32">
        <f t="shared" si="8"/>
        <v>5.4900000000000011</v>
      </c>
      <c r="W84" s="32">
        <f t="shared" si="6"/>
        <v>10.537428023032632</v>
      </c>
    </row>
    <row r="85" spans="1:23" x14ac:dyDescent="0.3">
      <c r="A85" s="32" t="s">
        <v>103</v>
      </c>
      <c r="B85" s="33"/>
      <c r="C85" s="37">
        <v>49</v>
      </c>
      <c r="D85" s="34"/>
      <c r="E85" s="34"/>
      <c r="F85" s="35"/>
      <c r="G85" s="32">
        <v>57</v>
      </c>
      <c r="H85" s="36">
        <v>0.42</v>
      </c>
      <c r="I85" s="36">
        <v>0.43</v>
      </c>
      <c r="J85" s="36">
        <v>0.43</v>
      </c>
      <c r="K85" s="36">
        <v>0.41</v>
      </c>
      <c r="L85" s="36">
        <f t="shared" si="9"/>
        <v>0.42249999999999999</v>
      </c>
      <c r="M85" s="36">
        <v>56.1</v>
      </c>
      <c r="N85" s="36">
        <v>34.479999999999997</v>
      </c>
      <c r="O85" s="36">
        <v>3.7</v>
      </c>
      <c r="P85" s="36">
        <v>57.6</v>
      </c>
      <c r="Q85" s="32">
        <v>6</v>
      </c>
      <c r="R85" s="37" t="s">
        <v>67</v>
      </c>
      <c r="S85" s="32"/>
      <c r="T85" s="32">
        <v>12.15</v>
      </c>
      <c r="U85" s="32">
        <v>7.11</v>
      </c>
      <c r="V85" s="32">
        <f t="shared" si="8"/>
        <v>5.04</v>
      </c>
      <c r="W85" s="32">
        <f t="shared" si="6"/>
        <v>8.9839572192513373</v>
      </c>
    </row>
    <row r="86" spans="1:23" x14ac:dyDescent="0.3">
      <c r="A86" s="32" t="s">
        <v>104</v>
      </c>
      <c r="B86" s="33"/>
      <c r="C86" s="37">
        <v>49</v>
      </c>
      <c r="D86" s="34"/>
      <c r="E86" s="34"/>
      <c r="F86" s="35"/>
      <c r="G86" s="32">
        <v>53</v>
      </c>
      <c r="H86" s="36">
        <v>0.48</v>
      </c>
      <c r="I86" s="36">
        <v>0.46</v>
      </c>
      <c r="J86" s="36">
        <v>0.47</v>
      </c>
      <c r="K86" s="36">
        <v>0.47</v>
      </c>
      <c r="L86" s="36">
        <f t="shared" si="9"/>
        <v>0.47</v>
      </c>
      <c r="M86" s="36">
        <v>51.1</v>
      </c>
      <c r="N86" s="36">
        <v>56.24</v>
      </c>
      <c r="O86" s="36">
        <v>4.3</v>
      </c>
      <c r="P86" s="36">
        <v>66.400000000000006</v>
      </c>
      <c r="Q86" s="32">
        <v>8</v>
      </c>
      <c r="R86" s="37" t="s">
        <v>68</v>
      </c>
      <c r="S86" s="32"/>
      <c r="T86" s="32">
        <v>12.32</v>
      </c>
      <c r="U86" s="32">
        <v>6.95</v>
      </c>
      <c r="V86" s="32">
        <f t="shared" si="8"/>
        <v>5.37</v>
      </c>
      <c r="W86" s="32">
        <f t="shared" si="6"/>
        <v>10.50880626223092</v>
      </c>
    </row>
    <row r="87" spans="1:23" x14ac:dyDescent="0.3">
      <c r="A87" s="32" t="s">
        <v>105</v>
      </c>
      <c r="B87" s="33"/>
      <c r="C87" s="37">
        <v>49</v>
      </c>
      <c r="D87" s="34"/>
      <c r="E87" s="34"/>
      <c r="F87" s="35"/>
      <c r="G87" s="32">
        <v>68</v>
      </c>
      <c r="H87" s="36">
        <v>0.49</v>
      </c>
      <c r="I87" s="36">
        <v>0.5</v>
      </c>
      <c r="J87" s="36">
        <v>0.49</v>
      </c>
      <c r="K87" s="36">
        <v>0.55000000000000004</v>
      </c>
      <c r="L87" s="36">
        <f>AVERAGE(H87:K87)</f>
        <v>0.50750000000000006</v>
      </c>
      <c r="M87" s="36">
        <v>66.099999999999994</v>
      </c>
      <c r="N87" s="36">
        <v>34.770000000000003</v>
      </c>
      <c r="O87" s="36">
        <v>7.5</v>
      </c>
      <c r="P87" s="36">
        <v>85.2</v>
      </c>
      <c r="Q87" s="32">
        <v>9</v>
      </c>
      <c r="R87" s="37" t="s">
        <v>332</v>
      </c>
      <c r="S87" s="32"/>
      <c r="T87" s="32">
        <v>14.15</v>
      </c>
      <c r="U87" s="32">
        <v>7.11</v>
      </c>
      <c r="V87" s="32">
        <f t="shared" si="8"/>
        <v>7.04</v>
      </c>
      <c r="W87" s="32">
        <f t="shared" si="6"/>
        <v>10.650529500756431</v>
      </c>
    </row>
    <row r="88" spans="1:23" x14ac:dyDescent="0.3">
      <c r="A88" s="32" t="s">
        <v>106</v>
      </c>
      <c r="B88" s="33"/>
      <c r="C88" s="37">
        <v>49</v>
      </c>
      <c r="D88" s="34"/>
      <c r="E88" s="34"/>
      <c r="F88" s="35"/>
      <c r="G88" s="32">
        <v>67</v>
      </c>
      <c r="H88" s="36">
        <v>0.49</v>
      </c>
      <c r="I88" s="36">
        <v>0.48</v>
      </c>
      <c r="J88" s="36">
        <v>0.49</v>
      </c>
      <c r="K88" s="36">
        <v>0.5</v>
      </c>
      <c r="L88" s="36">
        <f>AVERAGE(H88:K88)</f>
        <v>0.49</v>
      </c>
      <c r="M88" s="36">
        <v>65.7</v>
      </c>
      <c r="N88" s="36">
        <v>44.99</v>
      </c>
      <c r="O88" s="36">
        <v>5.6</v>
      </c>
      <c r="P88" s="36">
        <v>71.3</v>
      </c>
      <c r="Q88" s="32">
        <v>5</v>
      </c>
      <c r="R88" s="37" t="s">
        <v>68</v>
      </c>
      <c r="S88" s="32"/>
      <c r="T88" s="32">
        <v>13.8</v>
      </c>
      <c r="U88" s="32">
        <v>7.2</v>
      </c>
      <c r="V88" s="32">
        <f t="shared" si="8"/>
        <v>6.6000000000000005</v>
      </c>
      <c r="W88" s="32">
        <f t="shared" si="6"/>
        <v>10.045662100456623</v>
      </c>
    </row>
    <row r="89" spans="1:23" x14ac:dyDescent="0.3">
      <c r="A89" s="32" t="s">
        <v>107</v>
      </c>
      <c r="B89" s="33"/>
      <c r="C89" s="37">
        <v>53</v>
      </c>
      <c r="D89" s="34"/>
      <c r="E89" s="34"/>
      <c r="F89" s="35"/>
      <c r="G89" s="32">
        <v>55</v>
      </c>
      <c r="H89" s="36">
        <v>0.51</v>
      </c>
      <c r="I89" s="36">
        <v>0.51</v>
      </c>
      <c r="J89" s="36">
        <v>0.5</v>
      </c>
      <c r="K89" s="36">
        <v>0.5</v>
      </c>
      <c r="L89" s="36">
        <f t="shared" ref="L89:L100" si="10">AVERAGE(H89:K89)</f>
        <v>0.505</v>
      </c>
      <c r="M89" s="36">
        <v>54.2</v>
      </c>
      <c r="N89" s="36" t="s">
        <v>339</v>
      </c>
      <c r="O89" s="36">
        <v>3.9</v>
      </c>
      <c r="P89" s="36">
        <v>60.3</v>
      </c>
      <c r="Q89" s="32">
        <v>9</v>
      </c>
      <c r="R89" s="37" t="s">
        <v>68</v>
      </c>
      <c r="S89" s="32"/>
      <c r="T89" s="32">
        <v>13.12</v>
      </c>
      <c r="U89" s="32">
        <v>6.99</v>
      </c>
      <c r="V89" s="32">
        <f t="shared" si="8"/>
        <v>6.129999999999999</v>
      </c>
      <c r="W89" s="32">
        <f t="shared" si="6"/>
        <v>11.309963099630995</v>
      </c>
    </row>
    <row r="90" spans="1:23" x14ac:dyDescent="0.3">
      <c r="A90" s="32" t="s">
        <v>108</v>
      </c>
      <c r="B90" s="33"/>
      <c r="C90" s="37">
        <v>53</v>
      </c>
      <c r="D90" s="34"/>
      <c r="E90" s="34"/>
      <c r="F90" s="35"/>
      <c r="G90" s="32">
        <v>61</v>
      </c>
      <c r="H90" s="36">
        <v>0.49</v>
      </c>
      <c r="I90" s="36">
        <v>0.05</v>
      </c>
      <c r="J90" s="36">
        <v>0.48</v>
      </c>
      <c r="K90" s="36">
        <v>0.46</v>
      </c>
      <c r="L90" s="117">
        <f t="shared" si="10"/>
        <v>0.37</v>
      </c>
      <c r="M90" s="36">
        <v>59.1</v>
      </c>
      <c r="N90" s="36">
        <v>58.01</v>
      </c>
      <c r="O90" s="36">
        <v>4.9000000000000004</v>
      </c>
      <c r="P90" s="36">
        <v>68.3</v>
      </c>
      <c r="Q90" s="32">
        <v>6</v>
      </c>
      <c r="R90" s="37" t="s">
        <v>68</v>
      </c>
      <c r="S90" s="32"/>
      <c r="T90" s="32">
        <v>12.97</v>
      </c>
      <c r="U90" s="32">
        <v>6.97</v>
      </c>
      <c r="V90" s="32">
        <f t="shared" si="8"/>
        <v>6.0000000000000009</v>
      </c>
      <c r="W90" s="32">
        <f t="shared" si="6"/>
        <v>10.152284263959393</v>
      </c>
    </row>
    <row r="91" spans="1:23" x14ac:dyDescent="0.3">
      <c r="A91" s="32" t="s">
        <v>109</v>
      </c>
      <c r="B91" s="33"/>
      <c r="C91" s="37">
        <v>53</v>
      </c>
      <c r="D91" s="34"/>
      <c r="E91" s="34"/>
      <c r="F91" s="35"/>
      <c r="G91" s="32">
        <v>57</v>
      </c>
      <c r="H91" s="36">
        <v>0.49</v>
      </c>
      <c r="I91" s="36">
        <v>0.5</v>
      </c>
      <c r="J91" s="36">
        <v>0.48</v>
      </c>
      <c r="K91" s="36">
        <v>0.49</v>
      </c>
      <c r="L91" s="36">
        <f t="shared" si="10"/>
        <v>0.49</v>
      </c>
      <c r="M91" s="36">
        <v>54.8</v>
      </c>
      <c r="N91" s="36">
        <v>55.33</v>
      </c>
      <c r="O91" s="36">
        <v>5</v>
      </c>
      <c r="P91" s="36">
        <v>71</v>
      </c>
      <c r="Q91" s="32">
        <v>9</v>
      </c>
      <c r="R91" s="37" t="s">
        <v>68</v>
      </c>
      <c r="S91" s="32"/>
      <c r="T91" s="32">
        <v>13.11</v>
      </c>
      <c r="U91" s="32">
        <v>7.1</v>
      </c>
      <c r="V91" s="32">
        <f t="shared" si="8"/>
        <v>6.01</v>
      </c>
      <c r="W91" s="32">
        <f t="shared" si="6"/>
        <v>10.967153284671532</v>
      </c>
    </row>
    <row r="92" spans="1:23" x14ac:dyDescent="0.3">
      <c r="A92" s="32" t="s">
        <v>110</v>
      </c>
      <c r="B92" s="33"/>
      <c r="C92" s="37">
        <v>53</v>
      </c>
      <c r="D92" s="34"/>
      <c r="E92" s="34"/>
      <c r="F92" s="35"/>
      <c r="G92" s="32">
        <v>55</v>
      </c>
      <c r="H92" s="36">
        <v>0.5</v>
      </c>
      <c r="I92" s="36">
        <v>0.49</v>
      </c>
      <c r="J92" s="36">
        <v>0.51</v>
      </c>
      <c r="K92" s="36">
        <v>0.49</v>
      </c>
      <c r="L92" s="36">
        <f t="shared" si="10"/>
        <v>0.4975</v>
      </c>
      <c r="M92" s="36">
        <v>53.7</v>
      </c>
      <c r="N92" s="36">
        <v>73.790000000000006</v>
      </c>
      <c r="O92" s="36">
        <v>3.4</v>
      </c>
      <c r="P92" s="36">
        <v>55.2</v>
      </c>
      <c r="Q92" s="32">
        <v>9</v>
      </c>
      <c r="R92" s="37" t="s">
        <v>67</v>
      </c>
      <c r="S92" s="32"/>
      <c r="T92" s="32">
        <v>12.8</v>
      </c>
      <c r="U92" s="32">
        <v>6.99</v>
      </c>
      <c r="V92" s="32">
        <f t="shared" si="8"/>
        <v>5.8100000000000005</v>
      </c>
      <c r="W92" s="32">
        <f t="shared" si="6"/>
        <v>10.819366852886406</v>
      </c>
    </row>
    <row r="93" spans="1:23" x14ac:dyDescent="0.3">
      <c r="A93" s="32" t="s">
        <v>111</v>
      </c>
      <c r="B93" s="33"/>
      <c r="C93" s="37">
        <v>53</v>
      </c>
      <c r="D93" s="34"/>
      <c r="E93" s="34"/>
      <c r="F93" s="35"/>
      <c r="G93" s="32">
        <v>55</v>
      </c>
      <c r="H93" s="36">
        <v>0.51</v>
      </c>
      <c r="I93" s="36">
        <v>0.52</v>
      </c>
      <c r="J93" s="36">
        <v>0.5</v>
      </c>
      <c r="K93" s="36">
        <v>0.53</v>
      </c>
      <c r="L93" s="36">
        <f t="shared" si="10"/>
        <v>0.51500000000000001</v>
      </c>
      <c r="M93" s="36">
        <v>54.4</v>
      </c>
      <c r="N93" s="36">
        <v>61.62</v>
      </c>
      <c r="O93" s="36">
        <v>3.5</v>
      </c>
      <c r="P93" s="36">
        <v>56.7</v>
      </c>
      <c r="Q93" s="32">
        <v>5</v>
      </c>
      <c r="R93" s="37" t="s">
        <v>67</v>
      </c>
      <c r="S93" s="32"/>
      <c r="T93" s="32">
        <v>13.1</v>
      </c>
      <c r="U93" s="32">
        <v>7.19</v>
      </c>
      <c r="V93" s="32">
        <f t="shared" si="8"/>
        <v>5.9099999999999993</v>
      </c>
      <c r="W93" s="32">
        <f t="shared" si="6"/>
        <v>10.863970588235293</v>
      </c>
    </row>
    <row r="94" spans="1:23" x14ac:dyDescent="0.3">
      <c r="A94" s="32" t="s">
        <v>112</v>
      </c>
      <c r="B94" s="33"/>
      <c r="C94" s="37">
        <v>53</v>
      </c>
      <c r="D94" s="34"/>
      <c r="E94" s="34"/>
      <c r="F94" s="35"/>
      <c r="G94" s="32">
        <v>55</v>
      </c>
      <c r="H94" s="36">
        <v>0.54</v>
      </c>
      <c r="I94" s="36">
        <v>0.54</v>
      </c>
      <c r="J94" s="36">
        <v>0.53</v>
      </c>
      <c r="K94" s="36">
        <v>0.54</v>
      </c>
      <c r="L94" s="36">
        <f t="shared" si="10"/>
        <v>0.53750000000000009</v>
      </c>
      <c r="M94" s="36">
        <v>54.1</v>
      </c>
      <c r="N94" s="36">
        <v>53.83</v>
      </c>
      <c r="O94" s="36">
        <v>3.3</v>
      </c>
      <c r="P94" s="36">
        <v>53.4</v>
      </c>
      <c r="Q94" s="32">
        <v>6</v>
      </c>
      <c r="R94" s="37" t="s">
        <v>67</v>
      </c>
      <c r="S94" s="32"/>
      <c r="T94" s="32">
        <v>13.33</v>
      </c>
      <c r="U94" s="32">
        <v>7.16</v>
      </c>
      <c r="V94" s="32">
        <f t="shared" si="8"/>
        <v>6.17</v>
      </c>
      <c r="W94" s="32">
        <f t="shared" si="6"/>
        <v>11.404805914972274</v>
      </c>
    </row>
    <row r="95" spans="1:23" x14ac:dyDescent="0.3">
      <c r="A95" s="32" t="s">
        <v>113</v>
      </c>
      <c r="B95" s="33"/>
      <c r="C95" s="37">
        <v>54</v>
      </c>
      <c r="D95" s="34"/>
      <c r="E95" s="34"/>
      <c r="F95" s="35"/>
      <c r="G95" s="32">
        <v>60</v>
      </c>
      <c r="H95" s="36">
        <v>0.45</v>
      </c>
      <c r="I95" s="36">
        <v>0.45</v>
      </c>
      <c r="J95" s="36">
        <v>0.46</v>
      </c>
      <c r="K95" s="36">
        <v>0.47</v>
      </c>
      <c r="L95" s="36">
        <f t="shared" si="10"/>
        <v>0.45750000000000002</v>
      </c>
      <c r="M95" s="36">
        <v>58.5</v>
      </c>
      <c r="N95" s="36">
        <v>47.91</v>
      </c>
      <c r="O95" s="36">
        <v>4.0999999999999996</v>
      </c>
      <c r="P95" s="36">
        <v>60.5</v>
      </c>
      <c r="Q95" s="32">
        <v>8</v>
      </c>
      <c r="R95" s="37" t="s">
        <v>68</v>
      </c>
      <c r="S95" s="32"/>
      <c r="T95" s="32">
        <v>12.76</v>
      </c>
      <c r="U95" s="32">
        <v>6.93</v>
      </c>
      <c r="V95" s="32">
        <f t="shared" si="8"/>
        <v>5.83</v>
      </c>
      <c r="W95" s="32">
        <f t="shared" si="6"/>
        <v>9.9658119658119659</v>
      </c>
    </row>
    <row r="96" spans="1:23" x14ac:dyDescent="0.3">
      <c r="A96" s="32" t="s">
        <v>114</v>
      </c>
      <c r="B96" s="33"/>
      <c r="C96" s="37">
        <v>54</v>
      </c>
      <c r="D96" s="34"/>
      <c r="E96" s="34"/>
      <c r="F96" s="35"/>
      <c r="G96" s="32">
        <v>58</v>
      </c>
      <c r="H96" s="36">
        <v>0.41</v>
      </c>
      <c r="I96" s="36">
        <v>0.43</v>
      </c>
      <c r="J96" s="36">
        <v>0.42</v>
      </c>
      <c r="K96" s="36">
        <v>0.42</v>
      </c>
      <c r="L96" s="36">
        <f t="shared" si="10"/>
        <v>0.42</v>
      </c>
      <c r="M96" s="36">
        <v>55.8</v>
      </c>
      <c r="N96" s="36">
        <v>44.49</v>
      </c>
      <c r="O96" s="36">
        <v>5.2</v>
      </c>
      <c r="P96" s="36">
        <v>71.8</v>
      </c>
      <c r="Q96" s="32">
        <v>9</v>
      </c>
      <c r="R96" s="37" t="s">
        <v>68</v>
      </c>
      <c r="S96" s="32"/>
      <c r="T96" s="32">
        <v>12.73</v>
      </c>
      <c r="U96" s="32">
        <v>7.16</v>
      </c>
      <c r="V96" s="32">
        <f t="shared" si="8"/>
        <v>5.57</v>
      </c>
      <c r="W96" s="32">
        <f t="shared" si="6"/>
        <v>9.9820788530465965</v>
      </c>
    </row>
    <row r="97" spans="1:23" x14ac:dyDescent="0.3">
      <c r="A97" s="32" t="s">
        <v>115</v>
      </c>
      <c r="B97" s="33"/>
      <c r="C97" s="37">
        <v>54</v>
      </c>
      <c r="D97" s="34"/>
      <c r="E97" s="34"/>
      <c r="F97" s="35"/>
      <c r="G97" s="32">
        <v>57</v>
      </c>
      <c r="H97" s="36">
        <v>0.47</v>
      </c>
      <c r="I97" s="36">
        <v>0.46</v>
      </c>
      <c r="J97" s="36">
        <v>0.47</v>
      </c>
      <c r="K97" s="36">
        <v>0.45</v>
      </c>
      <c r="L97" s="36">
        <f t="shared" si="10"/>
        <v>0.46249999999999997</v>
      </c>
      <c r="M97" s="36">
        <v>55.5</v>
      </c>
      <c r="N97" s="36">
        <v>60.65</v>
      </c>
      <c r="O97" s="36">
        <v>4.2</v>
      </c>
      <c r="P97" s="36">
        <v>63.4</v>
      </c>
      <c r="Q97" s="32">
        <v>6</v>
      </c>
      <c r="R97" s="37" t="s">
        <v>68</v>
      </c>
      <c r="S97" s="32"/>
      <c r="T97" s="32">
        <v>12.77</v>
      </c>
      <c r="U97" s="32">
        <v>7.17</v>
      </c>
      <c r="V97" s="32">
        <f t="shared" si="8"/>
        <v>5.6</v>
      </c>
      <c r="W97" s="32">
        <f t="shared" si="6"/>
        <v>10.09009009009009</v>
      </c>
    </row>
    <row r="98" spans="1:23" x14ac:dyDescent="0.3">
      <c r="A98" s="32" t="s">
        <v>116</v>
      </c>
      <c r="B98" s="33"/>
      <c r="C98" s="37">
        <v>54</v>
      </c>
      <c r="D98" s="34"/>
      <c r="E98" s="34"/>
      <c r="F98" s="35"/>
      <c r="G98" s="32">
        <v>57</v>
      </c>
      <c r="H98" s="36">
        <v>0.33</v>
      </c>
      <c r="I98" s="36">
        <v>0.34</v>
      </c>
      <c r="J98" s="36">
        <v>0.35</v>
      </c>
      <c r="K98" s="36">
        <v>0.33</v>
      </c>
      <c r="L98" s="117">
        <f t="shared" si="10"/>
        <v>0.33750000000000002</v>
      </c>
      <c r="M98" s="36">
        <v>55.3</v>
      </c>
      <c r="N98" s="36">
        <v>52.66</v>
      </c>
      <c r="O98" s="36">
        <v>3.9</v>
      </c>
      <c r="P98" s="36">
        <v>60.3</v>
      </c>
      <c r="Q98" s="32">
        <v>9</v>
      </c>
      <c r="R98" s="37" t="s">
        <v>68</v>
      </c>
      <c r="S98" s="32"/>
      <c r="T98" s="32">
        <v>13.58</v>
      </c>
      <c r="U98" s="32">
        <v>7.17</v>
      </c>
      <c r="V98" s="32">
        <f t="shared" si="8"/>
        <v>6.41</v>
      </c>
      <c r="W98" s="32">
        <f t="shared" si="6"/>
        <v>11.591320072332731</v>
      </c>
    </row>
    <row r="99" spans="1:23" x14ac:dyDescent="0.3">
      <c r="A99" s="32" t="s">
        <v>117</v>
      </c>
      <c r="B99" s="33"/>
      <c r="C99" s="37">
        <v>54</v>
      </c>
      <c r="D99" s="34"/>
      <c r="E99" s="34"/>
      <c r="F99" s="35"/>
      <c r="G99" s="32">
        <v>65</v>
      </c>
      <c r="H99" s="36">
        <v>0.42</v>
      </c>
      <c r="I99" s="36">
        <v>0.42</v>
      </c>
      <c r="J99" s="36">
        <v>0.42</v>
      </c>
      <c r="K99" s="36">
        <v>0.42</v>
      </c>
      <c r="L99" s="36">
        <f t="shared" si="10"/>
        <v>0.42</v>
      </c>
      <c r="M99" s="36">
        <v>62.5</v>
      </c>
      <c r="N99" s="36">
        <v>30.22</v>
      </c>
      <c r="O99" s="36">
        <v>6.3</v>
      </c>
      <c r="P99" s="36">
        <v>77.900000000000006</v>
      </c>
      <c r="Q99" s="32">
        <v>9</v>
      </c>
      <c r="R99" s="37" t="s">
        <v>332</v>
      </c>
      <c r="S99" s="32"/>
      <c r="T99" s="32">
        <v>11.88</v>
      </c>
      <c r="U99" s="32">
        <v>6.97</v>
      </c>
      <c r="V99" s="32">
        <f t="shared" si="8"/>
        <v>4.910000000000001</v>
      </c>
      <c r="W99" s="122">
        <f t="shared" si="6"/>
        <v>7.8560000000000016</v>
      </c>
    </row>
    <row r="100" spans="1:23" x14ac:dyDescent="0.3">
      <c r="A100" s="32" t="s">
        <v>118</v>
      </c>
      <c r="B100" s="33"/>
      <c r="C100" s="37">
        <v>54</v>
      </c>
      <c r="D100" s="34"/>
      <c r="E100" s="34"/>
      <c r="F100" s="35"/>
      <c r="G100" s="32">
        <v>51</v>
      </c>
      <c r="H100" s="36">
        <v>0.41</v>
      </c>
      <c r="I100" s="36">
        <v>0.41</v>
      </c>
      <c r="J100" s="36">
        <v>0.42</v>
      </c>
      <c r="K100" s="36">
        <v>0.42</v>
      </c>
      <c r="L100" s="36">
        <f t="shared" si="10"/>
        <v>0.41499999999999998</v>
      </c>
      <c r="M100" s="36">
        <v>48.3</v>
      </c>
      <c r="N100" s="117">
        <v>24.5</v>
      </c>
      <c r="O100" s="36">
        <v>4.8</v>
      </c>
      <c r="P100" s="36">
        <v>72.400000000000006</v>
      </c>
      <c r="Q100" s="32">
        <v>6</v>
      </c>
      <c r="R100" s="37" t="s">
        <v>332</v>
      </c>
      <c r="S100" s="32"/>
      <c r="T100" s="32">
        <v>10.82</v>
      </c>
      <c r="U100" s="32">
        <v>6.93</v>
      </c>
      <c r="V100" s="122">
        <f t="shared" si="8"/>
        <v>3.8900000000000006</v>
      </c>
      <c r="W100" s="32">
        <f t="shared" si="6"/>
        <v>8.0538302277432727</v>
      </c>
    </row>
    <row r="101" spans="1:23" x14ac:dyDescent="0.3">
      <c r="A101" s="39" t="s">
        <v>10</v>
      </c>
      <c r="B101" s="39"/>
      <c r="C101" s="42"/>
      <c r="D101" s="39"/>
      <c r="E101" s="39"/>
      <c r="F101" s="40"/>
      <c r="G101" s="41">
        <f>AVERAGE(G53:G100,)</f>
        <v>56.489795918367349</v>
      </c>
      <c r="H101" s="41">
        <f t="shared" ref="H101:U101" si="11">AVERAGE(H53:H100,)</f>
        <v>0.45795918367346933</v>
      </c>
      <c r="I101" s="41">
        <f t="shared" si="11"/>
        <v>0.45265306122448984</v>
      </c>
      <c r="J101" s="41">
        <f t="shared" si="11"/>
        <v>0.45877551020408192</v>
      </c>
      <c r="K101" s="41">
        <f t="shared" si="11"/>
        <v>0.46346938775510221</v>
      </c>
      <c r="L101" s="41">
        <f>AVERAGE(L99:L100,,L91:L97,L60:L89,L53:L58)</f>
        <v>0.46510869565217383</v>
      </c>
      <c r="M101" s="41">
        <f t="shared" si="11"/>
        <v>54.62040816326531</v>
      </c>
      <c r="N101" s="41">
        <f>AVERAGE(N53:N99,)</f>
        <v>49.705319148936155</v>
      </c>
      <c r="O101" s="41">
        <f>AVERAGE(O53:O100,)</f>
        <v>4.6521739130434794</v>
      </c>
      <c r="P101" s="41">
        <f t="shared" si="11"/>
        <v>66.202173913043509</v>
      </c>
      <c r="Q101" s="41">
        <f t="shared" si="11"/>
        <v>6.6304347826086953</v>
      </c>
      <c r="R101" s="41"/>
      <c r="S101" s="41"/>
      <c r="T101" s="41">
        <f t="shared" si="11"/>
        <v>12.531428571428574</v>
      </c>
      <c r="U101" s="41">
        <f t="shared" si="11"/>
        <v>6.9485714285714328</v>
      </c>
      <c r="V101" s="41">
        <f>AVERAGE(V61:V99,V53:V58)</f>
        <v>5.8059999999999983</v>
      </c>
      <c r="W101" s="41">
        <f>AVERAGE(W100,W67:W98,W53:W65)</f>
        <v>10.323412005243524</v>
      </c>
    </row>
    <row r="102" spans="1:23" x14ac:dyDescent="0.3">
      <c r="A102" s="39" t="s">
        <v>11</v>
      </c>
      <c r="B102" s="39"/>
      <c r="C102" s="42"/>
      <c r="D102" s="39"/>
      <c r="E102" s="32"/>
      <c r="F102" s="35"/>
      <c r="G102" s="41"/>
      <c r="H102" s="41"/>
      <c r="I102" s="41"/>
      <c r="J102" s="41"/>
      <c r="K102" s="41">
        <f>AVERAGE(H53:H82,I53:I82,J53:J82,K53:K82)</f>
        <v>0.47341666666666643</v>
      </c>
      <c r="L102" s="41"/>
      <c r="M102" s="41"/>
      <c r="N102" s="41"/>
      <c r="O102" s="41"/>
      <c r="P102" s="41"/>
      <c r="Q102" s="41"/>
      <c r="R102" s="42"/>
      <c r="S102" s="32"/>
      <c r="T102" s="32"/>
      <c r="U102" s="32"/>
      <c r="V102" s="32"/>
      <c r="W102" s="32"/>
    </row>
    <row r="104" spans="1:23" x14ac:dyDescent="0.3">
      <c r="A104" s="45" t="s">
        <v>119</v>
      </c>
      <c r="B104" s="46"/>
      <c r="C104" s="50">
        <v>41</v>
      </c>
      <c r="D104" s="47"/>
      <c r="E104" s="47">
        <v>44306</v>
      </c>
      <c r="F104" s="48"/>
      <c r="G104" s="45">
        <v>51</v>
      </c>
      <c r="H104" s="49">
        <v>0.44</v>
      </c>
      <c r="I104" s="49">
        <v>0.45</v>
      </c>
      <c r="J104" s="49">
        <v>0.44</v>
      </c>
      <c r="K104" s="49">
        <v>0.45</v>
      </c>
      <c r="L104" s="49">
        <f>AVERAGE(H104:K104)</f>
        <v>0.44500000000000001</v>
      </c>
      <c r="M104" s="49">
        <v>47.6</v>
      </c>
      <c r="N104" s="49">
        <v>54.23</v>
      </c>
      <c r="O104" s="49">
        <v>4.5999999999999996</v>
      </c>
      <c r="P104" s="49">
        <v>71.099999999999994</v>
      </c>
      <c r="Q104" s="45">
        <v>6</v>
      </c>
      <c r="R104" s="50" t="s">
        <v>68</v>
      </c>
      <c r="S104" s="45"/>
      <c r="T104" s="45">
        <v>12.02</v>
      </c>
      <c r="U104" s="45">
        <v>7.01</v>
      </c>
      <c r="V104" s="45">
        <f>T104-U104</f>
        <v>5.01</v>
      </c>
      <c r="W104" s="45">
        <f t="shared" ref="W104:W151" si="12">(V104/M104)*100</f>
        <v>10.525210084033612</v>
      </c>
    </row>
    <row r="105" spans="1:23" x14ac:dyDescent="0.3">
      <c r="A105" s="45" t="s">
        <v>120</v>
      </c>
      <c r="B105" s="46"/>
      <c r="C105" s="50">
        <v>41</v>
      </c>
      <c r="D105" s="47"/>
      <c r="E105" s="47"/>
      <c r="F105" s="48"/>
      <c r="G105" s="45">
        <v>58</v>
      </c>
      <c r="H105" s="49">
        <v>0.44</v>
      </c>
      <c r="I105" s="49">
        <v>0.43</v>
      </c>
      <c r="J105" s="49">
        <v>0.45</v>
      </c>
      <c r="K105" s="49">
        <v>0.44</v>
      </c>
      <c r="L105" s="49">
        <f t="shared" ref="L105:L122" si="13">AVERAGE(H105:K105)</f>
        <v>0.44</v>
      </c>
      <c r="M105" s="49">
        <v>56</v>
      </c>
      <c r="N105" s="49">
        <v>57.15</v>
      </c>
      <c r="O105" s="49">
        <v>5.2</v>
      </c>
      <c r="P105" s="49">
        <v>71.7</v>
      </c>
      <c r="Q105" s="45">
        <v>8</v>
      </c>
      <c r="R105" s="50" t="s">
        <v>68</v>
      </c>
      <c r="S105" s="45"/>
      <c r="T105" s="45">
        <v>12.55</v>
      </c>
      <c r="U105" s="45">
        <v>7.09</v>
      </c>
      <c r="V105" s="45">
        <f t="shared" ref="V105:V151" si="14">T105-U105</f>
        <v>5.4600000000000009</v>
      </c>
      <c r="W105" s="45">
        <f t="shared" si="12"/>
        <v>9.7500000000000018</v>
      </c>
    </row>
    <row r="106" spans="1:23" x14ac:dyDescent="0.3">
      <c r="A106" s="45" t="s">
        <v>121</v>
      </c>
      <c r="B106" s="46"/>
      <c r="C106" s="50">
        <v>41</v>
      </c>
      <c r="D106" s="47"/>
      <c r="E106" s="47"/>
      <c r="F106" s="48"/>
      <c r="G106" s="45">
        <v>58</v>
      </c>
      <c r="H106" s="49">
        <v>0.48</v>
      </c>
      <c r="I106" s="49">
        <v>0.47</v>
      </c>
      <c r="J106" s="49">
        <v>0.49</v>
      </c>
      <c r="K106" s="49">
        <v>0.49</v>
      </c>
      <c r="L106" s="49">
        <f t="shared" si="13"/>
        <v>0.48249999999999998</v>
      </c>
      <c r="M106" s="49">
        <v>55.3</v>
      </c>
      <c r="N106" s="49">
        <v>57.82</v>
      </c>
      <c r="O106" s="51">
        <v>4.9000000000000004</v>
      </c>
      <c r="P106" s="49">
        <v>70</v>
      </c>
      <c r="Q106" s="45">
        <v>5</v>
      </c>
      <c r="R106" s="50" t="s">
        <v>68</v>
      </c>
      <c r="S106" s="45"/>
      <c r="T106" s="45">
        <v>12.74</v>
      </c>
      <c r="U106" s="45">
        <v>7.09</v>
      </c>
      <c r="V106" s="45">
        <f t="shared" si="14"/>
        <v>5.65</v>
      </c>
      <c r="W106" s="45">
        <f t="shared" si="12"/>
        <v>10.216998191681736</v>
      </c>
    </row>
    <row r="107" spans="1:23" x14ac:dyDescent="0.3">
      <c r="A107" s="45" t="s">
        <v>122</v>
      </c>
      <c r="B107" s="46"/>
      <c r="C107" s="50">
        <v>41</v>
      </c>
      <c r="D107" s="47"/>
      <c r="E107" s="47"/>
      <c r="F107" s="48"/>
      <c r="G107" s="45">
        <v>56</v>
      </c>
      <c r="H107" s="49">
        <v>0.44</v>
      </c>
      <c r="I107" s="49">
        <v>0.45</v>
      </c>
      <c r="J107" s="49">
        <v>0.46</v>
      </c>
      <c r="K107" s="49">
        <v>0.47</v>
      </c>
      <c r="L107" s="49">
        <f t="shared" si="13"/>
        <v>0.45500000000000002</v>
      </c>
      <c r="M107" s="49">
        <v>54.5</v>
      </c>
      <c r="N107" s="49">
        <v>38.1</v>
      </c>
      <c r="O107" s="51">
        <v>3.9</v>
      </c>
      <c r="P107" s="49">
        <v>60.4</v>
      </c>
      <c r="Q107" s="45">
        <v>5</v>
      </c>
      <c r="R107" s="50" t="s">
        <v>68</v>
      </c>
      <c r="S107" s="45"/>
      <c r="T107" s="45">
        <v>12.28</v>
      </c>
      <c r="U107" s="45">
        <v>7.01</v>
      </c>
      <c r="V107" s="45">
        <f t="shared" si="14"/>
        <v>5.27</v>
      </c>
      <c r="W107" s="45">
        <f t="shared" si="12"/>
        <v>9.6697247706422012</v>
      </c>
    </row>
    <row r="108" spans="1:23" x14ac:dyDescent="0.3">
      <c r="A108" s="45" t="s">
        <v>123</v>
      </c>
      <c r="B108" s="46"/>
      <c r="C108" s="50">
        <v>41</v>
      </c>
      <c r="D108" s="47"/>
      <c r="E108" s="47"/>
      <c r="F108" s="48"/>
      <c r="G108" s="45">
        <v>60</v>
      </c>
      <c r="H108" s="49">
        <v>0.44</v>
      </c>
      <c r="I108" s="49">
        <v>0.45</v>
      </c>
      <c r="J108" s="49">
        <v>0.44</v>
      </c>
      <c r="K108" s="49">
        <v>0.46</v>
      </c>
      <c r="L108" s="49">
        <f t="shared" si="13"/>
        <v>0.44750000000000001</v>
      </c>
      <c r="M108" s="49">
        <v>57.2</v>
      </c>
      <c r="N108" s="49">
        <v>42.89</v>
      </c>
      <c r="O108" s="49">
        <v>4.9000000000000004</v>
      </c>
      <c r="P108" s="49">
        <v>68.599999999999994</v>
      </c>
      <c r="Q108" s="45">
        <v>6</v>
      </c>
      <c r="R108" s="50" t="s">
        <v>68</v>
      </c>
      <c r="S108" s="45"/>
      <c r="T108" s="45">
        <v>12.66</v>
      </c>
      <c r="U108" s="45">
        <v>7.08</v>
      </c>
      <c r="V108" s="45">
        <f t="shared" si="14"/>
        <v>5.58</v>
      </c>
      <c r="W108" s="45">
        <f t="shared" si="12"/>
        <v>9.755244755244755</v>
      </c>
    </row>
    <row r="109" spans="1:23" x14ac:dyDescent="0.3">
      <c r="A109" s="45" t="s">
        <v>124</v>
      </c>
      <c r="B109" s="46"/>
      <c r="C109" s="50">
        <v>41</v>
      </c>
      <c r="D109" s="47"/>
      <c r="E109" s="47"/>
      <c r="F109" s="48"/>
      <c r="G109" s="45">
        <v>55</v>
      </c>
      <c r="H109" s="49">
        <v>0.48</v>
      </c>
      <c r="I109" s="49">
        <v>0.48</v>
      </c>
      <c r="J109" s="49">
        <v>0.48</v>
      </c>
      <c r="K109" s="49">
        <v>0.49</v>
      </c>
      <c r="L109" s="49">
        <f t="shared" si="13"/>
        <v>0.48249999999999998</v>
      </c>
      <c r="M109" s="49">
        <v>53.1</v>
      </c>
      <c r="N109" s="49">
        <v>62.13</v>
      </c>
      <c r="O109" s="49">
        <v>3.9</v>
      </c>
      <c r="P109" s="49">
        <v>60.9</v>
      </c>
      <c r="Q109" s="45">
        <v>5</v>
      </c>
      <c r="R109" s="50" t="s">
        <v>68</v>
      </c>
      <c r="S109" s="45"/>
      <c r="T109" s="45">
        <v>12.87</v>
      </c>
      <c r="U109" s="45">
        <v>7.06</v>
      </c>
      <c r="V109" s="45">
        <f t="shared" si="14"/>
        <v>5.81</v>
      </c>
      <c r="W109" s="45">
        <f t="shared" si="12"/>
        <v>10.941619585687382</v>
      </c>
    </row>
    <row r="110" spans="1:23" x14ac:dyDescent="0.3">
      <c r="A110" s="45" t="s">
        <v>125</v>
      </c>
      <c r="B110" s="46"/>
      <c r="C110" s="50">
        <v>41</v>
      </c>
      <c r="D110" s="47"/>
      <c r="E110" s="47"/>
      <c r="F110" s="48"/>
      <c r="G110" s="45">
        <v>53</v>
      </c>
      <c r="H110" s="49">
        <v>0.43</v>
      </c>
      <c r="I110" s="49">
        <v>0.42</v>
      </c>
      <c r="J110" s="49">
        <v>0.44</v>
      </c>
      <c r="K110" s="49">
        <v>0.43</v>
      </c>
      <c r="L110" s="49">
        <f t="shared" si="13"/>
        <v>0.43</v>
      </c>
      <c r="M110" s="49">
        <v>51.4</v>
      </c>
      <c r="N110" s="49">
        <v>38.270000000000003</v>
      </c>
      <c r="O110" s="49">
        <v>5.9</v>
      </c>
      <c r="P110" s="49">
        <v>79.400000000000006</v>
      </c>
      <c r="Q110" s="45">
        <v>5</v>
      </c>
      <c r="R110" s="50" t="s">
        <v>332</v>
      </c>
      <c r="S110" s="45"/>
      <c r="T110" s="45">
        <v>11.93</v>
      </c>
      <c r="U110" s="45">
        <v>7.07</v>
      </c>
      <c r="V110" s="45">
        <f t="shared" si="14"/>
        <v>4.8599999999999994</v>
      </c>
      <c r="W110" s="45">
        <f t="shared" si="12"/>
        <v>9.4552529182879379</v>
      </c>
    </row>
    <row r="111" spans="1:23" x14ac:dyDescent="0.3">
      <c r="A111" s="45" t="s">
        <v>126</v>
      </c>
      <c r="B111" s="46"/>
      <c r="C111" s="50">
        <v>41</v>
      </c>
      <c r="D111" s="47"/>
      <c r="E111" s="47"/>
      <c r="F111" s="48"/>
      <c r="G111" s="45">
        <v>57</v>
      </c>
      <c r="H111" s="49">
        <v>0.42</v>
      </c>
      <c r="I111" s="49">
        <v>0.42</v>
      </c>
      <c r="J111" s="49">
        <v>0.43</v>
      </c>
      <c r="K111" s="49">
        <v>0.43</v>
      </c>
      <c r="L111" s="49">
        <f t="shared" si="13"/>
        <v>0.42499999999999999</v>
      </c>
      <c r="M111" s="49">
        <v>55.2</v>
      </c>
      <c r="N111" s="49">
        <v>37.36</v>
      </c>
      <c r="O111" s="49">
        <v>5.0999999999999996</v>
      </c>
      <c r="P111" s="49">
        <v>71.5</v>
      </c>
      <c r="Q111" s="45">
        <v>7</v>
      </c>
      <c r="R111" s="50" t="s">
        <v>68</v>
      </c>
      <c r="S111" s="45"/>
      <c r="T111" s="45">
        <v>12.33</v>
      </c>
      <c r="U111" s="45">
        <v>7.06</v>
      </c>
      <c r="V111" s="45">
        <f t="shared" si="14"/>
        <v>5.2700000000000005</v>
      </c>
      <c r="W111" s="45">
        <f t="shared" si="12"/>
        <v>9.5471014492753614</v>
      </c>
    </row>
    <row r="112" spans="1:23" x14ac:dyDescent="0.3">
      <c r="A112" s="45" t="s">
        <v>127</v>
      </c>
      <c r="B112" s="46"/>
      <c r="C112" s="50">
        <v>42</v>
      </c>
      <c r="D112" s="47"/>
      <c r="E112" s="47"/>
      <c r="F112" s="48"/>
      <c r="G112" s="45">
        <v>52</v>
      </c>
      <c r="H112" s="49">
        <v>0.45</v>
      </c>
      <c r="I112" s="49">
        <v>0.45</v>
      </c>
      <c r="J112" s="49">
        <v>0.45</v>
      </c>
      <c r="K112" s="49">
        <v>0.46</v>
      </c>
      <c r="L112" s="49">
        <f t="shared" si="13"/>
        <v>0.45250000000000001</v>
      </c>
      <c r="M112" s="49">
        <v>49.1</v>
      </c>
      <c r="N112" s="49">
        <v>34.090000000000003</v>
      </c>
      <c r="O112" s="49">
        <v>5.8</v>
      </c>
      <c r="P112" s="49">
        <v>79.2</v>
      </c>
      <c r="Q112" s="45">
        <v>5</v>
      </c>
      <c r="R112" s="50" t="s">
        <v>332</v>
      </c>
      <c r="S112" s="45"/>
      <c r="T112" s="45">
        <v>11.91</v>
      </c>
      <c r="U112" s="45">
        <v>6.93</v>
      </c>
      <c r="V112" s="45">
        <f t="shared" si="14"/>
        <v>4.9800000000000004</v>
      </c>
      <c r="W112" s="45">
        <f t="shared" si="12"/>
        <v>10.142566191446029</v>
      </c>
    </row>
    <row r="113" spans="1:23" x14ac:dyDescent="0.3">
      <c r="A113" s="45" t="s">
        <v>128</v>
      </c>
      <c r="B113" s="46"/>
      <c r="C113" s="50">
        <v>42</v>
      </c>
      <c r="D113" s="47"/>
      <c r="E113" s="47"/>
      <c r="F113" s="48"/>
      <c r="G113" s="45">
        <v>58</v>
      </c>
      <c r="H113" s="49">
        <v>0.6</v>
      </c>
      <c r="I113" s="49">
        <v>0.61</v>
      </c>
      <c r="J113" s="49">
        <v>0.61</v>
      </c>
      <c r="K113" s="49">
        <v>0.59</v>
      </c>
      <c r="L113" s="118">
        <f t="shared" si="13"/>
        <v>0.60249999999999992</v>
      </c>
      <c r="M113" s="49">
        <v>55.8</v>
      </c>
      <c r="N113" s="49">
        <v>60.2</v>
      </c>
      <c r="O113" s="49">
        <v>5</v>
      </c>
      <c r="P113" s="49">
        <v>70.5</v>
      </c>
      <c r="Q113" s="45">
        <v>6</v>
      </c>
      <c r="R113" s="50" t="s">
        <v>68</v>
      </c>
      <c r="S113" s="45"/>
      <c r="T113" s="45">
        <v>13.22</v>
      </c>
      <c r="U113" s="45">
        <v>7.08</v>
      </c>
      <c r="V113" s="45">
        <f t="shared" si="14"/>
        <v>6.1400000000000006</v>
      </c>
      <c r="W113" s="45">
        <f t="shared" si="12"/>
        <v>11.003584229390682</v>
      </c>
    </row>
    <row r="114" spans="1:23" x14ac:dyDescent="0.3">
      <c r="A114" s="45" t="s">
        <v>129</v>
      </c>
      <c r="B114" s="46"/>
      <c r="C114" s="50">
        <v>42</v>
      </c>
      <c r="D114" s="47"/>
      <c r="E114" s="47"/>
      <c r="F114" s="48"/>
      <c r="G114" s="45">
        <v>55</v>
      </c>
      <c r="H114" s="49">
        <v>0.43</v>
      </c>
      <c r="I114" s="49">
        <v>0.43</v>
      </c>
      <c r="J114" s="49">
        <v>0.43</v>
      </c>
      <c r="K114" s="49">
        <v>0.43</v>
      </c>
      <c r="L114" s="49">
        <f t="shared" si="13"/>
        <v>0.43</v>
      </c>
      <c r="M114" s="49">
        <v>53.1</v>
      </c>
      <c r="N114" s="49">
        <v>51.43</v>
      </c>
      <c r="O114" s="49">
        <v>6.1</v>
      </c>
      <c r="P114" s="49">
        <v>80.2</v>
      </c>
      <c r="Q114" s="45">
        <v>4</v>
      </c>
      <c r="R114" s="50" t="s">
        <v>332</v>
      </c>
      <c r="S114" s="45"/>
      <c r="T114" s="45">
        <v>12.36</v>
      </c>
      <c r="U114" s="45">
        <v>7.18</v>
      </c>
      <c r="V114" s="45">
        <f t="shared" si="14"/>
        <v>5.18</v>
      </c>
      <c r="W114" s="45">
        <f t="shared" si="12"/>
        <v>9.7551789077212785</v>
      </c>
    </row>
    <row r="115" spans="1:23" x14ac:dyDescent="0.3">
      <c r="A115" s="45" t="s">
        <v>130</v>
      </c>
      <c r="B115" s="46"/>
      <c r="C115" s="50">
        <v>42</v>
      </c>
      <c r="D115" s="47"/>
      <c r="E115" s="47"/>
      <c r="F115" s="48"/>
      <c r="G115" s="45">
        <v>65</v>
      </c>
      <c r="H115" s="49">
        <v>0.45</v>
      </c>
      <c r="I115" s="49">
        <v>0.46</v>
      </c>
      <c r="J115" s="49">
        <v>0.46</v>
      </c>
      <c r="K115" s="49">
        <v>0.47</v>
      </c>
      <c r="L115" s="49">
        <f t="shared" si="13"/>
        <v>0.46</v>
      </c>
      <c r="M115" s="49">
        <v>62.2</v>
      </c>
      <c r="N115" s="49">
        <v>48.42</v>
      </c>
      <c r="O115" s="49">
        <v>6.7</v>
      </c>
      <c r="P115" s="49">
        <v>80.900000000000006</v>
      </c>
      <c r="Q115" s="45">
        <v>9</v>
      </c>
      <c r="R115" s="50" t="s">
        <v>332</v>
      </c>
      <c r="S115" s="45"/>
      <c r="T115" s="45">
        <v>12.7</v>
      </c>
      <c r="U115" s="45">
        <v>6.99</v>
      </c>
      <c r="V115" s="45">
        <f t="shared" si="14"/>
        <v>5.7099999999999991</v>
      </c>
      <c r="W115" s="45">
        <f t="shared" si="12"/>
        <v>9.1800643086816702</v>
      </c>
    </row>
    <row r="116" spans="1:23" x14ac:dyDescent="0.3">
      <c r="A116" s="45" t="s">
        <v>131</v>
      </c>
      <c r="B116" s="46"/>
      <c r="C116" s="50">
        <v>42</v>
      </c>
      <c r="D116" s="47"/>
      <c r="E116" s="47"/>
      <c r="F116" s="48"/>
      <c r="G116" s="45">
        <v>52</v>
      </c>
      <c r="H116" s="49">
        <v>0.41</v>
      </c>
      <c r="I116" s="49">
        <v>0.4</v>
      </c>
      <c r="J116" s="49">
        <v>0.42</v>
      </c>
      <c r="K116" s="49">
        <v>0.42</v>
      </c>
      <c r="L116" s="49">
        <f t="shared" si="13"/>
        <v>0.41249999999999998</v>
      </c>
      <c r="M116" s="49">
        <v>48.6</v>
      </c>
      <c r="N116" s="49">
        <v>47.47</v>
      </c>
      <c r="O116" s="49">
        <v>4.9000000000000004</v>
      </c>
      <c r="P116" s="49">
        <v>72.5</v>
      </c>
      <c r="Q116" s="45">
        <v>7</v>
      </c>
      <c r="R116" s="50" t="s">
        <v>332</v>
      </c>
      <c r="S116" s="45"/>
      <c r="T116" s="45">
        <v>11.74</v>
      </c>
      <c r="U116" s="45">
        <v>7.08</v>
      </c>
      <c r="V116" s="45">
        <f t="shared" si="14"/>
        <v>4.66</v>
      </c>
      <c r="W116" s="45">
        <f t="shared" si="12"/>
        <v>9.5884773662551446</v>
      </c>
    </row>
    <row r="117" spans="1:23" x14ac:dyDescent="0.3">
      <c r="A117" s="45" t="s">
        <v>132</v>
      </c>
      <c r="B117" s="46"/>
      <c r="C117" s="50">
        <v>42</v>
      </c>
      <c r="D117" s="47"/>
      <c r="E117" s="47"/>
      <c r="F117" s="48"/>
      <c r="G117" s="45">
        <v>61</v>
      </c>
      <c r="H117" s="49">
        <v>0.48</v>
      </c>
      <c r="I117" s="49">
        <v>0.48</v>
      </c>
      <c r="J117" s="49">
        <v>0.47</v>
      </c>
      <c r="K117" s="49">
        <v>0.47</v>
      </c>
      <c r="L117" s="49">
        <f t="shared" si="13"/>
        <v>0.47499999999999998</v>
      </c>
      <c r="M117" s="49">
        <v>61.5</v>
      </c>
      <c r="N117" s="49">
        <v>58.7</v>
      </c>
      <c r="O117" s="49">
        <v>5.0999999999999996</v>
      </c>
      <c r="P117" s="49">
        <v>68.8</v>
      </c>
      <c r="Q117" s="45">
        <v>5</v>
      </c>
      <c r="R117" s="50" t="s">
        <v>68</v>
      </c>
      <c r="S117" s="45"/>
      <c r="T117" s="45">
        <v>12.98</v>
      </c>
      <c r="U117" s="45">
        <v>6.98</v>
      </c>
      <c r="V117" s="45">
        <f t="shared" si="14"/>
        <v>6</v>
      </c>
      <c r="W117" s="45">
        <f t="shared" si="12"/>
        <v>9.7560975609756095</v>
      </c>
    </row>
    <row r="118" spans="1:23" x14ac:dyDescent="0.3">
      <c r="A118" s="45" t="s">
        <v>133</v>
      </c>
      <c r="B118" s="46"/>
      <c r="C118" s="50">
        <v>43</v>
      </c>
      <c r="D118" s="47"/>
      <c r="E118" s="47"/>
      <c r="F118" s="48"/>
      <c r="G118" s="45">
        <v>60</v>
      </c>
      <c r="H118" s="49">
        <v>0.47</v>
      </c>
      <c r="I118" s="49">
        <v>0.47</v>
      </c>
      <c r="J118" s="49">
        <v>0.48</v>
      </c>
      <c r="K118" s="49">
        <v>0.47</v>
      </c>
      <c r="L118" s="49">
        <f t="shared" si="13"/>
        <v>0.47249999999999998</v>
      </c>
      <c r="M118" s="49">
        <v>59</v>
      </c>
      <c r="N118" s="49">
        <v>51.15</v>
      </c>
      <c r="O118" s="49">
        <v>5.2</v>
      </c>
      <c r="P118" s="49">
        <v>70.599999999999994</v>
      </c>
      <c r="Q118" s="45">
        <v>5</v>
      </c>
      <c r="R118" s="50" t="s">
        <v>68</v>
      </c>
      <c r="S118" s="45"/>
      <c r="T118" s="45">
        <v>13.2</v>
      </c>
      <c r="U118" s="45">
        <v>7.18</v>
      </c>
      <c r="V118" s="45">
        <f t="shared" si="14"/>
        <v>6.02</v>
      </c>
      <c r="W118" s="45">
        <f t="shared" si="12"/>
        <v>10.203389830508474</v>
      </c>
    </row>
    <row r="119" spans="1:23" x14ac:dyDescent="0.3">
      <c r="A119" s="45" t="s">
        <v>134</v>
      </c>
      <c r="B119" s="46"/>
      <c r="C119" s="50">
        <v>43</v>
      </c>
      <c r="D119" s="47"/>
      <c r="E119" s="47"/>
      <c r="F119" s="48"/>
      <c r="G119" s="45">
        <v>64</v>
      </c>
      <c r="H119" s="49">
        <v>0.43</v>
      </c>
      <c r="I119" s="49">
        <v>0.44</v>
      </c>
      <c r="J119" s="49">
        <v>0.48</v>
      </c>
      <c r="K119" s="49">
        <v>0.47</v>
      </c>
      <c r="L119" s="49">
        <f t="shared" si="13"/>
        <v>0.45500000000000002</v>
      </c>
      <c r="M119" s="49">
        <v>63.8</v>
      </c>
      <c r="N119" s="49">
        <v>58.21</v>
      </c>
      <c r="O119" s="49">
        <v>5.0999999999999996</v>
      </c>
      <c r="P119" s="49">
        <v>68.3</v>
      </c>
      <c r="Q119" s="45">
        <v>7</v>
      </c>
      <c r="R119" s="50" t="s">
        <v>68</v>
      </c>
      <c r="S119" s="45"/>
      <c r="T119" s="45">
        <v>13.02</v>
      </c>
      <c r="U119" s="45">
        <v>6.98</v>
      </c>
      <c r="V119" s="45">
        <f t="shared" si="14"/>
        <v>6.0399999999999991</v>
      </c>
      <c r="W119" s="45">
        <f t="shared" si="12"/>
        <v>9.4670846394984309</v>
      </c>
    </row>
    <row r="120" spans="1:23" x14ac:dyDescent="0.3">
      <c r="A120" s="45" t="s">
        <v>135</v>
      </c>
      <c r="B120" s="46"/>
      <c r="C120" s="50">
        <v>43</v>
      </c>
      <c r="D120" s="47"/>
      <c r="E120" s="47"/>
      <c r="F120" s="48"/>
      <c r="G120" s="45">
        <v>59</v>
      </c>
      <c r="H120" s="49">
        <v>0.5</v>
      </c>
      <c r="I120" s="49">
        <v>0.51</v>
      </c>
      <c r="J120" s="49">
        <v>0.51</v>
      </c>
      <c r="K120" s="49">
        <v>0.5</v>
      </c>
      <c r="L120" s="49">
        <f t="shared" si="13"/>
        <v>0.505</v>
      </c>
      <c r="M120" s="49">
        <v>57.4</v>
      </c>
      <c r="N120" s="49">
        <v>50.08</v>
      </c>
      <c r="O120" s="49">
        <v>3.9</v>
      </c>
      <c r="P120" s="49">
        <v>58.7</v>
      </c>
      <c r="Q120" s="45">
        <v>6</v>
      </c>
      <c r="R120" s="50" t="s">
        <v>67</v>
      </c>
      <c r="S120" s="45"/>
      <c r="T120" s="45">
        <v>13.62</v>
      </c>
      <c r="U120" s="45">
        <v>7.2</v>
      </c>
      <c r="V120" s="45">
        <f t="shared" si="14"/>
        <v>6.419999999999999</v>
      </c>
      <c r="W120" s="45">
        <f t="shared" si="12"/>
        <v>11.184668989547037</v>
      </c>
    </row>
    <row r="121" spans="1:23" x14ac:dyDescent="0.3">
      <c r="A121" s="45" t="s">
        <v>136</v>
      </c>
      <c r="B121" s="46"/>
      <c r="C121" s="50">
        <v>43</v>
      </c>
      <c r="D121" s="47"/>
      <c r="E121" s="47"/>
      <c r="F121" s="48"/>
      <c r="G121" s="45">
        <v>56</v>
      </c>
      <c r="H121" s="49">
        <v>0.47</v>
      </c>
      <c r="I121" s="49">
        <v>0.47</v>
      </c>
      <c r="J121" s="49">
        <v>0.46</v>
      </c>
      <c r="K121" s="49">
        <v>0.45</v>
      </c>
      <c r="L121" s="49">
        <f t="shared" si="13"/>
        <v>0.46249999999999997</v>
      </c>
      <c r="M121" s="49">
        <v>56.6</v>
      </c>
      <c r="N121" s="49">
        <v>53.51</v>
      </c>
      <c r="O121" s="49">
        <v>5.7</v>
      </c>
      <c r="P121" s="49">
        <v>75.599999999999994</v>
      </c>
      <c r="Q121" s="45">
        <v>9</v>
      </c>
      <c r="R121" s="50" t="s">
        <v>332</v>
      </c>
      <c r="S121" s="45"/>
      <c r="T121" s="45">
        <v>12.63</v>
      </c>
      <c r="U121" s="45">
        <v>7.09</v>
      </c>
      <c r="V121" s="45">
        <f t="shared" si="14"/>
        <v>5.5400000000000009</v>
      </c>
      <c r="W121" s="45">
        <f t="shared" si="12"/>
        <v>9.7879858657243837</v>
      </c>
    </row>
    <row r="122" spans="1:23" x14ac:dyDescent="0.3">
      <c r="A122" s="45" t="s">
        <v>137</v>
      </c>
      <c r="B122" s="46"/>
      <c r="C122" s="50">
        <v>43</v>
      </c>
      <c r="D122" s="47"/>
      <c r="E122" s="47"/>
      <c r="F122" s="48"/>
      <c r="G122" s="45">
        <v>59</v>
      </c>
      <c r="H122" s="49">
        <v>0.46</v>
      </c>
      <c r="I122" s="49">
        <v>0.48</v>
      </c>
      <c r="J122" s="49">
        <v>0.47</v>
      </c>
      <c r="K122" s="49">
        <v>0.48</v>
      </c>
      <c r="L122" s="49">
        <f t="shared" si="13"/>
        <v>0.47249999999999998</v>
      </c>
      <c r="M122" s="49">
        <v>57</v>
      </c>
      <c r="N122" s="49">
        <v>37.1</v>
      </c>
      <c r="O122" s="49">
        <v>5.9</v>
      </c>
      <c r="P122" s="49">
        <v>77</v>
      </c>
      <c r="Q122" s="45">
        <v>9</v>
      </c>
      <c r="R122" s="50" t="s">
        <v>332</v>
      </c>
      <c r="S122" s="45"/>
      <c r="T122" s="45">
        <v>12.65</v>
      </c>
      <c r="U122" s="45">
        <v>7.17</v>
      </c>
      <c r="V122" s="45">
        <f t="shared" si="14"/>
        <v>5.48</v>
      </c>
      <c r="W122" s="45">
        <f t="shared" si="12"/>
        <v>9.6140350877192979</v>
      </c>
    </row>
    <row r="123" spans="1:23" x14ac:dyDescent="0.3">
      <c r="A123" s="45" t="s">
        <v>138</v>
      </c>
      <c r="B123" s="46"/>
      <c r="C123" s="50">
        <v>43</v>
      </c>
      <c r="D123" s="47"/>
      <c r="E123" s="47"/>
      <c r="F123" s="48"/>
      <c r="G123" s="45">
        <v>57</v>
      </c>
      <c r="H123" s="49">
        <v>0.46</v>
      </c>
      <c r="I123" s="49">
        <v>0.46</v>
      </c>
      <c r="J123" s="49">
        <v>0.46</v>
      </c>
      <c r="K123" s="49">
        <v>0.47</v>
      </c>
      <c r="L123" s="49">
        <f>AVERAGE(H123:K123)</f>
        <v>0.46250000000000002</v>
      </c>
      <c r="M123" s="49">
        <v>54</v>
      </c>
      <c r="N123" s="49">
        <v>42.77</v>
      </c>
      <c r="O123" s="49">
        <v>5.8</v>
      </c>
      <c r="P123" s="49">
        <v>77.599999999999994</v>
      </c>
      <c r="Q123" s="45">
        <v>9</v>
      </c>
      <c r="R123" s="50" t="s">
        <v>332</v>
      </c>
      <c r="S123" s="45"/>
      <c r="T123" s="45">
        <v>12.22</v>
      </c>
      <c r="U123" s="45">
        <v>6.92</v>
      </c>
      <c r="V123" s="45">
        <f t="shared" si="14"/>
        <v>5.3000000000000007</v>
      </c>
      <c r="W123" s="45">
        <f t="shared" si="12"/>
        <v>9.8148148148148167</v>
      </c>
    </row>
    <row r="124" spans="1:23" x14ac:dyDescent="0.3">
      <c r="A124" s="45" t="s">
        <v>139</v>
      </c>
      <c r="B124" s="46"/>
      <c r="C124" s="50">
        <v>43</v>
      </c>
      <c r="D124" s="47"/>
      <c r="E124" s="47"/>
      <c r="F124" s="48"/>
      <c r="G124" s="45">
        <v>57</v>
      </c>
      <c r="H124" s="49">
        <v>0.51</v>
      </c>
      <c r="I124" s="49">
        <v>0.52</v>
      </c>
      <c r="J124" s="49">
        <v>0.51</v>
      </c>
      <c r="K124" s="49">
        <v>0.51</v>
      </c>
      <c r="L124" s="49">
        <f t="shared" ref="L124:L137" si="15">AVERAGE(H124:K124)</f>
        <v>0.51249999999999996</v>
      </c>
      <c r="M124" s="49">
        <v>55.4</v>
      </c>
      <c r="N124" s="49">
        <v>56.04</v>
      </c>
      <c r="O124" s="49">
        <v>5.0999999999999996</v>
      </c>
      <c r="P124" s="49">
        <v>71.2</v>
      </c>
      <c r="Q124" s="45">
        <v>5</v>
      </c>
      <c r="R124" s="50" t="s">
        <v>68</v>
      </c>
      <c r="S124" s="45"/>
      <c r="T124" s="45">
        <v>12.76</v>
      </c>
      <c r="U124" s="45">
        <v>6.98</v>
      </c>
      <c r="V124" s="45">
        <f t="shared" si="14"/>
        <v>5.7799999999999994</v>
      </c>
      <c r="W124" s="45">
        <f>(V124/M124)*100</f>
        <v>10.433212996389891</v>
      </c>
    </row>
    <row r="125" spans="1:23" x14ac:dyDescent="0.3">
      <c r="A125" s="45" t="s">
        <v>140</v>
      </c>
      <c r="B125" s="46"/>
      <c r="C125" s="50">
        <v>43</v>
      </c>
      <c r="D125" s="47"/>
      <c r="E125" s="47"/>
      <c r="F125" s="48"/>
      <c r="G125" s="45">
        <v>58</v>
      </c>
      <c r="H125" s="49">
        <v>0.49</v>
      </c>
      <c r="I125" s="49">
        <v>0.5</v>
      </c>
      <c r="J125" s="49">
        <v>0.5</v>
      </c>
      <c r="K125" s="49">
        <v>0.48</v>
      </c>
      <c r="L125" s="49">
        <f t="shared" si="15"/>
        <v>0.49249999999999999</v>
      </c>
      <c r="M125" s="49">
        <v>56.5</v>
      </c>
      <c r="N125" s="49">
        <v>46.7</v>
      </c>
      <c r="O125" s="49">
        <v>5.3</v>
      </c>
      <c r="P125" s="49">
        <v>72.400000000000006</v>
      </c>
      <c r="Q125" s="45">
        <v>9</v>
      </c>
      <c r="R125" s="50" t="s">
        <v>332</v>
      </c>
      <c r="S125" s="45"/>
      <c r="T125" s="45">
        <v>12.89</v>
      </c>
      <c r="U125" s="45">
        <v>7.03</v>
      </c>
      <c r="V125" s="45">
        <f t="shared" si="14"/>
        <v>5.86</v>
      </c>
      <c r="W125" s="45">
        <f>(V125/M125)*100</f>
        <v>10.371681415929205</v>
      </c>
    </row>
    <row r="126" spans="1:23" x14ac:dyDescent="0.3">
      <c r="A126" s="45" t="s">
        <v>141</v>
      </c>
      <c r="B126" s="46"/>
      <c r="C126" s="50">
        <v>43</v>
      </c>
      <c r="D126" s="47"/>
      <c r="E126" s="47"/>
      <c r="F126" s="48"/>
      <c r="G126" s="112">
        <v>67</v>
      </c>
      <c r="H126" s="49">
        <v>0.49</v>
      </c>
      <c r="I126" s="49">
        <v>0.47</v>
      </c>
      <c r="J126" s="49">
        <v>0.47</v>
      </c>
      <c r="K126" s="49">
        <v>0.48</v>
      </c>
      <c r="L126" s="49">
        <f t="shared" si="15"/>
        <v>0.47749999999999998</v>
      </c>
      <c r="M126" s="49">
        <v>65.099999999999994</v>
      </c>
      <c r="N126" s="49">
        <v>60.12</v>
      </c>
      <c r="O126" s="49">
        <v>4.9000000000000004</v>
      </c>
      <c r="P126" s="49">
        <v>65.400000000000006</v>
      </c>
      <c r="Q126" s="45">
        <v>7</v>
      </c>
      <c r="R126" s="50" t="s">
        <v>68</v>
      </c>
      <c r="S126" s="45"/>
      <c r="T126" s="45">
        <v>13.06</v>
      </c>
      <c r="U126" s="45">
        <v>6.99</v>
      </c>
      <c r="V126" s="45">
        <f t="shared" si="14"/>
        <v>6.07</v>
      </c>
      <c r="W126" s="45">
        <f t="shared" si="12"/>
        <v>9.324116743471583</v>
      </c>
    </row>
    <row r="127" spans="1:23" x14ac:dyDescent="0.3">
      <c r="A127" s="45" t="s">
        <v>142</v>
      </c>
      <c r="B127" s="46"/>
      <c r="C127" s="50">
        <v>43</v>
      </c>
      <c r="D127" s="47"/>
      <c r="E127" s="47"/>
      <c r="F127" s="48"/>
      <c r="G127" s="45">
        <v>59</v>
      </c>
      <c r="H127" s="49">
        <v>0.48</v>
      </c>
      <c r="I127" s="49">
        <v>0.49</v>
      </c>
      <c r="J127" s="49">
        <v>0.48</v>
      </c>
      <c r="K127" s="49">
        <v>0.49</v>
      </c>
      <c r="L127" s="49">
        <f t="shared" si="15"/>
        <v>0.48499999999999999</v>
      </c>
      <c r="M127" s="49">
        <v>56.9</v>
      </c>
      <c r="N127" s="49">
        <v>51.71</v>
      </c>
      <c r="O127" s="49">
        <v>4.0999999999999996</v>
      </c>
      <c r="P127" s="49">
        <v>61.8</v>
      </c>
      <c r="Q127" s="45">
        <v>5</v>
      </c>
      <c r="R127" s="50" t="s">
        <v>68</v>
      </c>
      <c r="S127" s="45"/>
      <c r="T127" s="45">
        <v>12.56</v>
      </c>
      <c r="U127" s="45">
        <v>6.99</v>
      </c>
      <c r="V127" s="45">
        <f t="shared" si="14"/>
        <v>5.57</v>
      </c>
      <c r="W127" s="45">
        <f t="shared" si="12"/>
        <v>9.7891036906854136</v>
      </c>
    </row>
    <row r="128" spans="1:23" x14ac:dyDescent="0.3">
      <c r="A128" s="45" t="s">
        <v>143</v>
      </c>
      <c r="B128" s="46"/>
      <c r="C128" s="50">
        <v>44</v>
      </c>
      <c r="D128" s="47"/>
      <c r="E128" s="47"/>
      <c r="F128" s="48"/>
      <c r="G128" s="45">
        <v>57</v>
      </c>
      <c r="H128" s="49">
        <v>0.43</v>
      </c>
      <c r="I128" s="49">
        <v>0.45</v>
      </c>
      <c r="J128" s="49">
        <v>0.44</v>
      </c>
      <c r="K128" s="49">
        <v>0.45</v>
      </c>
      <c r="L128" s="49">
        <f t="shared" si="15"/>
        <v>0.4425</v>
      </c>
      <c r="M128" s="49">
        <v>54.9</v>
      </c>
      <c r="N128" s="49">
        <v>47.1</v>
      </c>
      <c r="O128" s="49">
        <v>4.2</v>
      </c>
      <c r="P128" s="49">
        <v>63.9</v>
      </c>
      <c r="Q128" s="45">
        <v>9</v>
      </c>
      <c r="R128" s="50" t="s">
        <v>68</v>
      </c>
      <c r="S128" s="45"/>
      <c r="T128" s="45">
        <v>12.54</v>
      </c>
      <c r="U128" s="45">
        <v>7.18</v>
      </c>
      <c r="V128" s="45">
        <f t="shared" si="14"/>
        <v>5.3599999999999994</v>
      </c>
      <c r="W128" s="45">
        <f t="shared" si="12"/>
        <v>9.7632058287795989</v>
      </c>
    </row>
    <row r="129" spans="1:23" x14ac:dyDescent="0.3">
      <c r="A129" s="45" t="s">
        <v>144</v>
      </c>
      <c r="B129" s="46"/>
      <c r="C129" s="50">
        <v>44</v>
      </c>
      <c r="D129" s="47"/>
      <c r="E129" s="47"/>
      <c r="F129" s="48"/>
      <c r="G129" s="45">
        <v>59</v>
      </c>
      <c r="H129" s="49">
        <v>0.47</v>
      </c>
      <c r="I129" s="49">
        <v>0.46</v>
      </c>
      <c r="J129" s="49">
        <v>0.46</v>
      </c>
      <c r="K129" s="49">
        <v>0.46</v>
      </c>
      <c r="L129" s="49">
        <f t="shared" si="15"/>
        <v>0.46249999999999997</v>
      </c>
      <c r="M129" s="49">
        <v>56.4</v>
      </c>
      <c r="N129" s="49">
        <v>61.77</v>
      </c>
      <c r="O129" s="49">
        <v>5.8</v>
      </c>
      <c r="P129" s="49">
        <v>76.400000000000006</v>
      </c>
      <c r="Q129" s="45">
        <v>8</v>
      </c>
      <c r="R129" s="50" t="s">
        <v>332</v>
      </c>
      <c r="S129" s="45"/>
      <c r="T129" s="45">
        <v>12.81</v>
      </c>
      <c r="U129" s="45">
        <v>7.02</v>
      </c>
      <c r="V129" s="45">
        <f t="shared" si="14"/>
        <v>5.7900000000000009</v>
      </c>
      <c r="W129" s="45">
        <f t="shared" si="12"/>
        <v>10.265957446808512</v>
      </c>
    </row>
    <row r="130" spans="1:23" x14ac:dyDescent="0.3">
      <c r="A130" s="45" t="s">
        <v>145</v>
      </c>
      <c r="B130" s="46"/>
      <c r="C130" s="50">
        <v>44</v>
      </c>
      <c r="D130" s="47"/>
      <c r="E130" s="47"/>
      <c r="F130" s="48"/>
      <c r="G130" s="45">
        <v>54</v>
      </c>
      <c r="H130" s="49">
        <v>0.44</v>
      </c>
      <c r="I130" s="49">
        <v>0.43</v>
      </c>
      <c r="J130" s="49">
        <v>0.44</v>
      </c>
      <c r="K130" s="49">
        <v>0.46</v>
      </c>
      <c r="L130" s="49">
        <f t="shared" si="15"/>
        <v>0.4425</v>
      </c>
      <c r="M130" s="49">
        <v>52.1</v>
      </c>
      <c r="N130" s="49">
        <v>40.96</v>
      </c>
      <c r="O130" s="49">
        <v>4.5</v>
      </c>
      <c r="P130" s="49">
        <v>67.8</v>
      </c>
      <c r="Q130" s="45">
        <v>9</v>
      </c>
      <c r="R130" s="50" t="s">
        <v>68</v>
      </c>
      <c r="S130" s="45"/>
      <c r="T130" s="45">
        <v>12.08</v>
      </c>
      <c r="U130" s="45">
        <v>7.18</v>
      </c>
      <c r="V130" s="45">
        <f t="shared" si="14"/>
        <v>4.9000000000000004</v>
      </c>
      <c r="W130" s="45">
        <f t="shared" si="12"/>
        <v>9.4049904030710181</v>
      </c>
    </row>
    <row r="131" spans="1:23" x14ac:dyDescent="0.3">
      <c r="A131" s="45" t="s">
        <v>146</v>
      </c>
      <c r="B131" s="46"/>
      <c r="C131" s="50">
        <v>44</v>
      </c>
      <c r="D131" s="47"/>
      <c r="E131" s="47"/>
      <c r="F131" s="48"/>
      <c r="G131" s="45">
        <v>50</v>
      </c>
      <c r="H131" s="49">
        <v>0.53</v>
      </c>
      <c r="I131" s="49">
        <v>0.55000000000000004</v>
      </c>
      <c r="J131" s="49">
        <v>0.56000000000000005</v>
      </c>
      <c r="K131" s="49">
        <v>0.57999999999999996</v>
      </c>
      <c r="L131" s="49">
        <f t="shared" si="15"/>
        <v>0.55500000000000005</v>
      </c>
      <c r="M131" s="49">
        <v>48.6</v>
      </c>
      <c r="N131" s="49" t="s">
        <v>340</v>
      </c>
      <c r="O131" s="49">
        <v>4.0999999999999996</v>
      </c>
      <c r="P131" s="49">
        <v>66.099999999999994</v>
      </c>
      <c r="Q131" s="45">
        <v>9</v>
      </c>
      <c r="R131" s="50" t="s">
        <v>68</v>
      </c>
      <c r="S131" s="45"/>
      <c r="T131" s="45">
        <v>12.87</v>
      </c>
      <c r="U131" s="45">
        <v>6.94</v>
      </c>
      <c r="V131" s="45">
        <f t="shared" si="14"/>
        <v>5.9299999999999988</v>
      </c>
      <c r="W131" s="112">
        <f t="shared" si="12"/>
        <v>12.201646090534975</v>
      </c>
    </row>
    <row r="132" spans="1:23" x14ac:dyDescent="0.3">
      <c r="A132" s="45" t="s">
        <v>147</v>
      </c>
      <c r="B132" s="46"/>
      <c r="C132" s="50">
        <v>44</v>
      </c>
      <c r="D132" s="47"/>
      <c r="E132" s="47"/>
      <c r="F132" s="48"/>
      <c r="G132" s="45">
        <v>50</v>
      </c>
      <c r="H132" s="49">
        <v>0.48</v>
      </c>
      <c r="I132" s="49">
        <v>0.48</v>
      </c>
      <c r="J132" s="49">
        <v>0.47</v>
      </c>
      <c r="K132" s="49">
        <v>0.49</v>
      </c>
      <c r="L132" s="49">
        <f t="shared" si="15"/>
        <v>0.48</v>
      </c>
      <c r="M132" s="49">
        <v>56.2</v>
      </c>
      <c r="N132" s="49">
        <v>63.7</v>
      </c>
      <c r="O132" s="49">
        <v>4.4000000000000004</v>
      </c>
      <c r="P132" s="49">
        <v>65</v>
      </c>
      <c r="Q132" s="45">
        <v>6</v>
      </c>
      <c r="R132" s="50" t="s">
        <v>68</v>
      </c>
      <c r="S132" s="45"/>
      <c r="T132" s="45">
        <v>13.08</v>
      </c>
      <c r="U132" s="45">
        <v>7.11</v>
      </c>
      <c r="V132" s="45">
        <f t="shared" si="14"/>
        <v>5.97</v>
      </c>
      <c r="W132" s="45">
        <f t="shared" si="12"/>
        <v>10.622775800711743</v>
      </c>
    </row>
    <row r="133" spans="1:23" x14ac:dyDescent="0.3">
      <c r="A133" s="45" t="s">
        <v>148</v>
      </c>
      <c r="B133" s="46"/>
      <c r="C133" s="50">
        <v>44</v>
      </c>
      <c r="D133" s="47"/>
      <c r="E133" s="47"/>
      <c r="F133" s="48"/>
      <c r="G133" s="45">
        <v>59</v>
      </c>
      <c r="H133" s="49">
        <v>0.45</v>
      </c>
      <c r="I133" s="49">
        <v>0.46</v>
      </c>
      <c r="J133" s="49">
        <v>0.47</v>
      </c>
      <c r="K133" s="49">
        <v>0.47</v>
      </c>
      <c r="L133" s="49">
        <f t="shared" si="15"/>
        <v>0.46249999999999997</v>
      </c>
      <c r="M133" s="49">
        <v>57.6</v>
      </c>
      <c r="N133" s="49">
        <v>63.54</v>
      </c>
      <c r="O133" s="49">
        <v>4.5</v>
      </c>
      <c r="P133" s="49">
        <v>65.5</v>
      </c>
      <c r="Q133" s="45">
        <v>6</v>
      </c>
      <c r="R133" s="50" t="s">
        <v>68</v>
      </c>
      <c r="S133" s="45"/>
      <c r="T133" s="45">
        <v>12.89</v>
      </c>
      <c r="U133" s="45">
        <v>7.11</v>
      </c>
      <c r="V133" s="45">
        <f t="shared" si="14"/>
        <v>5.78</v>
      </c>
      <c r="W133" s="45">
        <f t="shared" si="12"/>
        <v>10.034722222222223</v>
      </c>
    </row>
    <row r="134" spans="1:23" x14ac:dyDescent="0.3">
      <c r="A134" s="45" t="s">
        <v>149</v>
      </c>
      <c r="B134" s="46"/>
      <c r="C134" s="50">
        <v>44</v>
      </c>
      <c r="D134" s="47"/>
      <c r="E134" s="47"/>
      <c r="F134" s="48"/>
      <c r="G134" s="45">
        <v>50</v>
      </c>
      <c r="H134" s="49">
        <v>0.41</v>
      </c>
      <c r="I134" s="49">
        <v>0.41</v>
      </c>
      <c r="J134" s="49">
        <v>0.42</v>
      </c>
      <c r="K134" s="49">
        <v>0.42</v>
      </c>
      <c r="L134" s="49">
        <f t="shared" si="15"/>
        <v>0.41499999999999998</v>
      </c>
      <c r="M134" s="49">
        <v>51.1</v>
      </c>
      <c r="N134" s="49">
        <v>55.93</v>
      </c>
      <c r="O134" s="49">
        <v>3.4</v>
      </c>
      <c r="P134" s="49">
        <v>56.7</v>
      </c>
      <c r="Q134" s="45">
        <v>5</v>
      </c>
      <c r="R134" s="50" t="s">
        <v>67</v>
      </c>
      <c r="S134" s="45"/>
      <c r="T134" s="45">
        <v>12.62</v>
      </c>
      <c r="U134" s="45">
        <v>6.99</v>
      </c>
      <c r="V134" s="45">
        <f t="shared" si="14"/>
        <v>5.629999999999999</v>
      </c>
      <c r="W134" s="45">
        <f t="shared" si="12"/>
        <v>11.017612524461837</v>
      </c>
    </row>
    <row r="135" spans="1:23" x14ac:dyDescent="0.3">
      <c r="A135" s="45" t="s">
        <v>150</v>
      </c>
      <c r="B135" s="46"/>
      <c r="C135" s="50">
        <v>44</v>
      </c>
      <c r="D135" s="47"/>
      <c r="E135" s="47"/>
      <c r="F135" s="48"/>
      <c r="G135" s="45">
        <v>52</v>
      </c>
      <c r="H135" s="49">
        <v>0.59</v>
      </c>
      <c r="I135" s="49">
        <v>0.56999999999999995</v>
      </c>
      <c r="J135" s="49">
        <v>0.55000000000000004</v>
      </c>
      <c r="K135" s="49">
        <v>0.56999999999999995</v>
      </c>
      <c r="L135" s="118">
        <f t="shared" si="15"/>
        <v>0.56999999999999995</v>
      </c>
      <c r="M135" s="49">
        <v>50.7</v>
      </c>
      <c r="N135" s="49">
        <v>60.04</v>
      </c>
      <c r="O135" s="49">
        <v>4.2</v>
      </c>
      <c r="P135" s="49">
        <v>65.3</v>
      </c>
      <c r="Q135" s="45">
        <v>5</v>
      </c>
      <c r="R135" s="50" t="s">
        <v>68</v>
      </c>
      <c r="S135" s="45"/>
      <c r="T135" s="45">
        <v>13.09</v>
      </c>
      <c r="U135" s="45">
        <v>7.02</v>
      </c>
      <c r="V135" s="45">
        <f t="shared" si="14"/>
        <v>6.07</v>
      </c>
      <c r="W135" s="45">
        <f t="shared" si="12"/>
        <v>11.972386587771203</v>
      </c>
    </row>
    <row r="136" spans="1:23" x14ac:dyDescent="0.3">
      <c r="A136" s="45" t="s">
        <v>151</v>
      </c>
      <c r="B136" s="46"/>
      <c r="C136" s="50">
        <v>45</v>
      </c>
      <c r="D136" s="47"/>
      <c r="E136" s="47"/>
      <c r="F136" s="48"/>
      <c r="G136" s="45">
        <v>57</v>
      </c>
      <c r="H136" s="49">
        <v>0.48</v>
      </c>
      <c r="I136" s="49">
        <v>0.49</v>
      </c>
      <c r="J136" s="49">
        <v>0.48</v>
      </c>
      <c r="K136" s="49">
        <v>0.48</v>
      </c>
      <c r="L136" s="49">
        <f t="shared" si="15"/>
        <v>0.48249999999999998</v>
      </c>
      <c r="M136" s="49">
        <v>54.8</v>
      </c>
      <c r="N136" s="49">
        <v>61.94</v>
      </c>
      <c r="O136" s="49">
        <v>3.5</v>
      </c>
      <c r="P136" s="49">
        <v>56.2</v>
      </c>
      <c r="Q136" s="45">
        <v>5</v>
      </c>
      <c r="R136" s="50" t="s">
        <v>67</v>
      </c>
      <c r="S136" s="45"/>
      <c r="T136" s="45">
        <v>12.68</v>
      </c>
      <c r="U136" s="45">
        <v>6.98</v>
      </c>
      <c r="V136" s="45">
        <f t="shared" si="14"/>
        <v>5.6999999999999993</v>
      </c>
      <c r="W136" s="45">
        <f t="shared" si="12"/>
        <v>10.401459854014599</v>
      </c>
    </row>
    <row r="137" spans="1:23" x14ac:dyDescent="0.3">
      <c r="A137" s="45" t="s">
        <v>152</v>
      </c>
      <c r="B137" s="46"/>
      <c r="C137" s="50">
        <v>45</v>
      </c>
      <c r="D137" s="47"/>
      <c r="E137" s="47"/>
      <c r="F137" s="48"/>
      <c r="G137" s="45">
        <v>59</v>
      </c>
      <c r="H137" s="49">
        <v>0.51</v>
      </c>
      <c r="I137" s="49">
        <v>0.51</v>
      </c>
      <c r="J137" s="49">
        <v>0.52</v>
      </c>
      <c r="K137" s="49">
        <v>0.5</v>
      </c>
      <c r="L137" s="49">
        <f t="shared" si="15"/>
        <v>0.51</v>
      </c>
      <c r="M137" s="49">
        <v>57.1</v>
      </c>
      <c r="N137" s="49">
        <v>52.55</v>
      </c>
      <c r="O137" s="49">
        <v>4.7</v>
      </c>
      <c r="P137" s="49">
        <v>67.5</v>
      </c>
      <c r="Q137" s="45">
        <v>6</v>
      </c>
      <c r="R137" s="50" t="s">
        <v>68</v>
      </c>
      <c r="S137" s="45"/>
      <c r="T137" s="45">
        <v>12.93</v>
      </c>
      <c r="U137" s="45">
        <v>7.08</v>
      </c>
      <c r="V137" s="45">
        <f t="shared" si="14"/>
        <v>5.85</v>
      </c>
      <c r="W137" s="45">
        <f>(V137/M137)*100</f>
        <v>10.245183887915935</v>
      </c>
    </row>
    <row r="138" spans="1:23" x14ac:dyDescent="0.3">
      <c r="A138" s="45" t="s">
        <v>153</v>
      </c>
      <c r="B138" s="46"/>
      <c r="C138" s="50">
        <v>45</v>
      </c>
      <c r="D138" s="47"/>
      <c r="E138" s="47"/>
      <c r="F138" s="48"/>
      <c r="G138" s="45">
        <v>54</v>
      </c>
      <c r="H138" s="49">
        <v>0.55000000000000004</v>
      </c>
      <c r="I138" s="49">
        <v>0.52</v>
      </c>
      <c r="J138" s="49">
        <v>0.52</v>
      </c>
      <c r="K138" s="49">
        <v>0.51</v>
      </c>
      <c r="L138" s="49">
        <f>AVERAGE(H138:K138)</f>
        <v>0.52500000000000002</v>
      </c>
      <c r="M138" s="49">
        <v>51.9</v>
      </c>
      <c r="N138" s="49">
        <v>62.95</v>
      </c>
      <c r="O138" s="49">
        <v>2.9</v>
      </c>
      <c r="P138" s="49">
        <v>49.7</v>
      </c>
      <c r="Q138" s="45">
        <v>10</v>
      </c>
      <c r="R138" s="50" t="s">
        <v>67</v>
      </c>
      <c r="S138" s="45"/>
      <c r="T138" s="45">
        <v>13.02</v>
      </c>
      <c r="U138" s="45">
        <v>7.08</v>
      </c>
      <c r="V138" s="45">
        <f t="shared" si="14"/>
        <v>5.9399999999999995</v>
      </c>
      <c r="W138" s="45">
        <f t="shared" si="12"/>
        <v>11.445086705202312</v>
      </c>
    </row>
    <row r="139" spans="1:23" x14ac:dyDescent="0.3">
      <c r="A139" s="45" t="s">
        <v>154</v>
      </c>
      <c r="B139" s="46"/>
      <c r="C139" s="50">
        <v>45</v>
      </c>
      <c r="D139" s="47"/>
      <c r="E139" s="47"/>
      <c r="F139" s="48"/>
      <c r="G139" s="45">
        <v>57</v>
      </c>
      <c r="H139" s="49">
        <v>0.49</v>
      </c>
      <c r="I139" s="49">
        <v>0.46</v>
      </c>
      <c r="J139" s="49">
        <v>0.46</v>
      </c>
      <c r="K139" s="49">
        <v>0.5</v>
      </c>
      <c r="L139" s="49">
        <f t="shared" ref="L139:L140" si="16">AVERAGE(H139:K139)</f>
        <v>0.47749999999999998</v>
      </c>
      <c r="M139" s="49">
        <v>55.7</v>
      </c>
      <c r="N139" s="49">
        <v>52.91</v>
      </c>
      <c r="O139" s="49">
        <v>4.5</v>
      </c>
      <c r="P139" s="49">
        <v>66</v>
      </c>
      <c r="Q139" s="45">
        <v>5</v>
      </c>
      <c r="R139" s="50" t="s">
        <v>68</v>
      </c>
      <c r="S139" s="45"/>
      <c r="T139" s="45">
        <v>12.78</v>
      </c>
      <c r="U139" s="45">
        <v>7.11</v>
      </c>
      <c r="V139" s="45">
        <f t="shared" si="14"/>
        <v>5.669999999999999</v>
      </c>
      <c r="W139" s="45">
        <f t="shared" si="12"/>
        <v>10.179533213644522</v>
      </c>
    </row>
    <row r="140" spans="1:23" x14ac:dyDescent="0.3">
      <c r="A140" s="45" t="s">
        <v>155</v>
      </c>
      <c r="B140" s="46"/>
      <c r="C140" s="50">
        <v>45</v>
      </c>
      <c r="D140" s="47"/>
      <c r="E140" s="47"/>
      <c r="F140" s="48"/>
      <c r="G140" s="45">
        <v>50</v>
      </c>
      <c r="H140" s="49">
        <v>0.55000000000000004</v>
      </c>
      <c r="I140" s="49">
        <v>0.56999999999999995</v>
      </c>
      <c r="J140" s="49">
        <v>0.55000000000000004</v>
      </c>
      <c r="K140" s="49">
        <v>0.56000000000000005</v>
      </c>
      <c r="L140" s="49">
        <f t="shared" si="16"/>
        <v>0.55750000000000011</v>
      </c>
      <c r="M140" s="49">
        <v>48.4</v>
      </c>
      <c r="N140" s="49">
        <v>58.68</v>
      </c>
      <c r="O140" s="49">
        <v>3.9</v>
      </c>
      <c r="P140" s="49">
        <v>64</v>
      </c>
      <c r="Q140" s="45">
        <v>9</v>
      </c>
      <c r="R140" s="50" t="s">
        <v>68</v>
      </c>
      <c r="S140" s="45"/>
      <c r="T140" s="45">
        <v>13.15</v>
      </c>
      <c r="U140" s="45">
        <v>7.1</v>
      </c>
      <c r="V140" s="45">
        <f t="shared" si="14"/>
        <v>6.0500000000000007</v>
      </c>
      <c r="W140" s="112">
        <f t="shared" si="12"/>
        <v>12.500000000000004</v>
      </c>
    </row>
    <row r="141" spans="1:23" x14ac:dyDescent="0.3">
      <c r="A141" s="45" t="s">
        <v>156</v>
      </c>
      <c r="B141" s="46"/>
      <c r="C141" s="50">
        <v>45</v>
      </c>
      <c r="D141" s="47"/>
      <c r="E141" s="47"/>
      <c r="F141" s="48"/>
      <c r="G141" s="45">
        <v>59</v>
      </c>
      <c r="H141" s="49">
        <v>0.56000000000000005</v>
      </c>
      <c r="I141" s="49">
        <v>0.56000000000000005</v>
      </c>
      <c r="J141" s="49">
        <v>0.53</v>
      </c>
      <c r="K141" s="49">
        <v>0.54</v>
      </c>
      <c r="L141" s="49">
        <f t="shared" ref="L141:L151" si="17">AVERAGE(H141:K141)</f>
        <v>0.5475000000000001</v>
      </c>
      <c r="M141" s="49">
        <v>56</v>
      </c>
      <c r="N141" s="49">
        <v>64.77</v>
      </c>
      <c r="O141" s="49">
        <v>4.3</v>
      </c>
      <c r="P141" s="49">
        <v>63.5</v>
      </c>
      <c r="Q141" s="45">
        <v>7</v>
      </c>
      <c r="R141" s="50" t="s">
        <v>68</v>
      </c>
      <c r="S141" s="45"/>
      <c r="T141" s="45">
        <v>13.51</v>
      </c>
      <c r="U141" s="45">
        <v>6.99</v>
      </c>
      <c r="V141" s="45">
        <f t="shared" si="14"/>
        <v>6.52</v>
      </c>
      <c r="W141" s="45">
        <f t="shared" si="12"/>
        <v>11.642857142857142</v>
      </c>
    </row>
    <row r="142" spans="1:23" x14ac:dyDescent="0.3">
      <c r="A142" s="45" t="s">
        <v>157</v>
      </c>
      <c r="B142" s="46"/>
      <c r="C142" s="50">
        <v>45</v>
      </c>
      <c r="D142" s="47"/>
      <c r="E142" s="47"/>
      <c r="F142" s="48"/>
      <c r="G142" s="45">
        <v>60</v>
      </c>
      <c r="H142" s="49">
        <v>0.48</v>
      </c>
      <c r="I142" s="49">
        <v>0.49</v>
      </c>
      <c r="J142" s="49">
        <v>0.52</v>
      </c>
      <c r="K142" s="49">
        <v>0.5</v>
      </c>
      <c r="L142" s="49">
        <f t="shared" si="17"/>
        <v>0.4975</v>
      </c>
      <c r="M142" s="49">
        <v>60.4</v>
      </c>
      <c r="N142" s="49">
        <v>53.04</v>
      </c>
      <c r="O142" s="49">
        <v>2.5</v>
      </c>
      <c r="P142" s="118">
        <v>37.9</v>
      </c>
      <c r="Q142" s="45">
        <v>7</v>
      </c>
      <c r="R142" s="50" t="s">
        <v>67</v>
      </c>
      <c r="S142" s="45"/>
      <c r="T142" s="45">
        <v>13.08</v>
      </c>
      <c r="U142" s="45">
        <v>6.94</v>
      </c>
      <c r="V142" s="45">
        <f t="shared" si="14"/>
        <v>6.14</v>
      </c>
      <c r="W142" s="45">
        <f t="shared" si="12"/>
        <v>10.165562913907285</v>
      </c>
    </row>
    <row r="143" spans="1:23" x14ac:dyDescent="0.3">
      <c r="A143" s="45" t="s">
        <v>158</v>
      </c>
      <c r="B143" s="46"/>
      <c r="C143" s="50">
        <v>45</v>
      </c>
      <c r="D143" s="47"/>
      <c r="E143" s="47"/>
      <c r="F143" s="48"/>
      <c r="G143" s="45">
        <v>62</v>
      </c>
      <c r="H143" s="49">
        <v>0.37</v>
      </c>
      <c r="I143" s="49">
        <v>0.39</v>
      </c>
      <c r="J143" s="49">
        <v>0.39</v>
      </c>
      <c r="K143" s="49">
        <v>0.4</v>
      </c>
      <c r="L143" s="49">
        <f t="shared" si="17"/>
        <v>0.38749999999999996</v>
      </c>
      <c r="M143" s="49">
        <v>60</v>
      </c>
      <c r="N143" s="49">
        <v>69.47</v>
      </c>
      <c r="O143" s="49">
        <v>5.0999999999999996</v>
      </c>
      <c r="P143" s="49">
        <v>70</v>
      </c>
      <c r="Q143" s="45">
        <v>7</v>
      </c>
      <c r="R143" s="50" t="s">
        <v>68</v>
      </c>
      <c r="S143" s="45"/>
      <c r="T143" s="45">
        <v>13.96</v>
      </c>
      <c r="U143" s="45">
        <v>7</v>
      </c>
      <c r="V143" s="45">
        <f t="shared" si="14"/>
        <v>6.9600000000000009</v>
      </c>
      <c r="W143" s="45">
        <f t="shared" si="12"/>
        <v>11.600000000000001</v>
      </c>
    </row>
    <row r="144" spans="1:23" x14ac:dyDescent="0.3">
      <c r="A144" s="45" t="s">
        <v>159</v>
      </c>
      <c r="B144" s="46"/>
      <c r="C144" s="50">
        <v>46</v>
      </c>
      <c r="D144" s="47"/>
      <c r="E144" s="47"/>
      <c r="F144" s="48"/>
      <c r="G144" s="45">
        <v>63</v>
      </c>
      <c r="H144" s="49">
        <v>0.42</v>
      </c>
      <c r="I144" s="49">
        <v>0.42</v>
      </c>
      <c r="J144" s="49">
        <v>0.48</v>
      </c>
      <c r="K144" s="49">
        <v>0.47</v>
      </c>
      <c r="L144" s="49">
        <f t="shared" si="17"/>
        <v>0.44749999999999995</v>
      </c>
      <c r="M144" s="49">
        <v>61</v>
      </c>
      <c r="N144" s="49">
        <v>42.67</v>
      </c>
      <c r="O144" s="49">
        <v>4.0999999999999996</v>
      </c>
      <c r="P144" s="49">
        <v>59.7</v>
      </c>
      <c r="Q144" s="45">
        <v>9</v>
      </c>
      <c r="R144" s="50" t="s">
        <v>67</v>
      </c>
      <c r="S144" s="45"/>
      <c r="T144" s="45">
        <v>12.64</v>
      </c>
      <c r="U144" s="45">
        <v>7.19</v>
      </c>
      <c r="V144" s="45">
        <f t="shared" si="14"/>
        <v>5.45</v>
      </c>
      <c r="W144" s="45">
        <f t="shared" si="12"/>
        <v>8.9344262295081975</v>
      </c>
    </row>
    <row r="145" spans="1:23" x14ac:dyDescent="0.3">
      <c r="A145" s="45" t="s">
        <v>160</v>
      </c>
      <c r="B145" s="46"/>
      <c r="C145" s="50">
        <v>46</v>
      </c>
      <c r="D145" s="47"/>
      <c r="E145" s="47"/>
      <c r="F145" s="48"/>
      <c r="G145" s="45">
        <v>56</v>
      </c>
      <c r="H145" s="49">
        <v>0.47</v>
      </c>
      <c r="I145" s="49">
        <v>0.46</v>
      </c>
      <c r="J145" s="49">
        <v>0.47</v>
      </c>
      <c r="K145" s="49">
        <v>0.46</v>
      </c>
      <c r="L145" s="49">
        <f t="shared" si="17"/>
        <v>0.46499999999999997</v>
      </c>
      <c r="M145" s="49">
        <v>54.8</v>
      </c>
      <c r="N145" s="49">
        <v>54.01</v>
      </c>
      <c r="O145" s="49">
        <v>4.3</v>
      </c>
      <c r="P145" s="49">
        <v>64.7</v>
      </c>
      <c r="Q145" s="45">
        <v>5</v>
      </c>
      <c r="R145" s="50" t="s">
        <v>68</v>
      </c>
      <c r="S145" s="45"/>
      <c r="T145" s="45">
        <v>12.33</v>
      </c>
      <c r="U145" s="45">
        <v>6.97</v>
      </c>
      <c r="V145" s="45">
        <f t="shared" si="14"/>
        <v>5.36</v>
      </c>
      <c r="W145" s="45">
        <f t="shared" si="12"/>
        <v>9.7810218978102199</v>
      </c>
    </row>
    <row r="146" spans="1:23" x14ac:dyDescent="0.3">
      <c r="A146" s="45" t="s">
        <v>161</v>
      </c>
      <c r="B146" s="46"/>
      <c r="C146" s="50">
        <v>46</v>
      </c>
      <c r="D146" s="47"/>
      <c r="E146" s="47"/>
      <c r="F146" s="48"/>
      <c r="G146" s="45">
        <v>56</v>
      </c>
      <c r="H146" s="49">
        <v>0.47</v>
      </c>
      <c r="I146" s="49">
        <v>0.47</v>
      </c>
      <c r="J146" s="49">
        <v>0.48</v>
      </c>
      <c r="K146" s="49">
        <v>0.47</v>
      </c>
      <c r="L146" s="49">
        <f t="shared" si="17"/>
        <v>0.47249999999999998</v>
      </c>
      <c r="M146" s="49">
        <v>53.9</v>
      </c>
      <c r="N146" s="49">
        <v>56.14</v>
      </c>
      <c r="O146" s="49">
        <v>4.4000000000000004</v>
      </c>
      <c r="P146" s="49">
        <v>66.400000000000006</v>
      </c>
      <c r="Q146" s="45">
        <v>6</v>
      </c>
      <c r="R146" s="50" t="s">
        <v>68</v>
      </c>
      <c r="S146" s="45"/>
      <c r="T146" s="45">
        <v>12.67</v>
      </c>
      <c r="U146" s="45">
        <v>7.17</v>
      </c>
      <c r="V146" s="45">
        <f t="shared" si="14"/>
        <v>5.5</v>
      </c>
      <c r="W146" s="45">
        <f t="shared" si="12"/>
        <v>10.204081632653061</v>
      </c>
    </row>
    <row r="147" spans="1:23" x14ac:dyDescent="0.3">
      <c r="A147" s="45" t="s">
        <v>162</v>
      </c>
      <c r="B147" s="46"/>
      <c r="C147" s="50">
        <v>46</v>
      </c>
      <c r="D147" s="47"/>
      <c r="E147" s="47"/>
      <c r="F147" s="48"/>
      <c r="G147" s="45">
        <v>56</v>
      </c>
      <c r="H147" s="49">
        <v>0.45</v>
      </c>
      <c r="I147" s="49">
        <v>0.43</v>
      </c>
      <c r="J147" s="49">
        <v>0.45</v>
      </c>
      <c r="K147" s="49">
        <v>0.43</v>
      </c>
      <c r="L147" s="49">
        <f t="shared" si="17"/>
        <v>0.44</v>
      </c>
      <c r="M147" s="49">
        <v>54.7</v>
      </c>
      <c r="N147" s="49">
        <v>42.29</v>
      </c>
      <c r="O147" s="49">
        <v>3.4</v>
      </c>
      <c r="P147" s="49">
        <v>54.8</v>
      </c>
      <c r="Q147" s="45">
        <v>5</v>
      </c>
      <c r="R147" s="50" t="s">
        <v>67</v>
      </c>
      <c r="S147" s="45"/>
      <c r="T147" s="45">
        <v>12.1</v>
      </c>
      <c r="U147" s="45">
        <v>6.97</v>
      </c>
      <c r="V147" s="45">
        <f t="shared" si="14"/>
        <v>5.13</v>
      </c>
      <c r="W147" s="45">
        <f t="shared" si="12"/>
        <v>9.3784277879341857</v>
      </c>
    </row>
    <row r="148" spans="1:23" x14ac:dyDescent="0.3">
      <c r="A148" s="45" t="s">
        <v>163</v>
      </c>
      <c r="B148" s="46"/>
      <c r="C148" s="50">
        <v>46</v>
      </c>
      <c r="D148" s="47"/>
      <c r="E148" s="47"/>
      <c r="F148" s="48"/>
      <c r="G148" s="45">
        <v>60</v>
      </c>
      <c r="H148" s="49">
        <v>0.47</v>
      </c>
      <c r="I148" s="49">
        <v>0.46</v>
      </c>
      <c r="J148" s="49">
        <v>0.47</v>
      </c>
      <c r="K148" s="49">
        <v>0.46</v>
      </c>
      <c r="L148" s="49">
        <f t="shared" si="17"/>
        <v>0.46499999999999997</v>
      </c>
      <c r="M148" s="49">
        <v>58.1</v>
      </c>
      <c r="N148" s="49">
        <v>61.34</v>
      </c>
      <c r="O148" s="49">
        <v>2.8</v>
      </c>
      <c r="P148" s="118">
        <v>43.6</v>
      </c>
      <c r="Q148" s="45">
        <v>7</v>
      </c>
      <c r="R148" s="50" t="s">
        <v>67</v>
      </c>
      <c r="S148" s="45"/>
      <c r="T148" s="45">
        <v>13.16</v>
      </c>
      <c r="U148" s="45">
        <v>7.11</v>
      </c>
      <c r="V148" s="45">
        <f t="shared" si="14"/>
        <v>6.05</v>
      </c>
      <c r="W148" s="45">
        <f t="shared" si="12"/>
        <v>10.413080895008605</v>
      </c>
    </row>
    <row r="149" spans="1:23" x14ac:dyDescent="0.3">
      <c r="A149" s="45" t="s">
        <v>164</v>
      </c>
      <c r="B149" s="46"/>
      <c r="C149" s="50">
        <v>46</v>
      </c>
      <c r="D149" s="47"/>
      <c r="E149" s="47"/>
      <c r="F149" s="48"/>
      <c r="G149" s="45">
        <v>51</v>
      </c>
      <c r="H149" s="49">
        <v>0.48</v>
      </c>
      <c r="I149" s="49">
        <v>0.47</v>
      </c>
      <c r="J149" s="49">
        <v>0.48</v>
      </c>
      <c r="K149" s="49">
        <v>0.47</v>
      </c>
      <c r="L149" s="49">
        <f t="shared" si="17"/>
        <v>0.47499999999999998</v>
      </c>
      <c r="M149" s="49">
        <v>50</v>
      </c>
      <c r="N149" s="49">
        <v>57.83</v>
      </c>
      <c r="O149" s="49">
        <v>4.9000000000000004</v>
      </c>
      <c r="P149" s="49">
        <v>72.3</v>
      </c>
      <c r="Q149" s="45">
        <v>7</v>
      </c>
      <c r="R149" s="50" t="s">
        <v>332</v>
      </c>
      <c r="S149" s="45"/>
      <c r="T149" s="45">
        <v>12.59</v>
      </c>
      <c r="U149" s="45">
        <v>7.1</v>
      </c>
      <c r="V149" s="45">
        <f t="shared" si="14"/>
        <v>5.49</v>
      </c>
      <c r="W149" s="45">
        <f t="shared" si="12"/>
        <v>10.98</v>
      </c>
    </row>
    <row r="150" spans="1:23" x14ac:dyDescent="0.3">
      <c r="A150" s="45" t="s">
        <v>165</v>
      </c>
      <c r="B150" s="46"/>
      <c r="C150" s="50">
        <v>46</v>
      </c>
      <c r="D150" s="47"/>
      <c r="E150" s="47"/>
      <c r="F150" s="48"/>
      <c r="G150" s="45">
        <v>59</v>
      </c>
      <c r="H150" s="49">
        <v>0.51</v>
      </c>
      <c r="I150" s="49">
        <v>0.52</v>
      </c>
      <c r="J150" s="49">
        <v>0.51</v>
      </c>
      <c r="K150" s="49">
        <v>0.53</v>
      </c>
      <c r="L150" s="49">
        <f t="shared" si="17"/>
        <v>0.51750000000000007</v>
      </c>
      <c r="M150" s="49">
        <v>57.3</v>
      </c>
      <c r="N150" s="49">
        <v>66.94</v>
      </c>
      <c r="O150" s="49">
        <v>3.1</v>
      </c>
      <c r="P150" s="49">
        <v>49</v>
      </c>
      <c r="Q150" s="45">
        <v>7</v>
      </c>
      <c r="R150" s="50" t="s">
        <v>67</v>
      </c>
      <c r="S150" s="45"/>
      <c r="T150" s="45">
        <v>13.04</v>
      </c>
      <c r="U150" s="45">
        <v>6.97</v>
      </c>
      <c r="V150" s="45">
        <f t="shared" si="14"/>
        <v>6.0699999999999994</v>
      </c>
      <c r="W150" s="45">
        <f t="shared" si="12"/>
        <v>10.593368237347295</v>
      </c>
    </row>
    <row r="151" spans="1:23" x14ac:dyDescent="0.3">
      <c r="A151" s="45" t="s">
        <v>166</v>
      </c>
      <c r="B151" s="46"/>
      <c r="C151" s="50">
        <v>46</v>
      </c>
      <c r="D151" s="47"/>
      <c r="E151" s="47"/>
      <c r="F151" s="48"/>
      <c r="G151" s="45">
        <v>52</v>
      </c>
      <c r="H151" s="49">
        <v>0.49</v>
      </c>
      <c r="I151" s="49">
        <v>0.49</v>
      </c>
      <c r="J151" s="49">
        <v>0.49</v>
      </c>
      <c r="K151" s="49">
        <v>0.48</v>
      </c>
      <c r="L151" s="49">
        <f t="shared" si="17"/>
        <v>0.48749999999999999</v>
      </c>
      <c r="M151" s="49">
        <v>50.1</v>
      </c>
      <c r="N151" s="49">
        <v>46.2</v>
      </c>
      <c r="O151" s="49">
        <v>4.5999999999999996</v>
      </c>
      <c r="P151" s="49">
        <v>69.7</v>
      </c>
      <c r="Q151" s="45">
        <v>7</v>
      </c>
      <c r="R151" s="50" t="s">
        <v>68</v>
      </c>
      <c r="S151" s="45"/>
      <c r="T151" s="45">
        <v>12.36</v>
      </c>
      <c r="U151" s="45">
        <v>7.01</v>
      </c>
      <c r="V151" s="45">
        <f t="shared" si="14"/>
        <v>5.35</v>
      </c>
      <c r="W151" s="45">
        <f t="shared" si="12"/>
        <v>10.678642714570858</v>
      </c>
    </row>
    <row r="152" spans="1:23" x14ac:dyDescent="0.3">
      <c r="A152" s="52" t="s">
        <v>10</v>
      </c>
      <c r="B152" s="52"/>
      <c r="C152" s="55"/>
      <c r="D152" s="52"/>
      <c r="E152" s="52"/>
      <c r="F152" s="53"/>
      <c r="G152" s="54">
        <f>AVERAGE(G127:G151,G104:G125)</f>
        <v>56.638297872340424</v>
      </c>
      <c r="H152" s="54">
        <f t="shared" ref="H152:V152" si="18">AVERAGE(H104:H151)</f>
        <v>0.4729166666666666</v>
      </c>
      <c r="I152" s="54">
        <f t="shared" si="18"/>
        <v>0.47354166666666675</v>
      </c>
      <c r="J152" s="54">
        <f t="shared" si="18"/>
        <v>0.47708333333333347</v>
      </c>
      <c r="K152" s="54">
        <f t="shared" si="18"/>
        <v>0.47833333333333333</v>
      </c>
      <c r="L152" s="54">
        <f>AVERAGE(L136:L151,L114:L134,L104:L112)</f>
        <v>0.47065217391304359</v>
      </c>
      <c r="M152" s="54">
        <f t="shared" si="18"/>
        <v>55.29375000000001</v>
      </c>
      <c r="N152" s="54">
        <f t="shared" si="18"/>
        <v>53.030212765957451</v>
      </c>
      <c r="O152" s="54">
        <f>AVERAGE(O104:O151)</f>
        <v>4.6062500000000002</v>
      </c>
      <c r="P152" s="54">
        <f>AVERAGE(P104:P141,P143:P147,P149:P151)</f>
        <v>67.489130434782595</v>
      </c>
      <c r="Q152" s="54">
        <f t="shared" si="18"/>
        <v>6.666666666666667</v>
      </c>
      <c r="R152" s="54"/>
      <c r="S152" s="54"/>
      <c r="T152" s="54">
        <f t="shared" si="18"/>
        <v>12.726666666666665</v>
      </c>
      <c r="U152" s="54">
        <f t="shared" si="18"/>
        <v>7.0533333333333381</v>
      </c>
      <c r="V152" s="54">
        <f t="shared" si="18"/>
        <v>5.6733333333333329</v>
      </c>
      <c r="W152" s="54">
        <f>AVERAGE(W141:W151,W132:W139,W104:W130)</f>
        <v>10.19568691999592</v>
      </c>
    </row>
    <row r="153" spans="1:23" x14ac:dyDescent="0.3">
      <c r="A153" s="52" t="s">
        <v>11</v>
      </c>
      <c r="B153" s="52"/>
      <c r="C153" s="55"/>
      <c r="D153" s="52"/>
      <c r="E153" s="45"/>
      <c r="F153" s="48"/>
      <c r="G153" s="54"/>
      <c r="H153" s="54"/>
      <c r="I153" s="54"/>
      <c r="J153" s="54"/>
      <c r="K153" s="54">
        <f>AVERAGE(H104:H133,I104:I133,J104:J133,K104:K133)</f>
        <v>0.46941666666666659</v>
      </c>
      <c r="L153" s="54"/>
      <c r="M153" s="54"/>
      <c r="N153" s="54"/>
      <c r="O153" s="54"/>
      <c r="P153" s="54"/>
      <c r="Q153" s="54"/>
      <c r="R153" s="55"/>
      <c r="S153" s="45"/>
      <c r="T153" s="45"/>
      <c r="U153" s="45"/>
      <c r="V153" s="45"/>
      <c r="W153" s="45"/>
    </row>
    <row r="155" spans="1:23" x14ac:dyDescent="0.3">
      <c r="A155" s="56" t="s">
        <v>167</v>
      </c>
      <c r="B155" s="57"/>
      <c r="C155" s="61">
        <v>17</v>
      </c>
      <c r="D155" s="58"/>
      <c r="E155" s="58">
        <v>44306</v>
      </c>
      <c r="F155" s="59"/>
      <c r="G155" s="56">
        <v>59</v>
      </c>
      <c r="H155" s="60">
        <v>0.45</v>
      </c>
      <c r="I155" s="60">
        <v>0.46</v>
      </c>
      <c r="J155" s="60">
        <v>0.46</v>
      </c>
      <c r="K155" s="60">
        <v>0.46</v>
      </c>
      <c r="L155" s="60">
        <f>AVERAGE(H155:K155)</f>
        <v>0.45750000000000002</v>
      </c>
      <c r="M155" s="60">
        <v>56.1</v>
      </c>
      <c r="N155" s="60">
        <v>62.49</v>
      </c>
      <c r="O155" s="60">
        <v>4.7</v>
      </c>
      <c r="P155" s="60">
        <v>67.8</v>
      </c>
      <c r="Q155" s="56">
        <v>6</v>
      </c>
      <c r="R155" s="61" t="s">
        <v>68</v>
      </c>
      <c r="S155" s="56"/>
      <c r="T155" s="56">
        <v>12.75</v>
      </c>
      <c r="U155" s="56">
        <v>7.17</v>
      </c>
      <c r="V155" s="56">
        <f>T155-U155</f>
        <v>5.58</v>
      </c>
      <c r="W155" s="56">
        <f t="shared" ref="W155:W202" si="19">(V155/M155)*100</f>
        <v>9.9465240641711219</v>
      </c>
    </row>
    <row r="156" spans="1:23" x14ac:dyDescent="0.3">
      <c r="A156" s="56" t="s">
        <v>168</v>
      </c>
      <c r="B156" s="57"/>
      <c r="C156" s="61">
        <v>17</v>
      </c>
      <c r="D156" s="58"/>
      <c r="E156" s="58"/>
      <c r="F156" s="59"/>
      <c r="G156" s="56">
        <v>59</v>
      </c>
      <c r="H156" s="60">
        <v>0.46</v>
      </c>
      <c r="I156" s="60">
        <v>0.48</v>
      </c>
      <c r="J156" s="60">
        <v>0.48</v>
      </c>
      <c r="K156" s="60">
        <v>0.45</v>
      </c>
      <c r="L156" s="60">
        <f t="shared" ref="L156:L173" si="20">AVERAGE(H156:K156)</f>
        <v>0.46749999999999997</v>
      </c>
      <c r="M156" s="60">
        <v>55.6</v>
      </c>
      <c r="N156" s="60">
        <v>52.47</v>
      </c>
      <c r="O156" s="60">
        <v>5.5</v>
      </c>
      <c r="P156" s="60">
        <v>74.3</v>
      </c>
      <c r="Q156" s="56">
        <v>6</v>
      </c>
      <c r="R156" s="61" t="s">
        <v>332</v>
      </c>
      <c r="S156" s="56"/>
      <c r="T156" s="56">
        <v>12.75</v>
      </c>
      <c r="U156" s="56">
        <v>7.17</v>
      </c>
      <c r="V156" s="56">
        <f t="shared" ref="V156:V202" si="21">T156-U156</f>
        <v>5.58</v>
      </c>
      <c r="W156" s="56">
        <f t="shared" si="19"/>
        <v>10.035971223021582</v>
      </c>
    </row>
    <row r="157" spans="1:23" x14ac:dyDescent="0.3">
      <c r="A157" s="56" t="s">
        <v>169</v>
      </c>
      <c r="B157" s="57"/>
      <c r="C157" s="61">
        <v>18</v>
      </c>
      <c r="D157" s="58"/>
      <c r="E157" s="58"/>
      <c r="F157" s="59"/>
      <c r="G157" s="56">
        <v>61</v>
      </c>
      <c r="H157" s="60">
        <v>0.46</v>
      </c>
      <c r="I157" s="60">
        <v>0.48</v>
      </c>
      <c r="J157" s="60">
        <v>0.48</v>
      </c>
      <c r="K157" s="60">
        <v>0.46</v>
      </c>
      <c r="L157" s="60">
        <f t="shared" si="20"/>
        <v>0.47</v>
      </c>
      <c r="M157" s="60">
        <v>59</v>
      </c>
      <c r="N157" s="60">
        <v>46.19</v>
      </c>
      <c r="O157" s="62">
        <v>5.6</v>
      </c>
      <c r="P157" s="60">
        <v>73.900000000000006</v>
      </c>
      <c r="Q157" s="56">
        <v>9</v>
      </c>
      <c r="R157" s="61" t="s">
        <v>332</v>
      </c>
      <c r="S157" s="56" t="s">
        <v>333</v>
      </c>
      <c r="T157" s="56">
        <v>12.25</v>
      </c>
      <c r="U157" s="56">
        <v>6.98</v>
      </c>
      <c r="V157" s="56">
        <f t="shared" si="21"/>
        <v>5.27</v>
      </c>
      <c r="W157" s="56">
        <f t="shared" si="19"/>
        <v>8.9322033898305087</v>
      </c>
    </row>
    <row r="158" spans="1:23" x14ac:dyDescent="0.3">
      <c r="A158" s="56" t="s">
        <v>170</v>
      </c>
      <c r="B158" s="57"/>
      <c r="C158" s="61">
        <v>18</v>
      </c>
      <c r="D158" s="58"/>
      <c r="E158" s="58"/>
      <c r="F158" s="59"/>
      <c r="G158" s="56">
        <v>61</v>
      </c>
      <c r="H158" s="60">
        <v>0.48</v>
      </c>
      <c r="I158" s="60">
        <v>0.48</v>
      </c>
      <c r="J158" s="60">
        <v>0.5</v>
      </c>
      <c r="K158" s="60">
        <v>0.49</v>
      </c>
      <c r="L158" s="60">
        <f t="shared" si="20"/>
        <v>0.48749999999999999</v>
      </c>
      <c r="M158" s="60">
        <v>58.8</v>
      </c>
      <c r="N158" s="60">
        <v>59.26</v>
      </c>
      <c r="O158" s="62">
        <v>4.9000000000000004</v>
      </c>
      <c r="P158" s="60">
        <v>67.900000000000006</v>
      </c>
      <c r="Q158" s="56">
        <v>8</v>
      </c>
      <c r="R158" s="61" t="s">
        <v>68</v>
      </c>
      <c r="S158" s="56"/>
      <c r="T158" s="56">
        <v>12.97</v>
      </c>
      <c r="U158" s="56">
        <v>7.01</v>
      </c>
      <c r="V158" s="56">
        <f t="shared" si="21"/>
        <v>5.9600000000000009</v>
      </c>
      <c r="W158" s="56">
        <f t="shared" si="19"/>
        <v>10.136054421768709</v>
      </c>
    </row>
    <row r="159" spans="1:23" x14ac:dyDescent="0.3">
      <c r="A159" s="56" t="s">
        <v>171</v>
      </c>
      <c r="B159" s="57"/>
      <c r="C159" s="61">
        <v>19</v>
      </c>
      <c r="D159" s="58"/>
      <c r="E159" s="58"/>
      <c r="F159" s="59"/>
      <c r="G159" s="56">
        <v>56</v>
      </c>
      <c r="H159" s="60">
        <v>0.42</v>
      </c>
      <c r="I159" s="60">
        <v>0.45</v>
      </c>
      <c r="J159" s="60">
        <v>0.43</v>
      </c>
      <c r="K159" s="60">
        <v>0.42</v>
      </c>
      <c r="L159" s="60">
        <f t="shared" si="20"/>
        <v>0.43</v>
      </c>
      <c r="M159" s="60">
        <v>54.2</v>
      </c>
      <c r="N159" s="60">
        <v>27.05</v>
      </c>
      <c r="O159" s="60">
        <v>6.8</v>
      </c>
      <c r="P159" s="60">
        <v>84</v>
      </c>
      <c r="Q159" s="56">
        <v>8</v>
      </c>
      <c r="R159" s="61" t="s">
        <v>332</v>
      </c>
      <c r="S159" s="56"/>
      <c r="T159" s="56">
        <v>12.54</v>
      </c>
      <c r="U159" s="56">
        <v>7.18</v>
      </c>
      <c r="V159" s="56">
        <f t="shared" si="21"/>
        <v>5.3599999999999994</v>
      </c>
      <c r="W159" s="56">
        <f t="shared" si="19"/>
        <v>9.8892988929889274</v>
      </c>
    </row>
    <row r="160" spans="1:23" x14ac:dyDescent="0.3">
      <c r="A160" s="56" t="s">
        <v>172</v>
      </c>
      <c r="B160" s="57"/>
      <c r="C160" s="61">
        <v>19</v>
      </c>
      <c r="D160" s="58"/>
      <c r="E160" s="58"/>
      <c r="F160" s="59"/>
      <c r="G160" s="56">
        <v>54</v>
      </c>
      <c r="H160" s="60">
        <v>0.49</v>
      </c>
      <c r="I160" s="60">
        <v>0.49</v>
      </c>
      <c r="J160" s="60">
        <v>0.51</v>
      </c>
      <c r="K160" s="60">
        <v>0.49</v>
      </c>
      <c r="L160" s="60">
        <f t="shared" si="20"/>
        <v>0.495</v>
      </c>
      <c r="M160" s="60">
        <v>51.3</v>
      </c>
      <c r="N160" s="60">
        <v>62.7</v>
      </c>
      <c r="O160" s="60">
        <v>5.4</v>
      </c>
      <c r="P160" s="60">
        <v>75.599999999999994</v>
      </c>
      <c r="Q160" s="56">
        <v>7</v>
      </c>
      <c r="R160" s="61" t="s">
        <v>332</v>
      </c>
      <c r="S160" s="56"/>
      <c r="T160" s="56">
        <v>13.01</v>
      </c>
      <c r="U160" s="56">
        <v>7.18</v>
      </c>
      <c r="V160" s="56">
        <f t="shared" si="21"/>
        <v>5.83</v>
      </c>
      <c r="W160" s="56">
        <f t="shared" si="19"/>
        <v>11.364522417153996</v>
      </c>
    </row>
    <row r="161" spans="1:23" x14ac:dyDescent="0.3">
      <c r="A161" s="56" t="s">
        <v>173</v>
      </c>
      <c r="B161" s="57"/>
      <c r="C161" s="61">
        <v>20</v>
      </c>
      <c r="D161" s="58"/>
      <c r="E161" s="58"/>
      <c r="F161" s="59"/>
      <c r="G161" s="56">
        <v>54</v>
      </c>
      <c r="H161" s="60">
        <v>0.46</v>
      </c>
      <c r="I161" s="60">
        <v>0.45</v>
      </c>
      <c r="J161" s="60">
        <v>0.45</v>
      </c>
      <c r="K161" s="60">
        <v>0.44</v>
      </c>
      <c r="L161" s="60">
        <f t="shared" si="20"/>
        <v>0.45</v>
      </c>
      <c r="M161" s="60">
        <v>52.5</v>
      </c>
      <c r="N161" s="60">
        <v>44.24</v>
      </c>
      <c r="O161" s="60">
        <v>6.9</v>
      </c>
      <c r="P161" s="60">
        <v>85.1</v>
      </c>
      <c r="Q161" s="56">
        <v>9</v>
      </c>
      <c r="R161" s="61" t="s">
        <v>332</v>
      </c>
      <c r="S161" s="56"/>
      <c r="T161" s="56">
        <v>12.33</v>
      </c>
      <c r="U161" s="56">
        <v>7.2</v>
      </c>
      <c r="V161" s="56">
        <f t="shared" si="21"/>
        <v>5.13</v>
      </c>
      <c r="W161" s="56">
        <f t="shared" si="19"/>
        <v>9.7714285714285705</v>
      </c>
    </row>
    <row r="162" spans="1:23" x14ac:dyDescent="0.3">
      <c r="A162" s="56" t="s">
        <v>174</v>
      </c>
      <c r="B162" s="57"/>
      <c r="C162" s="61">
        <v>20</v>
      </c>
      <c r="D162" s="58"/>
      <c r="E162" s="58"/>
      <c r="F162" s="59"/>
      <c r="G162" s="56">
        <v>55</v>
      </c>
      <c r="H162" s="60">
        <v>0.46</v>
      </c>
      <c r="I162" s="60">
        <v>0.46</v>
      </c>
      <c r="J162" s="60">
        <v>0.45</v>
      </c>
      <c r="K162" s="60">
        <v>0.46</v>
      </c>
      <c r="L162" s="60">
        <f t="shared" si="20"/>
        <v>0.45750000000000002</v>
      </c>
      <c r="M162" s="60">
        <v>52.3</v>
      </c>
      <c r="N162" s="60">
        <v>48.45</v>
      </c>
      <c r="O162" s="60">
        <v>6.4</v>
      </c>
      <c r="P162" s="60">
        <v>82</v>
      </c>
      <c r="Q162" s="56">
        <v>6</v>
      </c>
      <c r="R162" s="61" t="s">
        <v>332</v>
      </c>
      <c r="S162" s="56"/>
      <c r="T162" s="56">
        <v>12.43</v>
      </c>
      <c r="U162" s="56">
        <v>7.09</v>
      </c>
      <c r="V162" s="56">
        <f t="shared" si="21"/>
        <v>5.34</v>
      </c>
      <c r="W162" s="56">
        <f t="shared" si="19"/>
        <v>10.210325047801147</v>
      </c>
    </row>
    <row r="163" spans="1:23" x14ac:dyDescent="0.3">
      <c r="A163" s="56" t="s">
        <v>175</v>
      </c>
      <c r="B163" s="57"/>
      <c r="C163" s="61">
        <v>21</v>
      </c>
      <c r="D163" s="58"/>
      <c r="E163" s="58"/>
      <c r="F163" s="59"/>
      <c r="G163" s="56">
        <v>56</v>
      </c>
      <c r="H163" s="60">
        <v>0.49</v>
      </c>
      <c r="I163" s="60">
        <v>0.51</v>
      </c>
      <c r="J163" s="60">
        <v>0.51</v>
      </c>
      <c r="K163" s="60">
        <v>0.5</v>
      </c>
      <c r="L163" s="60">
        <f t="shared" si="20"/>
        <v>0.50249999999999995</v>
      </c>
      <c r="M163" s="60">
        <v>52.3</v>
      </c>
      <c r="N163" s="60">
        <v>78.5</v>
      </c>
      <c r="O163" s="60">
        <v>7.6</v>
      </c>
      <c r="P163" s="60">
        <v>89.3</v>
      </c>
      <c r="Q163" s="56">
        <v>9</v>
      </c>
      <c r="R163" s="61" t="s">
        <v>332</v>
      </c>
      <c r="S163" s="56"/>
      <c r="T163" s="56">
        <v>13.39</v>
      </c>
      <c r="U163" s="56">
        <v>7.19</v>
      </c>
      <c r="V163" s="56">
        <f t="shared" si="21"/>
        <v>6.2</v>
      </c>
      <c r="W163" s="56">
        <f t="shared" si="19"/>
        <v>11.8546845124283</v>
      </c>
    </row>
    <row r="164" spans="1:23" x14ac:dyDescent="0.3">
      <c r="A164" s="56" t="s">
        <v>176</v>
      </c>
      <c r="B164" s="57"/>
      <c r="C164" s="61">
        <v>21</v>
      </c>
      <c r="D164" s="58"/>
      <c r="E164" s="58"/>
      <c r="F164" s="59"/>
      <c r="G164" s="56">
        <v>49</v>
      </c>
      <c r="H164" s="60">
        <v>0.49</v>
      </c>
      <c r="I164" s="60">
        <v>0.51</v>
      </c>
      <c r="J164" s="60">
        <v>0.5</v>
      </c>
      <c r="K164" s="60">
        <v>0.51</v>
      </c>
      <c r="L164" s="60">
        <f t="shared" si="20"/>
        <v>0.50249999999999995</v>
      </c>
      <c r="M164" s="60">
        <v>47.2</v>
      </c>
      <c r="N164" s="60">
        <v>52.61</v>
      </c>
      <c r="O164" s="60">
        <v>7.6</v>
      </c>
      <c r="P164" s="60">
        <v>91</v>
      </c>
      <c r="Q164" s="56">
        <v>9</v>
      </c>
      <c r="R164" s="61" t="s">
        <v>332</v>
      </c>
      <c r="S164" s="56"/>
      <c r="T164" s="56">
        <v>12.09</v>
      </c>
      <c r="U164" s="56">
        <v>6.99</v>
      </c>
      <c r="V164" s="56">
        <f t="shared" si="21"/>
        <v>5.0999999999999996</v>
      </c>
      <c r="W164" s="56">
        <f t="shared" si="19"/>
        <v>10.805084745762711</v>
      </c>
    </row>
    <row r="165" spans="1:23" x14ac:dyDescent="0.3">
      <c r="A165" s="56" t="s">
        <v>177</v>
      </c>
      <c r="B165" s="57"/>
      <c r="C165" s="61">
        <v>22</v>
      </c>
      <c r="D165" s="58"/>
      <c r="E165" s="58"/>
      <c r="F165" s="59"/>
      <c r="G165" s="56">
        <v>55</v>
      </c>
      <c r="H165" s="60">
        <v>0.49</v>
      </c>
      <c r="I165" s="60">
        <v>0.49</v>
      </c>
      <c r="J165" s="60">
        <v>0.5</v>
      </c>
      <c r="K165" s="60">
        <v>0.5</v>
      </c>
      <c r="L165" s="60">
        <f t="shared" si="20"/>
        <v>0.495</v>
      </c>
      <c r="M165" s="60">
        <v>52.4</v>
      </c>
      <c r="N165" s="60">
        <v>64.95</v>
      </c>
      <c r="O165" s="60">
        <v>4</v>
      </c>
      <c r="P165" s="60">
        <v>62.5</v>
      </c>
      <c r="Q165" s="56">
        <v>5</v>
      </c>
      <c r="R165" s="61" t="s">
        <v>68</v>
      </c>
      <c r="S165" s="56"/>
      <c r="T165" s="56">
        <v>13.26</v>
      </c>
      <c r="U165" s="56">
        <v>6.96</v>
      </c>
      <c r="V165" s="56">
        <f t="shared" si="21"/>
        <v>6.3</v>
      </c>
      <c r="W165" s="56">
        <f t="shared" si="19"/>
        <v>12.022900763358779</v>
      </c>
    </row>
    <row r="166" spans="1:23" x14ac:dyDescent="0.3">
      <c r="A166" s="56" t="s">
        <v>178</v>
      </c>
      <c r="B166" s="57"/>
      <c r="C166" s="61">
        <v>22</v>
      </c>
      <c r="D166" s="58"/>
      <c r="E166" s="58"/>
      <c r="F166" s="59"/>
      <c r="G166" s="56">
        <v>54</v>
      </c>
      <c r="H166" s="60">
        <v>0.62</v>
      </c>
      <c r="I166" s="60">
        <v>0.64</v>
      </c>
      <c r="J166" s="60">
        <v>0.66</v>
      </c>
      <c r="K166" s="60">
        <v>0.59</v>
      </c>
      <c r="L166" s="113">
        <f t="shared" si="20"/>
        <v>0.62749999999999995</v>
      </c>
      <c r="M166" s="60">
        <v>52.5</v>
      </c>
      <c r="N166" s="60">
        <v>53.47</v>
      </c>
      <c r="O166" s="60">
        <v>4.3</v>
      </c>
      <c r="P166" s="60">
        <v>65.400000000000006</v>
      </c>
      <c r="Q166" s="56">
        <v>7</v>
      </c>
      <c r="R166" s="61" t="s">
        <v>68</v>
      </c>
      <c r="S166" s="56"/>
      <c r="T166" s="56">
        <v>13.11</v>
      </c>
      <c r="U166" s="56">
        <v>7.1</v>
      </c>
      <c r="V166" s="56">
        <f t="shared" si="21"/>
        <v>6.01</v>
      </c>
      <c r="W166" s="56">
        <f t="shared" si="19"/>
        <v>11.447619047619046</v>
      </c>
    </row>
    <row r="167" spans="1:23" x14ac:dyDescent="0.3">
      <c r="A167" s="56" t="s">
        <v>179</v>
      </c>
      <c r="B167" s="57"/>
      <c r="C167" s="61">
        <v>23</v>
      </c>
      <c r="D167" s="58"/>
      <c r="E167" s="58"/>
      <c r="F167" s="59"/>
      <c r="G167" s="56">
        <v>60</v>
      </c>
      <c r="H167" s="60">
        <v>0.47</v>
      </c>
      <c r="I167" s="60">
        <v>0.47</v>
      </c>
      <c r="J167" s="60">
        <v>0.51</v>
      </c>
      <c r="K167" s="60">
        <v>0.48</v>
      </c>
      <c r="L167" s="60">
        <f t="shared" si="20"/>
        <v>0.48249999999999998</v>
      </c>
      <c r="M167" s="60">
        <v>58.4</v>
      </c>
      <c r="N167" s="60">
        <v>48.89</v>
      </c>
      <c r="O167" s="60">
        <v>5.3</v>
      </c>
      <c r="P167" s="60">
        <v>72.3</v>
      </c>
      <c r="Q167" s="56">
        <v>8</v>
      </c>
      <c r="R167" s="61" t="s">
        <v>332</v>
      </c>
      <c r="S167" s="56"/>
      <c r="T167" s="56">
        <v>12.7</v>
      </c>
      <c r="U167" s="56">
        <v>7.01</v>
      </c>
      <c r="V167" s="56">
        <f t="shared" si="21"/>
        <v>5.6899999999999995</v>
      </c>
      <c r="W167" s="56">
        <f t="shared" si="19"/>
        <v>9.743150684931507</v>
      </c>
    </row>
    <row r="168" spans="1:23" x14ac:dyDescent="0.3">
      <c r="A168" s="56" t="s">
        <v>180</v>
      </c>
      <c r="B168" s="57"/>
      <c r="C168" s="61">
        <v>23</v>
      </c>
      <c r="D168" s="58"/>
      <c r="E168" s="58"/>
      <c r="F168" s="59"/>
      <c r="G168" s="56">
        <v>64</v>
      </c>
      <c r="H168" s="60">
        <v>0.49</v>
      </c>
      <c r="I168" s="60">
        <v>0.49</v>
      </c>
      <c r="J168" s="60">
        <v>0.56000000000000005</v>
      </c>
      <c r="K168" s="60">
        <v>0.5</v>
      </c>
      <c r="L168" s="60">
        <f t="shared" si="20"/>
        <v>0.51</v>
      </c>
      <c r="M168" s="98">
        <v>60.9</v>
      </c>
      <c r="N168" s="60">
        <v>60.97</v>
      </c>
      <c r="O168" s="60">
        <v>5</v>
      </c>
      <c r="P168" s="60">
        <v>68.2</v>
      </c>
      <c r="Q168" s="56">
        <v>8</v>
      </c>
      <c r="R168" s="61" t="s">
        <v>68</v>
      </c>
      <c r="S168" s="56"/>
      <c r="T168" s="56">
        <v>12.97</v>
      </c>
      <c r="U168" s="56">
        <v>6.95</v>
      </c>
      <c r="V168" s="56">
        <f t="shared" si="21"/>
        <v>6.0200000000000005</v>
      </c>
      <c r="W168" s="56">
        <f>(V168/N168)*100</f>
        <v>9.8737083811710686</v>
      </c>
    </row>
    <row r="169" spans="1:23" x14ac:dyDescent="0.3">
      <c r="A169" s="56" t="s">
        <v>181</v>
      </c>
      <c r="B169" s="57"/>
      <c r="C169" s="61">
        <v>24</v>
      </c>
      <c r="D169" s="58"/>
      <c r="E169" s="58"/>
      <c r="F169" s="59"/>
      <c r="G169" s="56">
        <v>53</v>
      </c>
      <c r="H169" s="60">
        <v>0.52</v>
      </c>
      <c r="I169" s="60">
        <v>0.55000000000000004</v>
      </c>
      <c r="J169" s="60">
        <v>0.56000000000000005</v>
      </c>
      <c r="K169" s="60">
        <v>0.54</v>
      </c>
      <c r="L169" s="60">
        <f t="shared" si="20"/>
        <v>0.54249999999999998</v>
      </c>
      <c r="M169" s="60">
        <v>51</v>
      </c>
      <c r="N169" s="60">
        <v>69.81</v>
      </c>
      <c r="O169" s="60">
        <v>4.5</v>
      </c>
      <c r="P169" s="60">
        <v>68.099999999999994</v>
      </c>
      <c r="Q169" s="56">
        <v>5</v>
      </c>
      <c r="R169" s="61" t="s">
        <v>68</v>
      </c>
      <c r="S169" s="56"/>
      <c r="T169" s="56">
        <v>12.79</v>
      </c>
      <c r="U169" s="56">
        <v>7.08</v>
      </c>
      <c r="V169" s="56">
        <f t="shared" si="21"/>
        <v>5.7099999999999991</v>
      </c>
      <c r="W169" s="56">
        <f t="shared" si="19"/>
        <v>11.196078431372547</v>
      </c>
    </row>
    <row r="170" spans="1:23" x14ac:dyDescent="0.3">
      <c r="A170" s="56" t="s">
        <v>182</v>
      </c>
      <c r="B170" s="57"/>
      <c r="C170" s="61">
        <v>24</v>
      </c>
      <c r="D170" s="58"/>
      <c r="E170" s="58"/>
      <c r="F170" s="59"/>
      <c r="G170" s="56">
        <v>56</v>
      </c>
      <c r="H170" s="60">
        <v>0.47</v>
      </c>
      <c r="I170" s="60">
        <v>0.47</v>
      </c>
      <c r="J170" s="60">
        <v>0.47</v>
      </c>
      <c r="K170" s="60">
        <v>0.47</v>
      </c>
      <c r="L170" s="60">
        <f t="shared" si="20"/>
        <v>0.47</v>
      </c>
      <c r="M170" s="60">
        <v>54.1</v>
      </c>
      <c r="N170" s="60">
        <v>52.65</v>
      </c>
      <c r="O170" s="60">
        <v>4.5999999999999996</v>
      </c>
      <c r="P170" s="60">
        <v>67.7</v>
      </c>
      <c r="Q170" s="56">
        <v>7</v>
      </c>
      <c r="R170" s="61" t="s">
        <v>68</v>
      </c>
      <c r="S170" s="56"/>
      <c r="T170" s="56">
        <v>12.24</v>
      </c>
      <c r="U170" s="56">
        <v>6.94</v>
      </c>
      <c r="V170" s="56">
        <f t="shared" si="21"/>
        <v>5.3</v>
      </c>
      <c r="W170" s="56">
        <f t="shared" si="19"/>
        <v>9.7966728280961171</v>
      </c>
    </row>
    <row r="171" spans="1:23" x14ac:dyDescent="0.3">
      <c r="A171" s="56" t="s">
        <v>183</v>
      </c>
      <c r="B171" s="57"/>
      <c r="C171" s="61">
        <v>25</v>
      </c>
      <c r="D171" s="58"/>
      <c r="E171" s="58"/>
      <c r="F171" s="59"/>
      <c r="G171" s="56">
        <v>56</v>
      </c>
      <c r="H171" s="60">
        <v>0.43</v>
      </c>
      <c r="I171" s="60">
        <v>0.43</v>
      </c>
      <c r="J171" s="60">
        <v>0.46</v>
      </c>
      <c r="K171" s="60">
        <v>0.43</v>
      </c>
      <c r="L171" s="60">
        <f t="shared" si="20"/>
        <v>0.4375</v>
      </c>
      <c r="M171" s="60">
        <v>54.5</v>
      </c>
      <c r="N171" s="60">
        <v>47.28</v>
      </c>
      <c r="O171" s="60">
        <v>4.8</v>
      </c>
      <c r="P171" s="60">
        <v>69.400000000000006</v>
      </c>
      <c r="Q171" s="56">
        <v>6</v>
      </c>
      <c r="R171" s="61" t="s">
        <v>68</v>
      </c>
      <c r="S171" s="56"/>
      <c r="T171" s="56">
        <v>12.21</v>
      </c>
      <c r="U171" s="56">
        <v>6.93</v>
      </c>
      <c r="V171" s="56">
        <f t="shared" si="21"/>
        <v>5.2800000000000011</v>
      </c>
      <c r="W171" s="56">
        <f t="shared" si="19"/>
        <v>9.6880733944954152</v>
      </c>
    </row>
    <row r="172" spans="1:23" x14ac:dyDescent="0.3">
      <c r="A172" s="56" t="s">
        <v>184</v>
      </c>
      <c r="B172" s="57"/>
      <c r="C172" s="61">
        <v>25</v>
      </c>
      <c r="D172" s="58"/>
      <c r="E172" s="58"/>
      <c r="F172" s="59"/>
      <c r="G172" s="56">
        <v>57</v>
      </c>
      <c r="H172" s="60">
        <v>0.46</v>
      </c>
      <c r="I172" s="60">
        <v>0.46</v>
      </c>
      <c r="J172" s="60">
        <v>0.44</v>
      </c>
      <c r="K172" s="60">
        <v>0.44</v>
      </c>
      <c r="L172" s="60">
        <f t="shared" si="20"/>
        <v>0.45</v>
      </c>
      <c r="M172" s="60">
        <v>54.5</v>
      </c>
      <c r="N172" s="60">
        <v>58.15</v>
      </c>
      <c r="O172" s="60">
        <v>4.8</v>
      </c>
      <c r="P172" s="60">
        <v>69.3</v>
      </c>
      <c r="Q172" s="56">
        <v>9</v>
      </c>
      <c r="R172" s="61" t="s">
        <v>68</v>
      </c>
      <c r="S172" s="56"/>
      <c r="T172" s="56">
        <v>12.52</v>
      </c>
      <c r="U172" s="56">
        <v>7.03</v>
      </c>
      <c r="V172" s="56">
        <f t="shared" si="21"/>
        <v>5.4899999999999993</v>
      </c>
      <c r="W172" s="56">
        <f t="shared" si="19"/>
        <v>10.073394495412844</v>
      </c>
    </row>
    <row r="173" spans="1:23" x14ac:dyDescent="0.3">
      <c r="A173" s="56" t="s">
        <v>185</v>
      </c>
      <c r="B173" s="57"/>
      <c r="C173" s="61">
        <v>35</v>
      </c>
      <c r="D173" s="58"/>
      <c r="E173" s="58"/>
      <c r="F173" s="59"/>
      <c r="G173" s="56">
        <v>56</v>
      </c>
      <c r="H173" s="60">
        <v>0.47</v>
      </c>
      <c r="I173" s="60">
        <v>0.49</v>
      </c>
      <c r="J173" s="60">
        <v>0.47</v>
      </c>
      <c r="K173" s="60">
        <v>0.47</v>
      </c>
      <c r="L173" s="60">
        <f t="shared" si="20"/>
        <v>0.47499999999999998</v>
      </c>
      <c r="M173" s="60">
        <v>55.5</v>
      </c>
      <c r="N173" s="60">
        <v>44.08</v>
      </c>
      <c r="O173" s="60">
        <v>2.7</v>
      </c>
      <c r="P173" s="60">
        <v>45</v>
      </c>
      <c r="Q173" s="56">
        <v>4</v>
      </c>
      <c r="R173" s="61" t="s">
        <v>67</v>
      </c>
      <c r="S173" s="56"/>
      <c r="T173" s="56">
        <v>12.65</v>
      </c>
      <c r="U173" s="56">
        <v>7.04</v>
      </c>
      <c r="V173" s="56">
        <f t="shared" si="21"/>
        <v>5.61</v>
      </c>
      <c r="W173" s="56">
        <f t="shared" si="19"/>
        <v>10.108108108108109</v>
      </c>
    </row>
    <row r="174" spans="1:23" x14ac:dyDescent="0.3">
      <c r="A174" s="56" t="s">
        <v>186</v>
      </c>
      <c r="B174" s="57"/>
      <c r="C174" s="61">
        <v>35</v>
      </c>
      <c r="D174" s="58"/>
      <c r="E174" s="58"/>
      <c r="F174" s="59"/>
      <c r="G174" s="56">
        <v>59</v>
      </c>
      <c r="H174" s="60">
        <v>0.51</v>
      </c>
      <c r="I174" s="60">
        <v>0.51</v>
      </c>
      <c r="J174" s="60">
        <v>0.52</v>
      </c>
      <c r="K174" s="60">
        <v>0.48</v>
      </c>
      <c r="L174" s="60">
        <f>AVERAGE(H174:K174)</f>
        <v>0.505</v>
      </c>
      <c r="M174" s="60">
        <v>56.2</v>
      </c>
      <c r="N174" s="60">
        <v>64.900000000000006</v>
      </c>
      <c r="O174" s="60">
        <v>1.6</v>
      </c>
      <c r="P174" s="113">
        <v>22.8</v>
      </c>
      <c r="Q174" s="56">
        <v>3</v>
      </c>
      <c r="R174" s="61" t="s">
        <v>69</v>
      </c>
      <c r="S174" s="56"/>
      <c r="T174" s="56">
        <v>13.53</v>
      </c>
      <c r="U174" s="56">
        <v>7.2</v>
      </c>
      <c r="V174" s="56">
        <f t="shared" si="21"/>
        <v>6.3299999999999992</v>
      </c>
      <c r="W174" s="56">
        <f t="shared" si="19"/>
        <v>11.263345195729535</v>
      </c>
    </row>
    <row r="175" spans="1:23" x14ac:dyDescent="0.3">
      <c r="A175" s="56" t="s">
        <v>187</v>
      </c>
      <c r="B175" s="57"/>
      <c r="C175" s="61">
        <v>36</v>
      </c>
      <c r="D175" s="58"/>
      <c r="E175" s="58"/>
      <c r="F175" s="59"/>
      <c r="G175" s="56">
        <v>57</v>
      </c>
      <c r="H175" s="60">
        <v>0.34</v>
      </c>
      <c r="I175" s="60">
        <v>0.33</v>
      </c>
      <c r="J175" s="60">
        <v>0.34</v>
      </c>
      <c r="K175" s="60">
        <v>0.35</v>
      </c>
      <c r="L175" s="113">
        <f t="shared" ref="L175:L188" si="22">AVERAGE(H175:K175)</f>
        <v>0.33999999999999997</v>
      </c>
      <c r="M175" s="60">
        <v>55.5</v>
      </c>
      <c r="N175" s="60">
        <v>21.31</v>
      </c>
      <c r="O175" s="60">
        <v>6.3</v>
      </c>
      <c r="P175" s="60">
        <v>80.5</v>
      </c>
      <c r="Q175" s="56">
        <v>7</v>
      </c>
      <c r="R175" s="61" t="s">
        <v>332</v>
      </c>
      <c r="S175" s="56"/>
      <c r="T175" s="56">
        <v>10.77</v>
      </c>
      <c r="U175" s="56">
        <v>7.11</v>
      </c>
      <c r="V175" s="114">
        <f t="shared" si="21"/>
        <v>3.6599999999999993</v>
      </c>
      <c r="W175" s="56">
        <f t="shared" si="19"/>
        <v>6.5945945945945939</v>
      </c>
    </row>
    <row r="176" spans="1:23" x14ac:dyDescent="0.3">
      <c r="A176" s="56" t="s">
        <v>188</v>
      </c>
      <c r="B176" s="57"/>
      <c r="C176" s="61">
        <v>36</v>
      </c>
      <c r="D176" s="58"/>
      <c r="E176" s="58"/>
      <c r="F176" s="59"/>
      <c r="G176" s="56">
        <v>61</v>
      </c>
      <c r="H176" s="60">
        <v>0.5</v>
      </c>
      <c r="I176" s="60">
        <v>0.53</v>
      </c>
      <c r="J176" s="60">
        <v>0.51</v>
      </c>
      <c r="K176" s="60">
        <v>0.5</v>
      </c>
      <c r="L176" s="60">
        <f t="shared" si="22"/>
        <v>0.51</v>
      </c>
      <c r="M176" s="60">
        <v>59.4</v>
      </c>
      <c r="N176" s="60">
        <v>52.36</v>
      </c>
      <c r="O176" s="60">
        <v>3.7</v>
      </c>
      <c r="P176" s="60">
        <v>55.7</v>
      </c>
      <c r="Q176" s="56">
        <v>5</v>
      </c>
      <c r="R176" s="61" t="s">
        <v>67</v>
      </c>
      <c r="S176" s="56"/>
      <c r="T176" s="56">
        <v>13.21</v>
      </c>
      <c r="U176" s="56">
        <v>7</v>
      </c>
      <c r="V176" s="56">
        <f t="shared" si="21"/>
        <v>6.2100000000000009</v>
      </c>
      <c r="W176" s="56">
        <f t="shared" si="19"/>
        <v>10.454545454545457</v>
      </c>
    </row>
    <row r="177" spans="1:23" x14ac:dyDescent="0.3">
      <c r="A177" s="56" t="s">
        <v>189</v>
      </c>
      <c r="B177" s="57"/>
      <c r="C177" s="61">
        <v>37</v>
      </c>
      <c r="D177" s="58"/>
      <c r="E177" s="58"/>
      <c r="F177" s="59"/>
      <c r="G177" s="56">
        <v>59</v>
      </c>
      <c r="H177" s="60">
        <v>0.5</v>
      </c>
      <c r="I177" s="60">
        <v>0.52</v>
      </c>
      <c r="J177" s="60">
        <v>0.48</v>
      </c>
      <c r="K177" s="60">
        <v>0.48</v>
      </c>
      <c r="L177" s="60">
        <f t="shared" si="22"/>
        <v>0.495</v>
      </c>
      <c r="M177" s="60">
        <v>56.9</v>
      </c>
      <c r="N177" s="60">
        <v>53.77</v>
      </c>
      <c r="O177" s="60">
        <v>4.0999999999999996</v>
      </c>
      <c r="P177" s="60">
        <v>61.9</v>
      </c>
      <c r="Q177" s="56">
        <v>8</v>
      </c>
      <c r="R177" s="61" t="s">
        <v>68</v>
      </c>
      <c r="S177" s="56"/>
      <c r="T177" s="56">
        <v>13.07</v>
      </c>
      <c r="U177" s="56">
        <v>7.18</v>
      </c>
      <c r="V177" s="56">
        <f t="shared" si="21"/>
        <v>5.8900000000000006</v>
      </c>
      <c r="W177" s="56">
        <f t="shared" si="19"/>
        <v>10.351493848857645</v>
      </c>
    </row>
    <row r="178" spans="1:23" x14ac:dyDescent="0.3">
      <c r="A178" s="56" t="s">
        <v>190</v>
      </c>
      <c r="B178" s="57"/>
      <c r="C178" s="61">
        <v>37</v>
      </c>
      <c r="D178" s="58"/>
      <c r="E178" s="58"/>
      <c r="F178" s="59"/>
      <c r="G178" s="56">
        <v>58</v>
      </c>
      <c r="H178" s="60">
        <v>0.46</v>
      </c>
      <c r="I178" s="60">
        <v>0.46</v>
      </c>
      <c r="J178" s="60">
        <v>0.46</v>
      </c>
      <c r="K178" s="60">
        <v>0.48</v>
      </c>
      <c r="L178" s="60">
        <f t="shared" si="22"/>
        <v>0.46500000000000002</v>
      </c>
      <c r="M178" s="60">
        <v>56.9</v>
      </c>
      <c r="N178" s="60">
        <v>51.11</v>
      </c>
      <c r="O178" s="60">
        <v>3</v>
      </c>
      <c r="P178" s="60">
        <v>48.6</v>
      </c>
      <c r="Q178" s="56">
        <v>6</v>
      </c>
      <c r="R178" s="61" t="s">
        <v>67</v>
      </c>
      <c r="S178" s="56"/>
      <c r="T178" s="56">
        <v>13.04</v>
      </c>
      <c r="U178" s="56">
        <v>7.17</v>
      </c>
      <c r="V178" s="56">
        <f t="shared" si="21"/>
        <v>5.8699999999999992</v>
      </c>
      <c r="W178" s="56">
        <f t="shared" si="19"/>
        <v>10.31634446397188</v>
      </c>
    </row>
    <row r="179" spans="1:23" x14ac:dyDescent="0.3">
      <c r="A179" s="56" t="s">
        <v>191</v>
      </c>
      <c r="B179" s="57"/>
      <c r="C179" s="61">
        <v>38</v>
      </c>
      <c r="D179" s="58"/>
      <c r="E179" s="58"/>
      <c r="F179" s="59"/>
      <c r="G179" s="56">
        <v>59</v>
      </c>
      <c r="H179" s="60">
        <v>0.53</v>
      </c>
      <c r="I179" s="60">
        <v>0.51</v>
      </c>
      <c r="J179" s="60">
        <v>0.52</v>
      </c>
      <c r="K179" s="60">
        <v>0.51</v>
      </c>
      <c r="L179" s="60">
        <f t="shared" si="22"/>
        <v>0.51750000000000007</v>
      </c>
      <c r="M179" s="60">
        <v>57.9</v>
      </c>
      <c r="N179" s="60">
        <v>60.69</v>
      </c>
      <c r="O179" s="60">
        <v>5.9</v>
      </c>
      <c r="P179" s="60">
        <v>76.8</v>
      </c>
      <c r="Q179" s="56">
        <v>4</v>
      </c>
      <c r="R179" s="61" t="s">
        <v>332</v>
      </c>
      <c r="S179" s="56"/>
      <c r="T179" s="56">
        <v>13.53</v>
      </c>
      <c r="U179" s="56">
        <v>7.18</v>
      </c>
      <c r="V179" s="56">
        <f t="shared" si="21"/>
        <v>6.35</v>
      </c>
      <c r="W179" s="56">
        <f t="shared" si="19"/>
        <v>10.967184801381693</v>
      </c>
    </row>
    <row r="180" spans="1:23" x14ac:dyDescent="0.3">
      <c r="A180" s="56" t="s">
        <v>192</v>
      </c>
      <c r="B180" s="57"/>
      <c r="C180" s="61">
        <v>38</v>
      </c>
      <c r="D180" s="58"/>
      <c r="E180" s="58"/>
      <c r="F180" s="59"/>
      <c r="G180" s="56">
        <v>58</v>
      </c>
      <c r="H180" s="60">
        <v>0.49</v>
      </c>
      <c r="I180" s="60">
        <v>0.49</v>
      </c>
      <c r="J180" s="60">
        <v>0.5</v>
      </c>
      <c r="K180" s="60">
        <v>0.5</v>
      </c>
      <c r="L180" s="60">
        <f t="shared" si="22"/>
        <v>0.495</v>
      </c>
      <c r="M180" s="60">
        <v>55.7</v>
      </c>
      <c r="N180" s="60">
        <v>52.19</v>
      </c>
      <c r="O180" s="60">
        <v>3.5</v>
      </c>
      <c r="P180" s="60">
        <v>55.3</v>
      </c>
      <c r="Q180" s="56">
        <v>5</v>
      </c>
      <c r="R180" s="61" t="s">
        <v>67</v>
      </c>
      <c r="S180" s="56"/>
      <c r="T180" s="56">
        <v>12.98</v>
      </c>
      <c r="U180" s="56">
        <v>7.09</v>
      </c>
      <c r="V180" s="56">
        <f t="shared" si="21"/>
        <v>5.8900000000000006</v>
      </c>
      <c r="W180" s="56">
        <f t="shared" si="19"/>
        <v>10.574506283662478</v>
      </c>
    </row>
    <row r="181" spans="1:23" x14ac:dyDescent="0.3">
      <c r="A181" s="56" t="s">
        <v>193</v>
      </c>
      <c r="B181" s="57"/>
      <c r="C181" s="61">
        <v>39</v>
      </c>
      <c r="D181" s="58"/>
      <c r="E181" s="58"/>
      <c r="F181" s="59"/>
      <c r="G181" s="56">
        <v>58</v>
      </c>
      <c r="H181" s="60">
        <v>0.5</v>
      </c>
      <c r="I181" s="60">
        <v>0.5</v>
      </c>
      <c r="J181" s="60">
        <v>0.5</v>
      </c>
      <c r="K181" s="60">
        <v>0.51</v>
      </c>
      <c r="L181" s="60">
        <f t="shared" si="22"/>
        <v>0.50249999999999995</v>
      </c>
      <c r="M181" s="60">
        <v>57.1</v>
      </c>
      <c r="N181" s="60">
        <v>52.44</v>
      </c>
      <c r="O181" s="60">
        <v>3.6</v>
      </c>
      <c r="P181" s="60">
        <v>56</v>
      </c>
      <c r="Q181" s="56">
        <v>7</v>
      </c>
      <c r="R181" s="61" t="s">
        <v>67</v>
      </c>
      <c r="S181" s="56"/>
      <c r="T181" s="56">
        <v>13.03</v>
      </c>
      <c r="U181" s="56">
        <v>7.17</v>
      </c>
      <c r="V181" s="56">
        <f t="shared" si="21"/>
        <v>5.8599999999999994</v>
      </c>
      <c r="W181" s="56">
        <f t="shared" si="19"/>
        <v>10.262697022767075</v>
      </c>
    </row>
    <row r="182" spans="1:23" x14ac:dyDescent="0.3">
      <c r="A182" s="56" t="s">
        <v>194</v>
      </c>
      <c r="B182" s="57"/>
      <c r="C182" s="61">
        <v>39</v>
      </c>
      <c r="D182" s="58"/>
      <c r="E182" s="58"/>
      <c r="F182" s="59"/>
      <c r="G182" s="56">
        <v>57</v>
      </c>
      <c r="H182" s="60">
        <v>0.48</v>
      </c>
      <c r="I182" s="60">
        <v>0.49</v>
      </c>
      <c r="J182" s="60">
        <v>0.49</v>
      </c>
      <c r="K182" s="60">
        <v>0.48</v>
      </c>
      <c r="L182" s="60">
        <f t="shared" si="22"/>
        <v>0.48499999999999999</v>
      </c>
      <c r="M182" s="60">
        <v>55.4</v>
      </c>
      <c r="N182" s="60" t="s">
        <v>339</v>
      </c>
      <c r="O182" s="60">
        <v>6.2</v>
      </c>
      <c r="P182" s="60">
        <v>79.900000000000006</v>
      </c>
      <c r="Q182" s="56">
        <v>6</v>
      </c>
      <c r="R182" s="61" t="s">
        <v>332</v>
      </c>
      <c r="S182" s="56"/>
      <c r="T182" s="56">
        <v>13.1</v>
      </c>
      <c r="U182" s="56">
        <v>7.18</v>
      </c>
      <c r="V182" s="56">
        <f t="shared" si="21"/>
        <v>5.92</v>
      </c>
      <c r="W182" s="56">
        <f t="shared" si="19"/>
        <v>10.685920577617329</v>
      </c>
    </row>
    <row r="183" spans="1:23" x14ac:dyDescent="0.3">
      <c r="A183" s="56" t="s">
        <v>195</v>
      </c>
      <c r="B183" s="57"/>
      <c r="C183" s="61">
        <v>40</v>
      </c>
      <c r="D183" s="58"/>
      <c r="E183" s="58"/>
      <c r="F183" s="59"/>
      <c r="G183" s="56">
        <v>61</v>
      </c>
      <c r="H183" s="60">
        <v>0.5</v>
      </c>
      <c r="I183" s="60">
        <v>0.51</v>
      </c>
      <c r="J183" s="60">
        <v>0.51</v>
      </c>
      <c r="K183" s="60">
        <v>0.5</v>
      </c>
      <c r="L183" s="60">
        <f t="shared" si="22"/>
        <v>0.505</v>
      </c>
      <c r="M183" s="60">
        <v>58.5</v>
      </c>
      <c r="N183" s="60">
        <v>66.2</v>
      </c>
      <c r="O183" s="60">
        <v>4.8</v>
      </c>
      <c r="P183" s="60">
        <v>67.400000000000006</v>
      </c>
      <c r="Q183" s="56">
        <v>8</v>
      </c>
      <c r="R183" s="61" t="s">
        <v>68</v>
      </c>
      <c r="S183" s="56" t="s">
        <v>338</v>
      </c>
      <c r="T183" s="56">
        <v>12.82</v>
      </c>
      <c r="U183" s="56">
        <v>7.16</v>
      </c>
      <c r="V183" s="56">
        <f t="shared" si="21"/>
        <v>5.66</v>
      </c>
      <c r="W183" s="56">
        <f t="shared" si="19"/>
        <v>9.6752136752136764</v>
      </c>
    </row>
    <row r="184" spans="1:23" x14ac:dyDescent="0.3">
      <c r="A184" s="56" t="s">
        <v>196</v>
      </c>
      <c r="B184" s="57"/>
      <c r="C184" s="61">
        <v>40</v>
      </c>
      <c r="D184" s="58"/>
      <c r="E184" s="58"/>
      <c r="F184" s="59"/>
      <c r="G184" s="56">
        <v>54</v>
      </c>
      <c r="H184" s="60">
        <v>0.54</v>
      </c>
      <c r="I184" s="60">
        <v>0.51</v>
      </c>
      <c r="J184" s="60">
        <v>0.53</v>
      </c>
      <c r="K184" s="60">
        <v>0.54</v>
      </c>
      <c r="L184" s="60">
        <f t="shared" si="22"/>
        <v>0.53</v>
      </c>
      <c r="M184" s="60">
        <v>50.6</v>
      </c>
      <c r="N184" s="60">
        <v>54.14</v>
      </c>
      <c r="O184" s="60"/>
      <c r="P184" s="60"/>
      <c r="Q184" s="56"/>
      <c r="R184" s="61"/>
      <c r="S184" s="56" t="s">
        <v>335</v>
      </c>
      <c r="T184" s="56">
        <v>12.67</v>
      </c>
      <c r="U184" s="56">
        <v>7.12</v>
      </c>
      <c r="V184" s="56">
        <f t="shared" si="21"/>
        <v>5.55</v>
      </c>
      <c r="W184" s="56">
        <f t="shared" si="19"/>
        <v>10.968379446640315</v>
      </c>
    </row>
    <row r="185" spans="1:23" x14ac:dyDescent="0.3">
      <c r="A185" s="56" t="s">
        <v>197</v>
      </c>
      <c r="B185" s="57"/>
      <c r="C185" s="61">
        <v>26</v>
      </c>
      <c r="D185" s="58"/>
      <c r="E185" s="58"/>
      <c r="F185" s="59"/>
      <c r="G185" s="56">
        <v>53</v>
      </c>
      <c r="H185" s="60">
        <v>0.44</v>
      </c>
      <c r="I185" s="60">
        <v>0.42</v>
      </c>
      <c r="J185" s="60">
        <v>0.43</v>
      </c>
      <c r="K185" s="60">
        <v>0.48</v>
      </c>
      <c r="L185" s="60">
        <f t="shared" si="22"/>
        <v>0.4425</v>
      </c>
      <c r="M185" s="60">
        <v>48.8</v>
      </c>
      <c r="N185" s="60">
        <v>51.09</v>
      </c>
      <c r="O185" s="60">
        <v>3.2</v>
      </c>
      <c r="P185" s="60">
        <v>56.4</v>
      </c>
      <c r="Q185" s="56">
        <v>6</v>
      </c>
      <c r="R185" s="61" t="s">
        <v>67</v>
      </c>
      <c r="S185" s="56"/>
      <c r="T185" s="56">
        <v>11.85</v>
      </c>
      <c r="U185" s="56">
        <v>6.99</v>
      </c>
      <c r="V185" s="56">
        <f t="shared" si="21"/>
        <v>4.8599999999999994</v>
      </c>
      <c r="W185" s="56">
        <f t="shared" si="19"/>
        <v>9.9590163934426226</v>
      </c>
    </row>
    <row r="186" spans="1:23" x14ac:dyDescent="0.3">
      <c r="A186" s="56" t="s">
        <v>198</v>
      </c>
      <c r="B186" s="57"/>
      <c r="C186" s="61">
        <v>26</v>
      </c>
      <c r="D186" s="58"/>
      <c r="E186" s="58"/>
      <c r="F186" s="59"/>
      <c r="G186" s="114">
        <v>46</v>
      </c>
      <c r="H186" s="60">
        <v>0.28000000000000003</v>
      </c>
      <c r="I186" s="60">
        <v>0.3</v>
      </c>
      <c r="J186" s="60">
        <v>0.28999999999999998</v>
      </c>
      <c r="K186" s="60">
        <v>0.28000000000000003</v>
      </c>
      <c r="L186" s="113">
        <f t="shared" si="22"/>
        <v>0.28750000000000003</v>
      </c>
      <c r="M186" s="60">
        <v>44.2</v>
      </c>
      <c r="N186" s="60">
        <v>21.86</v>
      </c>
      <c r="O186" s="60">
        <v>4.7</v>
      </c>
      <c r="P186" s="60">
        <v>73.099999999999994</v>
      </c>
      <c r="Q186" s="56">
        <v>9</v>
      </c>
      <c r="R186" s="61" t="s">
        <v>332</v>
      </c>
      <c r="S186" s="56"/>
      <c r="T186" s="56">
        <v>9.65</v>
      </c>
      <c r="U186" s="56">
        <v>6.98</v>
      </c>
      <c r="V186" s="114">
        <f t="shared" si="21"/>
        <v>2.67</v>
      </c>
      <c r="W186" s="56">
        <f t="shared" si="19"/>
        <v>6.0407239819004515</v>
      </c>
    </row>
    <row r="187" spans="1:23" x14ac:dyDescent="0.3">
      <c r="A187" s="56" t="s">
        <v>199</v>
      </c>
      <c r="B187" s="57"/>
      <c r="C187" s="61">
        <v>27</v>
      </c>
      <c r="D187" s="58"/>
      <c r="E187" s="58"/>
      <c r="F187" s="59"/>
      <c r="G187" s="56">
        <v>54</v>
      </c>
      <c r="H187" s="60">
        <v>0.48</v>
      </c>
      <c r="I187" s="60">
        <v>0.51</v>
      </c>
      <c r="J187" s="60">
        <v>0.51</v>
      </c>
      <c r="K187" s="60">
        <v>0.5</v>
      </c>
      <c r="L187" s="60">
        <f t="shared" si="22"/>
        <v>0.5</v>
      </c>
      <c r="M187" s="60">
        <v>51.6</v>
      </c>
      <c r="N187" s="60">
        <v>56.6</v>
      </c>
      <c r="O187" s="60">
        <v>4.9000000000000004</v>
      </c>
      <c r="P187" s="60">
        <v>71.8</v>
      </c>
      <c r="Q187" s="56">
        <v>8</v>
      </c>
      <c r="R187" s="61" t="s">
        <v>68</v>
      </c>
      <c r="S187" s="56"/>
      <c r="T187" s="56">
        <v>12.93</v>
      </c>
      <c r="U187" s="56">
        <v>7.12</v>
      </c>
      <c r="V187" s="56">
        <f t="shared" si="21"/>
        <v>5.81</v>
      </c>
      <c r="W187" s="56">
        <f t="shared" si="19"/>
        <v>11.259689922480618</v>
      </c>
    </row>
    <row r="188" spans="1:23" x14ac:dyDescent="0.3">
      <c r="A188" s="56" t="s">
        <v>200</v>
      </c>
      <c r="B188" s="57"/>
      <c r="C188" s="61">
        <v>27</v>
      </c>
      <c r="D188" s="58"/>
      <c r="E188" s="58"/>
      <c r="F188" s="59"/>
      <c r="G188" s="56">
        <v>55</v>
      </c>
      <c r="H188" s="60">
        <v>0.56000000000000005</v>
      </c>
      <c r="I188" s="60">
        <v>0.55000000000000004</v>
      </c>
      <c r="J188" s="60">
        <v>0.56999999999999995</v>
      </c>
      <c r="K188" s="60">
        <v>0.57999999999999996</v>
      </c>
      <c r="L188" s="60">
        <f t="shared" si="22"/>
        <v>0.56500000000000006</v>
      </c>
      <c r="M188" s="60">
        <v>53.9</v>
      </c>
      <c r="N188" s="60">
        <v>65.22</v>
      </c>
      <c r="O188" s="60">
        <v>4.5</v>
      </c>
      <c r="P188" s="60">
        <v>67.2</v>
      </c>
      <c r="Q188" s="56">
        <v>5</v>
      </c>
      <c r="R188" s="61" t="s">
        <v>68</v>
      </c>
      <c r="S188" s="63"/>
      <c r="T188" s="56">
        <v>13.66</v>
      </c>
      <c r="U188" s="56">
        <v>7.17</v>
      </c>
      <c r="V188" s="56">
        <f t="shared" si="21"/>
        <v>6.49</v>
      </c>
      <c r="W188" s="56">
        <f t="shared" si="19"/>
        <v>12.040816326530612</v>
      </c>
    </row>
    <row r="189" spans="1:23" x14ac:dyDescent="0.3">
      <c r="A189" s="56" t="s">
        <v>201</v>
      </c>
      <c r="B189" s="57"/>
      <c r="C189" s="61">
        <v>28</v>
      </c>
      <c r="D189" s="58"/>
      <c r="E189" s="58"/>
      <c r="F189" s="59"/>
      <c r="G189" s="56">
        <v>61</v>
      </c>
      <c r="H189" s="60">
        <v>0.5</v>
      </c>
      <c r="I189" s="60">
        <v>0.55000000000000004</v>
      </c>
      <c r="J189" s="60">
        <v>0.51</v>
      </c>
      <c r="K189" s="60">
        <v>0.54</v>
      </c>
      <c r="L189" s="60">
        <f>AVERAGE(H189:K189)</f>
        <v>0.52500000000000002</v>
      </c>
      <c r="M189" s="60">
        <v>59.3</v>
      </c>
      <c r="N189" s="60">
        <v>47.29</v>
      </c>
      <c r="O189" s="60">
        <v>5.4</v>
      </c>
      <c r="P189" s="60">
        <v>72.2</v>
      </c>
      <c r="Q189" s="56">
        <v>7</v>
      </c>
      <c r="R189" s="61" t="s">
        <v>332</v>
      </c>
      <c r="S189" s="56"/>
      <c r="T189" s="56">
        <v>13.11</v>
      </c>
      <c r="U189" s="56">
        <v>6.98</v>
      </c>
      <c r="V189" s="56">
        <f t="shared" si="21"/>
        <v>6.129999999999999</v>
      </c>
      <c r="W189" s="56">
        <f t="shared" si="19"/>
        <v>10.337268128161888</v>
      </c>
    </row>
    <row r="190" spans="1:23" x14ac:dyDescent="0.3">
      <c r="A190" s="56" t="s">
        <v>202</v>
      </c>
      <c r="B190" s="57"/>
      <c r="C190" s="61">
        <v>28</v>
      </c>
      <c r="D190" s="58"/>
      <c r="E190" s="58"/>
      <c r="F190" s="59"/>
      <c r="G190" s="56">
        <v>56</v>
      </c>
      <c r="H190" s="60">
        <v>0.43</v>
      </c>
      <c r="I190" s="60">
        <v>0.43</v>
      </c>
      <c r="J190" s="60">
        <v>0.42</v>
      </c>
      <c r="K190" s="60">
        <v>0.44</v>
      </c>
      <c r="L190" s="60">
        <f t="shared" ref="L190:L202" si="23">AVERAGE(H190:K190)</f>
        <v>0.43</v>
      </c>
      <c r="M190" s="60">
        <v>53.8</v>
      </c>
      <c r="N190" s="60">
        <v>49.43</v>
      </c>
      <c r="O190" s="60">
        <v>4.3</v>
      </c>
      <c r="P190" s="60">
        <v>64.7</v>
      </c>
      <c r="Q190" s="56">
        <v>10</v>
      </c>
      <c r="R190" s="61" t="s">
        <v>68</v>
      </c>
      <c r="S190" s="56"/>
      <c r="T190" s="56">
        <v>12.33</v>
      </c>
      <c r="U190" s="56">
        <v>7.16</v>
      </c>
      <c r="V190" s="56">
        <f t="shared" si="21"/>
        <v>5.17</v>
      </c>
      <c r="W190" s="56">
        <f t="shared" si="19"/>
        <v>9.6096654275092934</v>
      </c>
    </row>
    <row r="191" spans="1:23" x14ac:dyDescent="0.3">
      <c r="A191" s="56" t="s">
        <v>203</v>
      </c>
      <c r="B191" s="57"/>
      <c r="C191" s="61">
        <v>29</v>
      </c>
      <c r="D191" s="58"/>
      <c r="E191" s="58"/>
      <c r="F191" s="59"/>
      <c r="G191" s="56">
        <v>54</v>
      </c>
      <c r="H191" s="60">
        <v>0.49</v>
      </c>
      <c r="I191" s="60">
        <v>0.5</v>
      </c>
      <c r="J191" s="60">
        <v>0.48</v>
      </c>
      <c r="K191" s="60">
        <v>0.47</v>
      </c>
      <c r="L191" s="60">
        <f t="shared" si="23"/>
        <v>0.48499999999999999</v>
      </c>
      <c r="M191" s="60">
        <v>52.6</v>
      </c>
      <c r="N191" s="60">
        <v>61.45</v>
      </c>
      <c r="O191" s="60">
        <v>4.2</v>
      </c>
      <c r="P191" s="60">
        <v>64.400000000000006</v>
      </c>
      <c r="Q191" s="56">
        <v>6</v>
      </c>
      <c r="R191" s="61" t="s">
        <v>68</v>
      </c>
      <c r="S191" s="56"/>
      <c r="T191" s="56">
        <v>12.77</v>
      </c>
      <c r="U191" s="56">
        <v>7.19</v>
      </c>
      <c r="V191" s="56">
        <f t="shared" si="21"/>
        <v>5.5799999999999992</v>
      </c>
      <c r="W191" s="56">
        <f t="shared" si="19"/>
        <v>10.608365019011405</v>
      </c>
    </row>
    <row r="192" spans="1:23" x14ac:dyDescent="0.3">
      <c r="A192" s="56" t="s">
        <v>204</v>
      </c>
      <c r="B192" s="57"/>
      <c r="C192" s="61">
        <v>29</v>
      </c>
      <c r="D192" s="58"/>
      <c r="E192" s="58"/>
      <c r="F192" s="59"/>
      <c r="G192" s="56">
        <v>58</v>
      </c>
      <c r="H192" s="60">
        <v>0.48</v>
      </c>
      <c r="I192" s="60">
        <v>0.48</v>
      </c>
      <c r="J192" s="60">
        <v>0.47</v>
      </c>
      <c r="K192" s="60">
        <v>0.49</v>
      </c>
      <c r="L192" s="60">
        <f t="shared" si="23"/>
        <v>0.48</v>
      </c>
      <c r="M192" s="60">
        <v>56.3</v>
      </c>
      <c r="N192" s="60">
        <v>53.87</v>
      </c>
      <c r="O192" s="60">
        <v>3.7</v>
      </c>
      <c r="P192" s="60">
        <v>57.5</v>
      </c>
      <c r="Q192" s="56">
        <v>6</v>
      </c>
      <c r="R192" s="61" t="s">
        <v>67</v>
      </c>
      <c r="S192" s="56"/>
      <c r="T192" s="56">
        <v>12.96</v>
      </c>
      <c r="U192" s="56">
        <v>7.19</v>
      </c>
      <c r="V192" s="56">
        <f t="shared" si="21"/>
        <v>5.7700000000000005</v>
      </c>
      <c r="W192" s="56">
        <f t="shared" si="19"/>
        <v>10.248667850799292</v>
      </c>
    </row>
    <row r="193" spans="1:23" x14ac:dyDescent="0.3">
      <c r="A193" s="56" t="s">
        <v>205</v>
      </c>
      <c r="B193" s="57"/>
      <c r="C193" s="61">
        <v>30</v>
      </c>
      <c r="D193" s="58"/>
      <c r="E193" s="58"/>
      <c r="F193" s="59"/>
      <c r="G193" s="56">
        <v>58</v>
      </c>
      <c r="H193" s="60">
        <v>0.52</v>
      </c>
      <c r="I193" s="60">
        <v>0.51</v>
      </c>
      <c r="J193" s="60">
        <v>0.5</v>
      </c>
      <c r="K193" s="60">
        <v>0.53</v>
      </c>
      <c r="L193" s="60">
        <f t="shared" si="23"/>
        <v>0.51500000000000001</v>
      </c>
      <c r="M193" s="60">
        <v>55.4</v>
      </c>
      <c r="N193" s="60">
        <v>66.55</v>
      </c>
      <c r="O193" s="60">
        <v>4.2</v>
      </c>
      <c r="P193" s="60">
        <v>63.5</v>
      </c>
      <c r="Q193" s="56">
        <v>5</v>
      </c>
      <c r="R193" s="61" t="s">
        <v>68</v>
      </c>
      <c r="S193" s="56"/>
      <c r="T193" s="56">
        <v>13.51</v>
      </c>
      <c r="U193" s="56">
        <v>7.03</v>
      </c>
      <c r="V193" s="56">
        <f t="shared" si="21"/>
        <v>6.4799999999999995</v>
      </c>
      <c r="W193" s="56">
        <f t="shared" si="19"/>
        <v>11.696750902527075</v>
      </c>
    </row>
    <row r="194" spans="1:23" x14ac:dyDescent="0.3">
      <c r="A194" s="56" t="s">
        <v>206</v>
      </c>
      <c r="B194" s="57"/>
      <c r="C194" s="61">
        <v>30</v>
      </c>
      <c r="D194" s="58"/>
      <c r="E194" s="58"/>
      <c r="F194" s="59"/>
      <c r="G194" s="56">
        <v>58</v>
      </c>
      <c r="H194" s="60">
        <v>0.47</v>
      </c>
      <c r="I194" s="60">
        <v>0.48</v>
      </c>
      <c r="J194" s="60">
        <v>0.49</v>
      </c>
      <c r="K194" s="60">
        <v>0.49</v>
      </c>
      <c r="L194" s="60">
        <f t="shared" si="23"/>
        <v>0.48249999999999998</v>
      </c>
      <c r="M194" s="60">
        <v>55.4</v>
      </c>
      <c r="N194" s="60">
        <v>57.32</v>
      </c>
      <c r="O194" s="60">
        <v>3.8</v>
      </c>
      <c r="P194" s="60">
        <v>58.6</v>
      </c>
      <c r="Q194" s="56">
        <v>7</v>
      </c>
      <c r="R194" s="61" t="s">
        <v>67</v>
      </c>
      <c r="S194" s="56"/>
      <c r="T194" s="56">
        <v>12.56</v>
      </c>
      <c r="U194" s="56">
        <v>6.94</v>
      </c>
      <c r="V194" s="56">
        <f t="shared" si="21"/>
        <v>5.62</v>
      </c>
      <c r="W194" s="56">
        <f t="shared" si="19"/>
        <v>10.144404332129964</v>
      </c>
    </row>
    <row r="195" spans="1:23" x14ac:dyDescent="0.3">
      <c r="A195" s="56" t="s">
        <v>207</v>
      </c>
      <c r="B195" s="57"/>
      <c r="C195" s="61">
        <v>31</v>
      </c>
      <c r="D195" s="58"/>
      <c r="E195" s="58"/>
      <c r="F195" s="59"/>
      <c r="G195" s="56">
        <v>49</v>
      </c>
      <c r="H195" s="60">
        <v>0.46</v>
      </c>
      <c r="I195" s="60">
        <v>0.45</v>
      </c>
      <c r="J195" s="60">
        <v>0.43</v>
      </c>
      <c r="K195" s="60">
        <v>0.46</v>
      </c>
      <c r="L195" s="60">
        <f t="shared" si="23"/>
        <v>0.45</v>
      </c>
      <c r="M195" s="60">
        <v>47.1</v>
      </c>
      <c r="N195" s="60">
        <v>34.24</v>
      </c>
      <c r="O195" s="60">
        <v>4.4000000000000004</v>
      </c>
      <c r="P195" s="60">
        <v>69.7</v>
      </c>
      <c r="Q195" s="56">
        <v>9</v>
      </c>
      <c r="R195" s="61" t="s">
        <v>68</v>
      </c>
      <c r="S195" s="56"/>
      <c r="T195" s="56">
        <v>11.54</v>
      </c>
      <c r="U195" s="56">
        <v>7.11</v>
      </c>
      <c r="V195" s="56">
        <f t="shared" si="21"/>
        <v>4.4299999999999988</v>
      </c>
      <c r="W195" s="56">
        <f t="shared" si="19"/>
        <v>9.4055201698513784</v>
      </c>
    </row>
    <row r="196" spans="1:23" x14ac:dyDescent="0.3">
      <c r="A196" s="56" t="s">
        <v>208</v>
      </c>
      <c r="B196" s="57"/>
      <c r="C196" s="61">
        <v>31</v>
      </c>
      <c r="D196" s="58"/>
      <c r="E196" s="58"/>
      <c r="F196" s="59"/>
      <c r="G196" s="56">
        <v>57</v>
      </c>
      <c r="H196" s="60">
        <v>0.47</v>
      </c>
      <c r="I196" s="60">
        <v>0.46</v>
      </c>
      <c r="J196" s="60">
        <v>0.46</v>
      </c>
      <c r="K196" s="60">
        <v>0.47</v>
      </c>
      <c r="L196" s="60">
        <f t="shared" si="23"/>
        <v>0.46499999999999997</v>
      </c>
      <c r="M196" s="60">
        <v>55</v>
      </c>
      <c r="N196" s="60">
        <v>54.87</v>
      </c>
      <c r="O196" s="60">
        <v>4.2</v>
      </c>
      <c r="P196" s="60">
        <v>63.3</v>
      </c>
      <c r="Q196" s="56">
        <v>7</v>
      </c>
      <c r="R196" s="61" t="s">
        <v>68</v>
      </c>
      <c r="S196" s="56"/>
      <c r="T196" s="56">
        <v>12.74</v>
      </c>
      <c r="U196" s="56">
        <v>7.16</v>
      </c>
      <c r="V196" s="56">
        <f t="shared" si="21"/>
        <v>5.58</v>
      </c>
      <c r="W196" s="56">
        <f t="shared" si="19"/>
        <v>10.145454545454545</v>
      </c>
    </row>
    <row r="197" spans="1:23" x14ac:dyDescent="0.3">
      <c r="A197" s="56" t="s">
        <v>209</v>
      </c>
      <c r="B197" s="57"/>
      <c r="C197" s="61">
        <v>32</v>
      </c>
      <c r="D197" s="58"/>
      <c r="E197" s="58"/>
      <c r="F197" s="59"/>
      <c r="G197" s="56">
        <v>56</v>
      </c>
      <c r="H197" s="60">
        <v>0.47</v>
      </c>
      <c r="I197" s="60">
        <v>0.46</v>
      </c>
      <c r="J197" s="60">
        <v>0.47</v>
      </c>
      <c r="K197" s="60">
        <v>0.46</v>
      </c>
      <c r="L197" s="60">
        <f t="shared" si="23"/>
        <v>0.46499999999999997</v>
      </c>
      <c r="M197" s="60">
        <v>53.3</v>
      </c>
      <c r="N197" s="60">
        <v>63.73</v>
      </c>
      <c r="O197" s="60">
        <v>3.4</v>
      </c>
      <c r="P197" s="60">
        <v>55.8</v>
      </c>
      <c r="Q197" s="56">
        <v>4</v>
      </c>
      <c r="R197" s="61" t="s">
        <v>67</v>
      </c>
      <c r="S197" s="56"/>
      <c r="T197" s="56">
        <v>13.41</v>
      </c>
      <c r="U197" s="56">
        <v>7.09</v>
      </c>
      <c r="V197" s="56">
        <f t="shared" si="21"/>
        <v>6.32</v>
      </c>
      <c r="W197" s="56">
        <f t="shared" si="19"/>
        <v>11.857410881801126</v>
      </c>
    </row>
    <row r="198" spans="1:23" x14ac:dyDescent="0.3">
      <c r="A198" s="56" t="s">
        <v>210</v>
      </c>
      <c r="B198" s="57"/>
      <c r="C198" s="61">
        <v>32</v>
      </c>
      <c r="D198" s="58"/>
      <c r="E198" s="58"/>
      <c r="F198" s="59"/>
      <c r="G198" s="56">
        <v>54</v>
      </c>
      <c r="H198" s="60">
        <v>0.46</v>
      </c>
      <c r="I198" s="60">
        <v>0.46</v>
      </c>
      <c r="J198" s="60">
        <v>0.46</v>
      </c>
      <c r="K198" s="60">
        <v>0.44</v>
      </c>
      <c r="L198" s="60">
        <f t="shared" si="23"/>
        <v>0.45500000000000002</v>
      </c>
      <c r="M198" s="60">
        <v>52.8</v>
      </c>
      <c r="N198" s="60">
        <v>46.17</v>
      </c>
      <c r="O198" s="60">
        <v>5.0999999999999996</v>
      </c>
      <c r="P198" s="60">
        <v>72.7</v>
      </c>
      <c r="Q198" s="56">
        <v>6</v>
      </c>
      <c r="R198" s="61" t="s">
        <v>332</v>
      </c>
      <c r="S198" s="56"/>
      <c r="T198" s="56">
        <v>12.45</v>
      </c>
      <c r="U198" s="56">
        <v>6.93</v>
      </c>
      <c r="V198" s="56">
        <f t="shared" si="21"/>
        <v>5.52</v>
      </c>
      <c r="W198" s="56">
        <f t="shared" si="19"/>
        <v>10.454545454545453</v>
      </c>
    </row>
    <row r="199" spans="1:23" x14ac:dyDescent="0.3">
      <c r="A199" s="56" t="s">
        <v>211</v>
      </c>
      <c r="B199" s="57"/>
      <c r="C199" s="61">
        <v>33</v>
      </c>
      <c r="D199" s="58"/>
      <c r="E199" s="58"/>
      <c r="F199" s="59"/>
      <c r="G199" s="56">
        <v>55</v>
      </c>
      <c r="H199" s="60">
        <v>0.5</v>
      </c>
      <c r="I199" s="60">
        <v>0.5</v>
      </c>
      <c r="J199" s="60">
        <v>0.49</v>
      </c>
      <c r="K199" s="60">
        <v>0.49</v>
      </c>
      <c r="L199" s="60">
        <f t="shared" si="23"/>
        <v>0.495</v>
      </c>
      <c r="M199" s="60">
        <v>53.5</v>
      </c>
      <c r="N199" s="60">
        <v>68.66</v>
      </c>
      <c r="O199" s="60">
        <v>3.3</v>
      </c>
      <c r="P199" s="60">
        <v>54.2</v>
      </c>
      <c r="Q199" s="56">
        <v>6</v>
      </c>
      <c r="R199" s="61" t="s">
        <v>67</v>
      </c>
      <c r="S199" s="56"/>
      <c r="T199" s="56">
        <v>12.7</v>
      </c>
      <c r="U199" s="56">
        <v>7.18</v>
      </c>
      <c r="V199" s="56">
        <f t="shared" si="21"/>
        <v>5.52</v>
      </c>
      <c r="W199" s="56">
        <f t="shared" si="19"/>
        <v>10.317757009345794</v>
      </c>
    </row>
    <row r="200" spans="1:23" x14ac:dyDescent="0.3">
      <c r="A200" s="56" t="s">
        <v>212</v>
      </c>
      <c r="B200" s="57"/>
      <c r="C200" s="61">
        <v>33</v>
      </c>
      <c r="D200" s="58"/>
      <c r="E200" s="58"/>
      <c r="F200" s="59"/>
      <c r="G200" s="56">
        <v>55</v>
      </c>
      <c r="H200" s="60">
        <v>0.42</v>
      </c>
      <c r="I200" s="60">
        <v>0.43</v>
      </c>
      <c r="J200" s="60">
        <v>0.42</v>
      </c>
      <c r="K200" s="60">
        <v>0.42</v>
      </c>
      <c r="L200" s="60">
        <f t="shared" si="23"/>
        <v>0.42249999999999999</v>
      </c>
      <c r="M200" s="60">
        <v>52.7</v>
      </c>
      <c r="N200" s="113">
        <v>26.47</v>
      </c>
      <c r="O200" s="60">
        <v>3.9</v>
      </c>
      <c r="P200" s="60">
        <v>61.1</v>
      </c>
      <c r="Q200" s="56">
        <v>9</v>
      </c>
      <c r="R200" s="61" t="s">
        <v>68</v>
      </c>
      <c r="S200" s="56"/>
      <c r="T200" s="56">
        <v>11.92</v>
      </c>
      <c r="U200" s="56">
        <v>7.08</v>
      </c>
      <c r="V200" s="56">
        <f t="shared" si="21"/>
        <v>4.84</v>
      </c>
      <c r="W200" s="56">
        <f t="shared" si="19"/>
        <v>9.1840607210626182</v>
      </c>
    </row>
    <row r="201" spans="1:23" x14ac:dyDescent="0.3">
      <c r="A201" s="56" t="s">
        <v>213</v>
      </c>
      <c r="B201" s="57"/>
      <c r="C201" s="61">
        <v>34</v>
      </c>
      <c r="D201" s="58"/>
      <c r="E201" s="58"/>
      <c r="F201" s="59"/>
      <c r="G201" s="56">
        <v>49</v>
      </c>
      <c r="H201" s="60">
        <v>0.41</v>
      </c>
      <c r="I201" s="60">
        <v>0.42</v>
      </c>
      <c r="J201" s="60">
        <v>0.43</v>
      </c>
      <c r="K201" s="60">
        <v>0.43</v>
      </c>
      <c r="L201" s="60">
        <f t="shared" si="23"/>
        <v>0.42249999999999999</v>
      </c>
      <c r="M201" s="60">
        <v>46.8</v>
      </c>
      <c r="N201" s="60">
        <v>44.67</v>
      </c>
      <c r="O201" s="60">
        <v>3.7</v>
      </c>
      <c r="P201" s="60">
        <v>62.9</v>
      </c>
      <c r="Q201" s="56">
        <v>6</v>
      </c>
      <c r="R201" s="61" t="s">
        <v>68</v>
      </c>
      <c r="S201" s="56"/>
      <c r="T201" s="56">
        <v>11.42</v>
      </c>
      <c r="U201" s="56">
        <v>6.93</v>
      </c>
      <c r="V201" s="56">
        <f t="shared" si="21"/>
        <v>4.49</v>
      </c>
      <c r="W201" s="56">
        <f t="shared" si="19"/>
        <v>9.5940170940170955</v>
      </c>
    </row>
    <row r="202" spans="1:23" x14ac:dyDescent="0.3">
      <c r="A202" s="56" t="s">
        <v>214</v>
      </c>
      <c r="B202" s="57"/>
      <c r="C202" s="61">
        <v>34</v>
      </c>
      <c r="D202" s="58"/>
      <c r="E202" s="58"/>
      <c r="F202" s="59"/>
      <c r="G202" s="56">
        <v>54</v>
      </c>
      <c r="H202" s="60">
        <v>0.47</v>
      </c>
      <c r="I202" s="60">
        <v>0.46</v>
      </c>
      <c r="J202" s="60">
        <v>0.47</v>
      </c>
      <c r="K202" s="60">
        <v>0.47</v>
      </c>
      <c r="L202" s="60">
        <f t="shared" si="23"/>
        <v>0.46749999999999997</v>
      </c>
      <c r="M202" s="60">
        <v>52.6</v>
      </c>
      <c r="N202" s="60">
        <v>65.680000000000007</v>
      </c>
      <c r="O202" s="60">
        <v>3.5</v>
      </c>
      <c r="P202" s="60">
        <v>57.3</v>
      </c>
      <c r="Q202" s="56">
        <v>5</v>
      </c>
      <c r="R202" s="61" t="s">
        <v>67</v>
      </c>
      <c r="S202" s="56"/>
      <c r="T202" s="56">
        <v>12.49</v>
      </c>
      <c r="U202" s="56">
        <v>6.94</v>
      </c>
      <c r="V202" s="56">
        <f t="shared" si="21"/>
        <v>5.55</v>
      </c>
      <c r="W202" s="56">
        <f t="shared" si="19"/>
        <v>10.551330798479087</v>
      </c>
    </row>
    <row r="203" spans="1:23" x14ac:dyDescent="0.3">
      <c r="A203" s="63" t="s">
        <v>10</v>
      </c>
      <c r="B203" s="63"/>
      <c r="C203" s="66"/>
      <c r="D203" s="63"/>
      <c r="E203" s="63"/>
      <c r="F203" s="64"/>
      <c r="G203" s="65">
        <f>AVERAGE(G187:G202,G155:G185)</f>
        <v>56.425531914893618</v>
      </c>
      <c r="H203" s="65">
        <f t="shared" ref="H203:W203" si="24">AVERAGE(H155:H202)</f>
        <v>0.47374999999999995</v>
      </c>
      <c r="I203" s="65">
        <f t="shared" si="24"/>
        <v>0.47895833333333343</v>
      </c>
      <c r="J203" s="65">
        <f t="shared" si="24"/>
        <v>0.48041666666666666</v>
      </c>
      <c r="K203" s="65">
        <f t="shared" si="24"/>
        <v>0.47645833333333326</v>
      </c>
      <c r="L203" s="65">
        <f>AVERAGE(L187:L202,L176:L185,L167:L174,L155:L165)</f>
        <v>0.48133333333333339</v>
      </c>
      <c r="M203" s="65">
        <f t="shared" si="24"/>
        <v>54.131250000000016</v>
      </c>
      <c r="N203" s="65">
        <f>AVERAGE(N155:N199,N201:N202)</f>
        <v>53.739565217391295</v>
      </c>
      <c r="O203" s="65">
        <f>AVERAGE(O155:O202)</f>
        <v>4.6489361702127656</v>
      </c>
      <c r="P203" s="65">
        <f>AVERAGE(P175:P202,P155:P173)</f>
        <v>67.55</v>
      </c>
      <c r="Q203" s="65">
        <f t="shared" si="24"/>
        <v>6.7234042553191493</v>
      </c>
      <c r="R203" s="65"/>
      <c r="S203" s="65"/>
      <c r="T203" s="65">
        <f t="shared" si="24"/>
        <v>12.639791666666666</v>
      </c>
      <c r="U203" s="65">
        <f t="shared" si="24"/>
        <v>7.0818749999999993</v>
      </c>
      <c r="V203" s="65">
        <f>AVERAGE(V155:V174,V176:V185,V187:V202)</f>
        <v>5.661956521739131</v>
      </c>
      <c r="W203" s="65">
        <f t="shared" si="24"/>
        <v>10.259697786353184</v>
      </c>
    </row>
    <row r="204" spans="1:23" x14ac:dyDescent="0.3">
      <c r="A204" s="63" t="s">
        <v>11</v>
      </c>
      <c r="B204" s="63"/>
      <c r="C204" s="66"/>
      <c r="D204" s="63"/>
      <c r="E204" s="56"/>
      <c r="F204" s="59"/>
      <c r="G204" s="65"/>
      <c r="H204" s="65"/>
      <c r="I204" s="65"/>
      <c r="J204" s="65"/>
      <c r="K204" s="65">
        <f>AVERAGE(H155:H184,I155:I184,J155:J184,K155:K184)</f>
        <v>0.48533333333333328</v>
      </c>
      <c r="L204" s="65"/>
      <c r="M204" s="65"/>
      <c r="N204" s="65"/>
      <c r="O204" s="65"/>
      <c r="P204" s="65"/>
      <c r="Q204" s="65"/>
      <c r="R204" s="66"/>
      <c r="S204" s="56"/>
      <c r="T204" s="56"/>
      <c r="U204" s="56"/>
      <c r="V204" s="56"/>
      <c r="W204" s="56"/>
    </row>
    <row r="206" spans="1:23" x14ac:dyDescent="0.3">
      <c r="A206" s="21" t="s">
        <v>215</v>
      </c>
      <c r="B206" s="22"/>
      <c r="C206" s="26">
        <v>7</v>
      </c>
      <c r="D206" s="23"/>
      <c r="E206" s="23">
        <v>44306</v>
      </c>
      <c r="F206" s="24"/>
      <c r="G206" s="21">
        <v>58</v>
      </c>
      <c r="H206" s="25">
        <v>0.34</v>
      </c>
      <c r="I206" s="25">
        <v>0.33</v>
      </c>
      <c r="J206" s="25">
        <v>0.35</v>
      </c>
      <c r="K206" s="25">
        <v>0.34</v>
      </c>
      <c r="L206" s="119">
        <f>AVERAGE(H206:K206)</f>
        <v>0.34</v>
      </c>
      <c r="M206" s="25">
        <v>55.3</v>
      </c>
      <c r="N206" s="25">
        <v>25.84</v>
      </c>
      <c r="O206" s="25">
        <v>8.3000000000000007</v>
      </c>
      <c r="P206" s="25">
        <v>92.3</v>
      </c>
      <c r="Q206" s="21">
        <v>7</v>
      </c>
      <c r="R206" s="26" t="s">
        <v>332</v>
      </c>
      <c r="S206" s="21"/>
      <c r="T206" s="21">
        <v>10.74</v>
      </c>
      <c r="U206" s="21">
        <v>6.93</v>
      </c>
      <c r="V206" s="115">
        <f>T206-U206</f>
        <v>3.8100000000000005</v>
      </c>
      <c r="W206" s="21">
        <f t="shared" ref="W206:W253" si="25">(V206/M206)*100</f>
        <v>6.8896925858951183</v>
      </c>
    </row>
    <row r="207" spans="1:23" x14ac:dyDescent="0.3">
      <c r="A207" s="21" t="s">
        <v>216</v>
      </c>
      <c r="B207" s="22"/>
      <c r="C207" s="26">
        <v>7</v>
      </c>
      <c r="D207" s="23"/>
      <c r="E207" s="23"/>
      <c r="F207" s="24"/>
      <c r="G207" s="21">
        <v>56</v>
      </c>
      <c r="H207" s="25">
        <v>0.52</v>
      </c>
      <c r="I207" s="25">
        <v>0.49</v>
      </c>
      <c r="J207" s="25">
        <v>0.49</v>
      </c>
      <c r="K207" s="25">
        <v>0.48</v>
      </c>
      <c r="L207" s="25">
        <f t="shared" ref="L207:L224" si="26">AVERAGE(H207:K207)</f>
        <v>0.495</v>
      </c>
      <c r="M207" s="25">
        <v>54.1</v>
      </c>
      <c r="N207" s="25">
        <v>42.41</v>
      </c>
      <c r="O207" s="25">
        <v>4.7</v>
      </c>
      <c r="P207" s="25">
        <v>68.5</v>
      </c>
      <c r="Q207" s="21">
        <v>7</v>
      </c>
      <c r="R207" s="26" t="s">
        <v>68</v>
      </c>
      <c r="S207" s="21"/>
      <c r="T207" s="21">
        <v>12.73</v>
      </c>
      <c r="U207" s="21">
        <v>7.09</v>
      </c>
      <c r="V207" s="21">
        <f t="shared" ref="V207:V253" si="27">T207-U207</f>
        <v>5.6400000000000006</v>
      </c>
      <c r="W207" s="21">
        <f t="shared" si="25"/>
        <v>10.425138632162662</v>
      </c>
    </row>
    <row r="208" spans="1:23" x14ac:dyDescent="0.3">
      <c r="A208" s="21" t="s">
        <v>217</v>
      </c>
      <c r="B208" s="22"/>
      <c r="C208" s="26">
        <v>7</v>
      </c>
      <c r="D208" s="23"/>
      <c r="E208" s="23"/>
      <c r="F208" s="24"/>
      <c r="G208" s="21">
        <v>57</v>
      </c>
      <c r="H208" s="25">
        <v>0.43</v>
      </c>
      <c r="I208" s="25">
        <v>0.42</v>
      </c>
      <c r="J208" s="25">
        <v>0.43</v>
      </c>
      <c r="K208" s="25">
        <v>0.41</v>
      </c>
      <c r="L208" s="25">
        <f t="shared" si="26"/>
        <v>0.42249999999999999</v>
      </c>
      <c r="M208" s="25">
        <v>55.4</v>
      </c>
      <c r="N208" s="25">
        <v>39.56</v>
      </c>
      <c r="O208" s="27">
        <v>5.4</v>
      </c>
      <c r="P208" s="25">
        <v>74.3</v>
      </c>
      <c r="Q208" s="21">
        <v>9</v>
      </c>
      <c r="R208" s="26" t="s">
        <v>332</v>
      </c>
      <c r="S208" s="21"/>
      <c r="T208" s="21">
        <v>12.17</v>
      </c>
      <c r="U208" s="21">
        <v>7.1</v>
      </c>
      <c r="V208" s="21">
        <f t="shared" si="27"/>
        <v>5.07</v>
      </c>
      <c r="W208" s="21">
        <f t="shared" si="25"/>
        <v>9.1516245487364625</v>
      </c>
    </row>
    <row r="209" spans="1:23" x14ac:dyDescent="0.3">
      <c r="A209" s="21" t="s">
        <v>218</v>
      </c>
      <c r="B209" s="22"/>
      <c r="C209" s="26">
        <v>8</v>
      </c>
      <c r="D209" s="23"/>
      <c r="E209" s="23"/>
      <c r="F209" s="24"/>
      <c r="G209" s="21">
        <v>60</v>
      </c>
      <c r="H209" s="25">
        <v>0.5</v>
      </c>
      <c r="I209" s="25">
        <v>0.48</v>
      </c>
      <c r="J209" s="25">
        <v>0.49</v>
      </c>
      <c r="K209" s="25">
        <v>0.5</v>
      </c>
      <c r="L209" s="25">
        <f t="shared" si="26"/>
        <v>0.49249999999999999</v>
      </c>
      <c r="M209" s="25">
        <v>55.5</v>
      </c>
      <c r="N209" s="25">
        <v>46.98</v>
      </c>
      <c r="O209" s="27">
        <v>5.3</v>
      </c>
      <c r="P209" s="25">
        <v>73.2</v>
      </c>
      <c r="Q209" s="21">
        <v>5</v>
      </c>
      <c r="R209" s="26" t="s">
        <v>332</v>
      </c>
      <c r="S209" s="21"/>
      <c r="T209" s="21">
        <v>12.78</v>
      </c>
      <c r="U209" s="21">
        <v>7.1</v>
      </c>
      <c r="V209" s="21">
        <f t="shared" si="27"/>
        <v>5.68</v>
      </c>
      <c r="W209" s="21">
        <f t="shared" si="25"/>
        <v>10.234234234234235</v>
      </c>
    </row>
    <row r="210" spans="1:23" x14ac:dyDescent="0.3">
      <c r="A210" s="21" t="s">
        <v>219</v>
      </c>
      <c r="B210" s="22"/>
      <c r="C210" s="26">
        <v>8</v>
      </c>
      <c r="D210" s="23"/>
      <c r="E210" s="23"/>
      <c r="F210" s="24"/>
      <c r="G210" s="21">
        <v>63</v>
      </c>
      <c r="H210" s="25">
        <v>0.48</v>
      </c>
      <c r="I210" s="25">
        <v>0.47</v>
      </c>
      <c r="J210" s="25">
        <v>0.5</v>
      </c>
      <c r="K210" s="25">
        <v>0.49</v>
      </c>
      <c r="L210" s="25">
        <f t="shared" si="26"/>
        <v>0.48499999999999999</v>
      </c>
      <c r="M210" s="25">
        <v>60</v>
      </c>
      <c r="N210" s="25">
        <v>72.14</v>
      </c>
      <c r="O210" s="25">
        <v>5.2</v>
      </c>
      <c r="P210" s="25">
        <v>70.8</v>
      </c>
      <c r="Q210" s="21">
        <v>5</v>
      </c>
      <c r="R210" s="26" t="s">
        <v>68</v>
      </c>
      <c r="S210" s="21"/>
      <c r="T210" s="21">
        <v>13.59</v>
      </c>
      <c r="U210" s="21">
        <v>7.09</v>
      </c>
      <c r="V210" s="21">
        <f t="shared" si="27"/>
        <v>6.5</v>
      </c>
      <c r="W210" s="21">
        <f t="shared" si="25"/>
        <v>10.833333333333334</v>
      </c>
    </row>
    <row r="211" spans="1:23" x14ac:dyDescent="0.3">
      <c r="A211" s="21" t="s">
        <v>220</v>
      </c>
      <c r="B211" s="22"/>
      <c r="C211" s="26">
        <v>8</v>
      </c>
      <c r="D211" s="23"/>
      <c r="E211" s="23"/>
      <c r="F211" s="24"/>
      <c r="G211" s="21">
        <v>51</v>
      </c>
      <c r="H211" s="25">
        <v>0.54</v>
      </c>
      <c r="I211" s="25">
        <v>0.54</v>
      </c>
      <c r="J211" s="25">
        <v>0.52</v>
      </c>
      <c r="K211" s="25">
        <v>0.52</v>
      </c>
      <c r="L211" s="25">
        <f t="shared" si="26"/>
        <v>0.53</v>
      </c>
      <c r="M211" s="25">
        <v>49</v>
      </c>
      <c r="N211" s="25">
        <v>65.14</v>
      </c>
      <c r="O211" s="25">
        <v>5</v>
      </c>
      <c r="P211" s="25">
        <v>73.599999999999994</v>
      </c>
      <c r="Q211" s="21">
        <v>9</v>
      </c>
      <c r="R211" s="26" t="s">
        <v>332</v>
      </c>
      <c r="S211" s="21"/>
      <c r="T211" s="21">
        <v>12.38</v>
      </c>
      <c r="U211" s="21">
        <v>6.99</v>
      </c>
      <c r="V211" s="21">
        <f t="shared" si="27"/>
        <v>5.3900000000000006</v>
      </c>
      <c r="W211" s="21">
        <f t="shared" si="25"/>
        <v>11.000000000000002</v>
      </c>
    </row>
    <row r="212" spans="1:23" x14ac:dyDescent="0.3">
      <c r="A212" s="21" t="s">
        <v>221</v>
      </c>
      <c r="B212" s="22"/>
      <c r="C212" s="26">
        <v>9</v>
      </c>
      <c r="D212" s="23"/>
      <c r="E212" s="23"/>
      <c r="F212" s="24"/>
      <c r="G212" s="21">
        <v>66</v>
      </c>
      <c r="H212" s="25">
        <v>0.49</v>
      </c>
      <c r="I212" s="25">
        <v>0.49</v>
      </c>
      <c r="J212" s="25">
        <v>0.52</v>
      </c>
      <c r="K212" s="25">
        <v>0.5</v>
      </c>
      <c r="L212" s="25">
        <f t="shared" si="26"/>
        <v>0.5</v>
      </c>
      <c r="M212" s="25">
        <v>63.4</v>
      </c>
      <c r="N212" s="25">
        <v>54.56</v>
      </c>
      <c r="O212" s="25">
        <v>7.2</v>
      </c>
      <c r="P212" s="25">
        <v>83.6</v>
      </c>
      <c r="Q212" s="21">
        <v>9</v>
      </c>
      <c r="R212" s="26" t="s">
        <v>332</v>
      </c>
      <c r="S212" s="21"/>
      <c r="T212" s="21">
        <v>13.92</v>
      </c>
      <c r="U212" s="21">
        <v>7.09</v>
      </c>
      <c r="V212" s="21">
        <f t="shared" si="27"/>
        <v>6.83</v>
      </c>
      <c r="W212" s="21">
        <f t="shared" si="25"/>
        <v>10.772870662460567</v>
      </c>
    </row>
    <row r="213" spans="1:23" x14ac:dyDescent="0.3">
      <c r="A213" s="21" t="s">
        <v>222</v>
      </c>
      <c r="B213" s="22"/>
      <c r="C213" s="26">
        <v>9</v>
      </c>
      <c r="D213" s="23"/>
      <c r="E213" s="23"/>
      <c r="F213" s="24"/>
      <c r="G213" s="21">
        <v>54</v>
      </c>
      <c r="H213" s="25">
        <v>0.61</v>
      </c>
      <c r="I213" s="25">
        <v>0.6</v>
      </c>
      <c r="J213" s="25">
        <v>0.59</v>
      </c>
      <c r="K213" s="25">
        <v>0.52</v>
      </c>
      <c r="L213" s="119">
        <f t="shared" si="26"/>
        <v>0.57999999999999996</v>
      </c>
      <c r="M213" s="25">
        <v>52.8</v>
      </c>
      <c r="N213" s="25">
        <v>66.55</v>
      </c>
      <c r="O213" s="25">
        <v>3.8</v>
      </c>
      <c r="P213" s="25">
        <v>60.9</v>
      </c>
      <c r="Q213" s="21">
        <v>6</v>
      </c>
      <c r="R213" s="26" t="s">
        <v>68</v>
      </c>
      <c r="S213" s="21"/>
      <c r="T213" s="21">
        <v>12.95</v>
      </c>
      <c r="U213" s="21">
        <v>7.18</v>
      </c>
      <c r="V213" s="21">
        <f t="shared" si="27"/>
        <v>5.77</v>
      </c>
      <c r="W213" s="21">
        <f t="shared" si="25"/>
        <v>10.928030303030303</v>
      </c>
    </row>
    <row r="214" spans="1:23" x14ac:dyDescent="0.3">
      <c r="A214" s="21" t="s">
        <v>223</v>
      </c>
      <c r="B214" s="22"/>
      <c r="C214" s="26">
        <v>9</v>
      </c>
      <c r="D214" s="23"/>
      <c r="E214" s="23"/>
      <c r="F214" s="24"/>
      <c r="G214" s="21">
        <v>59</v>
      </c>
      <c r="H214" s="25">
        <v>0.49</v>
      </c>
      <c r="I214" s="25">
        <v>0.49</v>
      </c>
      <c r="J214" s="25">
        <v>0.49</v>
      </c>
      <c r="K214" s="25">
        <v>0.48</v>
      </c>
      <c r="L214" s="25">
        <f t="shared" si="26"/>
        <v>0.48749999999999999</v>
      </c>
      <c r="M214" s="25">
        <v>56.6</v>
      </c>
      <c r="N214" s="25">
        <v>55.33</v>
      </c>
      <c r="O214" s="25">
        <v>5.3</v>
      </c>
      <c r="P214" s="25">
        <v>72.599999999999994</v>
      </c>
      <c r="Q214" s="21">
        <v>9</v>
      </c>
      <c r="R214" s="26" t="s">
        <v>332</v>
      </c>
      <c r="S214" s="21"/>
      <c r="T214" s="21">
        <v>12.89</v>
      </c>
      <c r="U214" s="21">
        <v>7.18</v>
      </c>
      <c r="V214" s="21">
        <f t="shared" si="27"/>
        <v>5.7100000000000009</v>
      </c>
      <c r="W214" s="21">
        <f t="shared" si="25"/>
        <v>10.088339222614842</v>
      </c>
    </row>
    <row r="215" spans="1:23" x14ac:dyDescent="0.3">
      <c r="A215" s="21" t="s">
        <v>224</v>
      </c>
      <c r="B215" s="22"/>
      <c r="C215" s="26">
        <v>10</v>
      </c>
      <c r="D215" s="23"/>
      <c r="E215" s="23"/>
      <c r="F215" s="24"/>
      <c r="G215" s="21">
        <v>61</v>
      </c>
      <c r="H215" s="25">
        <v>0.54</v>
      </c>
      <c r="I215" s="25">
        <v>0.54</v>
      </c>
      <c r="J215" s="25">
        <v>0.54</v>
      </c>
      <c r="K215" s="25">
        <v>0.56999999999999995</v>
      </c>
      <c r="L215" s="25">
        <f t="shared" si="26"/>
        <v>0.54749999999999999</v>
      </c>
      <c r="M215" s="25">
        <v>60</v>
      </c>
      <c r="N215" s="25">
        <v>59.32</v>
      </c>
      <c r="O215" s="25">
        <v>4.9000000000000004</v>
      </c>
      <c r="P215" s="25">
        <v>67.599999999999994</v>
      </c>
      <c r="Q215" s="21">
        <v>7</v>
      </c>
      <c r="R215" s="26" t="s">
        <v>68</v>
      </c>
      <c r="S215" s="21" t="s">
        <v>335</v>
      </c>
      <c r="T215" s="21">
        <v>13.76</v>
      </c>
      <c r="U215" s="21">
        <v>6.94</v>
      </c>
      <c r="V215" s="21">
        <f t="shared" si="27"/>
        <v>6.8199999999999994</v>
      </c>
      <c r="W215" s="21">
        <f t="shared" si="25"/>
        <v>11.366666666666665</v>
      </c>
    </row>
    <row r="216" spans="1:23" x14ac:dyDescent="0.3">
      <c r="A216" s="21" t="s">
        <v>225</v>
      </c>
      <c r="B216" s="22"/>
      <c r="C216" s="26">
        <v>10</v>
      </c>
      <c r="D216" s="23"/>
      <c r="E216" s="23"/>
      <c r="F216" s="24"/>
      <c r="G216" s="21">
        <v>56</v>
      </c>
      <c r="H216" s="25">
        <v>0.43</v>
      </c>
      <c r="I216" s="25">
        <v>0.42</v>
      </c>
      <c r="J216" s="25">
        <v>0.42</v>
      </c>
      <c r="K216" s="25">
        <v>0.48</v>
      </c>
      <c r="L216" s="25">
        <f t="shared" si="26"/>
        <v>0.4375</v>
      </c>
      <c r="M216" s="25">
        <v>53.8</v>
      </c>
      <c r="N216" s="25">
        <v>29.26</v>
      </c>
      <c r="O216" s="25">
        <v>5.0999999999999996</v>
      </c>
      <c r="P216" s="25">
        <v>72.400000000000006</v>
      </c>
      <c r="Q216" s="21">
        <v>5</v>
      </c>
      <c r="R216" s="26" t="s">
        <v>332</v>
      </c>
      <c r="S216" s="21"/>
      <c r="T216" s="21">
        <v>11.53</v>
      </c>
      <c r="U216" s="21">
        <v>6.99</v>
      </c>
      <c r="V216" s="21">
        <f t="shared" si="27"/>
        <v>4.5399999999999991</v>
      </c>
      <c r="W216" s="115">
        <f t="shared" si="25"/>
        <v>8.4386617100371737</v>
      </c>
    </row>
    <row r="217" spans="1:23" x14ac:dyDescent="0.3">
      <c r="A217" s="21" t="s">
        <v>226</v>
      </c>
      <c r="B217" s="22"/>
      <c r="C217" s="26">
        <v>10</v>
      </c>
      <c r="D217" s="23"/>
      <c r="E217" s="23"/>
      <c r="F217" s="24"/>
      <c r="G217" s="21">
        <v>60</v>
      </c>
      <c r="H217" s="25">
        <v>0.5</v>
      </c>
      <c r="I217" s="25">
        <v>0.5</v>
      </c>
      <c r="J217" s="25">
        <v>0.5</v>
      </c>
      <c r="K217" s="25">
        <v>0.49</v>
      </c>
      <c r="L217" s="25">
        <f t="shared" si="26"/>
        <v>0.4975</v>
      </c>
      <c r="M217" s="25">
        <v>57</v>
      </c>
      <c r="N217" s="25">
        <v>58.57</v>
      </c>
      <c r="O217" s="25">
        <v>5.9</v>
      </c>
      <c r="P217" s="25">
        <v>77.400000000000006</v>
      </c>
      <c r="Q217" s="21">
        <v>5</v>
      </c>
      <c r="R217" s="26" t="s">
        <v>332</v>
      </c>
      <c r="S217" s="21"/>
      <c r="T217" s="21">
        <v>13.54</v>
      </c>
      <c r="U217" s="21">
        <v>7.1</v>
      </c>
      <c r="V217" s="21">
        <f t="shared" si="27"/>
        <v>6.4399999999999995</v>
      </c>
      <c r="W217" s="21">
        <f t="shared" si="25"/>
        <v>11.298245614035087</v>
      </c>
    </row>
    <row r="218" spans="1:23" x14ac:dyDescent="0.3">
      <c r="A218" s="21" t="s">
        <v>227</v>
      </c>
      <c r="B218" s="22"/>
      <c r="C218" s="26">
        <v>11</v>
      </c>
      <c r="D218" s="23"/>
      <c r="E218" s="23"/>
      <c r="F218" s="24"/>
      <c r="G218" s="21">
        <v>55</v>
      </c>
      <c r="H218" s="25">
        <v>0.36</v>
      </c>
      <c r="I218" s="25">
        <v>0.34</v>
      </c>
      <c r="J218" s="25">
        <v>0.33</v>
      </c>
      <c r="K218" s="25">
        <v>0.33</v>
      </c>
      <c r="L218" s="119">
        <f t="shared" si="26"/>
        <v>0.34</v>
      </c>
      <c r="M218" s="25">
        <v>53.5</v>
      </c>
      <c r="N218" s="25">
        <v>61.02</v>
      </c>
      <c r="O218" s="25">
        <v>2.8</v>
      </c>
      <c r="P218" s="25">
        <v>48.2</v>
      </c>
      <c r="Q218" s="21">
        <v>9</v>
      </c>
      <c r="R218" s="26" t="s">
        <v>67</v>
      </c>
      <c r="S218" s="21"/>
      <c r="T218" s="21">
        <v>13.19</v>
      </c>
      <c r="U218" s="21">
        <v>6.96</v>
      </c>
      <c r="V218" s="21">
        <f t="shared" si="27"/>
        <v>6.2299999999999995</v>
      </c>
      <c r="W218" s="21">
        <f t="shared" si="25"/>
        <v>11.644859813084112</v>
      </c>
    </row>
    <row r="219" spans="1:23" x14ac:dyDescent="0.3">
      <c r="A219" s="21" t="s">
        <v>228</v>
      </c>
      <c r="B219" s="22"/>
      <c r="C219" s="26">
        <v>11</v>
      </c>
      <c r="D219" s="23"/>
      <c r="E219" s="23"/>
      <c r="F219" s="24"/>
      <c r="G219" s="21">
        <v>59</v>
      </c>
      <c r="H219" s="25">
        <v>0.46</v>
      </c>
      <c r="I219" s="25">
        <v>0.46</v>
      </c>
      <c r="J219" s="25">
        <v>0.45</v>
      </c>
      <c r="K219" s="25">
        <v>0.46</v>
      </c>
      <c r="L219" s="25">
        <f t="shared" si="26"/>
        <v>0.45750000000000002</v>
      </c>
      <c r="M219" s="25">
        <v>57.6</v>
      </c>
      <c r="N219" s="119">
        <v>17.059999999999999</v>
      </c>
      <c r="O219" s="25">
        <v>3.8</v>
      </c>
      <c r="P219" s="25">
        <v>57.4</v>
      </c>
      <c r="Q219" s="21">
        <v>9</v>
      </c>
      <c r="R219" s="26" t="s">
        <v>67</v>
      </c>
      <c r="S219" s="21"/>
      <c r="T219" s="21">
        <v>12.37</v>
      </c>
      <c r="U219" s="21">
        <v>6.97</v>
      </c>
      <c r="V219" s="21">
        <f t="shared" si="27"/>
        <v>5.3999999999999995</v>
      </c>
      <c r="W219" s="21">
        <f t="shared" si="25"/>
        <v>9.3749999999999982</v>
      </c>
    </row>
    <row r="220" spans="1:23" x14ac:dyDescent="0.3">
      <c r="A220" s="21" t="s">
        <v>229</v>
      </c>
      <c r="B220" s="22"/>
      <c r="C220" s="26">
        <v>11</v>
      </c>
      <c r="D220" s="23"/>
      <c r="E220" s="23"/>
      <c r="F220" s="24"/>
      <c r="G220" s="21">
        <v>58</v>
      </c>
      <c r="H220" s="25">
        <v>0.46</v>
      </c>
      <c r="I220" s="25">
        <v>0.47</v>
      </c>
      <c r="J220" s="25">
        <v>0.47</v>
      </c>
      <c r="K220" s="25">
        <v>0.48</v>
      </c>
      <c r="L220" s="25">
        <f t="shared" si="26"/>
        <v>0.47</v>
      </c>
      <c r="M220" s="25">
        <v>56.7</v>
      </c>
      <c r="N220" s="25">
        <v>48.49</v>
      </c>
      <c r="O220" s="25">
        <v>4</v>
      </c>
      <c r="P220" s="25">
        <v>60.4</v>
      </c>
      <c r="Q220" s="21">
        <v>9</v>
      </c>
      <c r="R220" s="26" t="s">
        <v>68</v>
      </c>
      <c r="S220" s="21"/>
      <c r="T220" s="21">
        <v>12.5</v>
      </c>
      <c r="U220" s="21">
        <v>7.02</v>
      </c>
      <c r="V220" s="21">
        <f t="shared" si="27"/>
        <v>5.48</v>
      </c>
      <c r="W220" s="21">
        <f t="shared" si="25"/>
        <v>9.6649029982363306</v>
      </c>
    </row>
    <row r="221" spans="1:23" x14ac:dyDescent="0.3">
      <c r="A221" s="21" t="s">
        <v>230</v>
      </c>
      <c r="B221" s="22"/>
      <c r="C221" s="26">
        <v>12</v>
      </c>
      <c r="D221" s="23"/>
      <c r="E221" s="23"/>
      <c r="F221" s="24"/>
      <c r="G221" s="21">
        <v>50</v>
      </c>
      <c r="H221" s="25">
        <v>0.54</v>
      </c>
      <c r="I221" s="25">
        <v>0.54</v>
      </c>
      <c r="J221" s="25">
        <v>0.52</v>
      </c>
      <c r="K221" s="25">
        <v>0.52</v>
      </c>
      <c r="L221" s="25">
        <f t="shared" si="26"/>
        <v>0.53</v>
      </c>
      <c r="M221" s="25">
        <v>48.1</v>
      </c>
      <c r="N221" s="25">
        <v>68.39</v>
      </c>
      <c r="O221" s="25">
        <v>4.7</v>
      </c>
      <c r="P221" s="25">
        <v>71.400000000000006</v>
      </c>
      <c r="Q221" s="21">
        <v>7</v>
      </c>
      <c r="R221" s="26" t="s">
        <v>68</v>
      </c>
      <c r="S221" s="21"/>
      <c r="T221" s="21">
        <v>12.65</v>
      </c>
      <c r="U221" s="21">
        <v>7.09</v>
      </c>
      <c r="V221" s="21">
        <f t="shared" si="27"/>
        <v>5.5600000000000005</v>
      </c>
      <c r="W221" s="21">
        <f t="shared" si="25"/>
        <v>11.55925155925156</v>
      </c>
    </row>
    <row r="222" spans="1:23" x14ac:dyDescent="0.3">
      <c r="A222" s="21" t="s">
        <v>231</v>
      </c>
      <c r="B222" s="22"/>
      <c r="C222" s="26">
        <v>12</v>
      </c>
      <c r="D222" s="23"/>
      <c r="E222" s="23"/>
      <c r="F222" s="24"/>
      <c r="G222" s="21">
        <v>54</v>
      </c>
      <c r="H222" s="25">
        <v>0.45</v>
      </c>
      <c r="I222" s="25">
        <v>0.46</v>
      </c>
      <c r="J222" s="25">
        <v>0.46</v>
      </c>
      <c r="K222" s="25">
        <v>0.45</v>
      </c>
      <c r="L222" s="25">
        <f t="shared" si="26"/>
        <v>0.45500000000000002</v>
      </c>
      <c r="M222" s="25">
        <v>54.4</v>
      </c>
      <c r="N222" s="25">
        <v>49.49</v>
      </c>
      <c r="O222" s="25">
        <v>4.4000000000000004</v>
      </c>
      <c r="P222" s="25">
        <v>65.8</v>
      </c>
      <c r="Q222" s="21">
        <v>8</v>
      </c>
      <c r="R222" s="26" t="s">
        <v>68</v>
      </c>
      <c r="S222" s="21"/>
      <c r="T222" s="21">
        <v>12.56</v>
      </c>
      <c r="U222" s="21">
        <v>7.18</v>
      </c>
      <c r="V222" s="21">
        <f t="shared" si="27"/>
        <v>5.3800000000000008</v>
      </c>
      <c r="W222" s="21">
        <f t="shared" si="25"/>
        <v>9.8897058823529438</v>
      </c>
    </row>
    <row r="223" spans="1:23" x14ac:dyDescent="0.3">
      <c r="A223" s="21" t="s">
        <v>232</v>
      </c>
      <c r="B223" s="22"/>
      <c r="C223" s="26">
        <v>12</v>
      </c>
      <c r="D223" s="23"/>
      <c r="E223" s="23"/>
      <c r="F223" s="24"/>
      <c r="G223" s="21">
        <v>56</v>
      </c>
      <c r="H223" s="25">
        <v>0.49</v>
      </c>
      <c r="I223" s="25">
        <v>0.49</v>
      </c>
      <c r="J223" s="25">
        <v>0.5</v>
      </c>
      <c r="K223" s="25">
        <v>0.49</v>
      </c>
      <c r="L223" s="25">
        <f t="shared" si="26"/>
        <v>0.49249999999999999</v>
      </c>
      <c r="M223" s="119">
        <v>46.2</v>
      </c>
      <c r="N223" s="25">
        <v>66.349999999999994</v>
      </c>
      <c r="O223" s="25">
        <v>4.0999999999999996</v>
      </c>
      <c r="P223" s="25">
        <v>67.400000000000006</v>
      </c>
      <c r="Q223" s="21">
        <v>9</v>
      </c>
      <c r="R223" s="26" t="s">
        <v>68</v>
      </c>
      <c r="S223" s="21"/>
      <c r="T223" s="21">
        <v>12.37</v>
      </c>
      <c r="U223" s="21">
        <v>7.09</v>
      </c>
      <c r="V223" s="21">
        <f t="shared" si="27"/>
        <v>5.2799999999999994</v>
      </c>
      <c r="W223" s="21">
        <f t="shared" si="25"/>
        <v>11.428571428571427</v>
      </c>
    </row>
    <row r="224" spans="1:23" x14ac:dyDescent="0.3">
      <c r="A224" s="21" t="s">
        <v>233</v>
      </c>
      <c r="B224" s="22"/>
      <c r="C224" s="26">
        <v>1</v>
      </c>
      <c r="D224" s="23"/>
      <c r="E224" s="23"/>
      <c r="F224" s="24"/>
      <c r="G224" s="21">
        <v>56</v>
      </c>
      <c r="H224" s="25">
        <v>0.46</v>
      </c>
      <c r="I224" s="25">
        <v>0.45</v>
      </c>
      <c r="J224" s="25">
        <v>0.47</v>
      </c>
      <c r="K224" s="25">
        <v>0.46</v>
      </c>
      <c r="L224" s="25">
        <f t="shared" si="26"/>
        <v>0.45999999999999996</v>
      </c>
      <c r="M224" s="25">
        <v>54.4</v>
      </c>
      <c r="N224" s="25">
        <v>57.38</v>
      </c>
      <c r="O224" s="25">
        <v>3.6</v>
      </c>
      <c r="P224" s="25">
        <v>56.9</v>
      </c>
      <c r="Q224" s="21">
        <v>9</v>
      </c>
      <c r="R224" s="26" t="s">
        <v>67</v>
      </c>
      <c r="S224" s="21"/>
      <c r="T224" s="21">
        <v>12.55</v>
      </c>
      <c r="U224" s="21">
        <v>7.18</v>
      </c>
      <c r="V224" s="21">
        <f t="shared" si="27"/>
        <v>5.370000000000001</v>
      </c>
      <c r="W224" s="21">
        <f t="shared" si="25"/>
        <v>9.8713235294117663</v>
      </c>
    </row>
    <row r="225" spans="1:23" x14ac:dyDescent="0.3">
      <c r="A225" s="21" t="s">
        <v>234</v>
      </c>
      <c r="B225" s="22"/>
      <c r="C225" s="26">
        <v>1</v>
      </c>
      <c r="D225" s="23"/>
      <c r="E225" s="23"/>
      <c r="F225" s="24"/>
      <c r="G225" s="21">
        <v>58</v>
      </c>
      <c r="H225" s="25">
        <v>0.49</v>
      </c>
      <c r="I225" s="25">
        <v>0.51</v>
      </c>
      <c r="J225" s="25">
        <v>0.49</v>
      </c>
      <c r="K225" s="25">
        <v>0.52</v>
      </c>
      <c r="L225" s="25">
        <f>AVERAGE(H225:K225)</f>
        <v>0.50249999999999995</v>
      </c>
      <c r="M225" s="25">
        <v>57</v>
      </c>
      <c r="N225" s="25">
        <v>36.72</v>
      </c>
      <c r="O225" s="25">
        <v>1.8</v>
      </c>
      <c r="P225" s="119">
        <v>25.3</v>
      </c>
      <c r="Q225" s="21">
        <v>7</v>
      </c>
      <c r="R225" s="26" t="s">
        <v>69</v>
      </c>
      <c r="S225" s="21"/>
      <c r="T225" s="21">
        <v>12.98</v>
      </c>
      <c r="U225" s="21">
        <v>7.18</v>
      </c>
      <c r="V225" s="21">
        <f t="shared" si="27"/>
        <v>5.8000000000000007</v>
      </c>
      <c r="W225" s="21">
        <f t="shared" si="25"/>
        <v>10.17543859649123</v>
      </c>
    </row>
    <row r="226" spans="1:23" x14ac:dyDescent="0.3">
      <c r="A226" s="21" t="s">
        <v>235</v>
      </c>
      <c r="B226" s="22"/>
      <c r="C226" s="26">
        <v>1</v>
      </c>
      <c r="D226" s="23"/>
      <c r="E226" s="23"/>
      <c r="F226" s="24"/>
      <c r="G226" s="21">
        <v>61</v>
      </c>
      <c r="H226" s="25">
        <v>0.5</v>
      </c>
      <c r="I226" s="25">
        <v>0.51</v>
      </c>
      <c r="J226" s="25">
        <v>0.5</v>
      </c>
      <c r="K226" s="25">
        <v>0.51</v>
      </c>
      <c r="L226" s="25">
        <f t="shared" ref="L226:L239" si="28">AVERAGE(H226:K226)</f>
        <v>0.505</v>
      </c>
      <c r="M226" s="25">
        <v>59.2</v>
      </c>
      <c r="N226" s="25">
        <v>67.08</v>
      </c>
      <c r="O226" s="25"/>
      <c r="P226" s="25"/>
      <c r="Q226" s="21"/>
      <c r="R226" s="26"/>
      <c r="S226" s="21" t="s">
        <v>335</v>
      </c>
      <c r="T226" s="21">
        <v>13.44</v>
      </c>
      <c r="U226" s="21">
        <v>7.08</v>
      </c>
      <c r="V226" s="21">
        <f t="shared" si="27"/>
        <v>6.3599999999999994</v>
      </c>
      <c r="W226" s="21">
        <f t="shared" si="25"/>
        <v>10.743243243243242</v>
      </c>
    </row>
    <row r="227" spans="1:23" x14ac:dyDescent="0.3">
      <c r="A227" s="21" t="s">
        <v>236</v>
      </c>
      <c r="B227" s="22"/>
      <c r="C227" s="26">
        <v>2</v>
      </c>
      <c r="D227" s="23"/>
      <c r="E227" s="23"/>
      <c r="F227" s="24"/>
      <c r="G227" s="21">
        <v>61</v>
      </c>
      <c r="H227" s="25">
        <v>0.5</v>
      </c>
      <c r="I227" s="25">
        <v>0.51</v>
      </c>
      <c r="J227" s="25">
        <v>0.51</v>
      </c>
      <c r="K227" s="25">
        <v>0.51</v>
      </c>
      <c r="L227" s="25">
        <f t="shared" si="28"/>
        <v>0.50750000000000006</v>
      </c>
      <c r="M227" s="25">
        <v>59.2</v>
      </c>
      <c r="N227" s="25">
        <v>37.04</v>
      </c>
      <c r="O227" s="25">
        <v>3.9</v>
      </c>
      <c r="P227" s="25">
        <v>57.9</v>
      </c>
      <c r="Q227" s="21">
        <v>9</v>
      </c>
      <c r="R227" s="26" t="s">
        <v>67</v>
      </c>
      <c r="S227" s="21"/>
      <c r="T227" s="21">
        <v>13.48</v>
      </c>
      <c r="U227" s="21">
        <v>7.18</v>
      </c>
      <c r="V227" s="21">
        <f t="shared" si="27"/>
        <v>6.3000000000000007</v>
      </c>
      <c r="W227" s="21">
        <f t="shared" si="25"/>
        <v>10.641891891891893</v>
      </c>
    </row>
    <row r="228" spans="1:23" x14ac:dyDescent="0.3">
      <c r="A228" s="21" t="s">
        <v>237</v>
      </c>
      <c r="B228" s="22"/>
      <c r="C228" s="26">
        <v>2</v>
      </c>
      <c r="D228" s="23"/>
      <c r="E228" s="23"/>
      <c r="F228" s="24"/>
      <c r="G228" s="21">
        <v>61</v>
      </c>
      <c r="H228" s="25">
        <v>0.43</v>
      </c>
      <c r="I228" s="25">
        <v>0.4</v>
      </c>
      <c r="J228" s="25">
        <v>0.38</v>
      </c>
      <c r="K228" s="25">
        <v>0.4</v>
      </c>
      <c r="L228" s="25">
        <f t="shared" si="28"/>
        <v>0.40249999999999997</v>
      </c>
      <c r="M228" s="25">
        <v>57.9</v>
      </c>
      <c r="N228" s="25">
        <v>30.02</v>
      </c>
      <c r="O228" s="25"/>
      <c r="P228" s="25"/>
      <c r="Q228" s="21"/>
      <c r="R228" s="26"/>
      <c r="S228" s="21" t="s">
        <v>335</v>
      </c>
      <c r="T228" s="21">
        <v>11.67</v>
      </c>
      <c r="U228" s="21">
        <v>6.98</v>
      </c>
      <c r="V228" s="21">
        <f t="shared" si="27"/>
        <v>4.6899999999999995</v>
      </c>
      <c r="W228" s="115">
        <f t="shared" si="25"/>
        <v>8.1001727115716751</v>
      </c>
    </row>
    <row r="229" spans="1:23" x14ac:dyDescent="0.3">
      <c r="A229" s="21" t="s">
        <v>238</v>
      </c>
      <c r="B229" s="22"/>
      <c r="C229" s="26">
        <v>2</v>
      </c>
      <c r="D229" s="23"/>
      <c r="E229" s="23"/>
      <c r="F229" s="24"/>
      <c r="G229" s="21">
        <v>58</v>
      </c>
      <c r="H229" s="25">
        <v>0.44</v>
      </c>
      <c r="I229" s="25">
        <v>0.44</v>
      </c>
      <c r="J229" s="25">
        <v>0.45</v>
      </c>
      <c r="K229" s="25">
        <v>0.45</v>
      </c>
      <c r="L229" s="25">
        <f t="shared" si="28"/>
        <v>0.44500000000000001</v>
      </c>
      <c r="M229" s="25">
        <v>56.3</v>
      </c>
      <c r="N229" s="25">
        <v>46.79</v>
      </c>
      <c r="O229" s="25">
        <v>4.5</v>
      </c>
      <c r="P229" s="25">
        <v>65.900000000000006</v>
      </c>
      <c r="Q229" s="21">
        <v>8</v>
      </c>
      <c r="R229" s="26" t="s">
        <v>68</v>
      </c>
      <c r="S229" s="21"/>
      <c r="T229" s="21">
        <v>12.74</v>
      </c>
      <c r="U229" s="21">
        <v>7.18</v>
      </c>
      <c r="V229" s="21">
        <f t="shared" si="27"/>
        <v>5.5600000000000005</v>
      </c>
      <c r="W229" s="21">
        <f t="shared" si="25"/>
        <v>9.8756660746003568</v>
      </c>
    </row>
    <row r="230" spans="1:23" x14ac:dyDescent="0.3">
      <c r="A230" s="21" t="s">
        <v>239</v>
      </c>
      <c r="B230" s="22"/>
      <c r="C230" s="26">
        <v>3</v>
      </c>
      <c r="D230" s="23"/>
      <c r="E230" s="23"/>
      <c r="F230" s="24"/>
      <c r="G230" s="21">
        <v>58</v>
      </c>
      <c r="H230" s="25">
        <v>0.47</v>
      </c>
      <c r="I230" s="25">
        <v>0.5</v>
      </c>
      <c r="J230" s="25">
        <v>0.49</v>
      </c>
      <c r="K230" s="25">
        <v>0.45</v>
      </c>
      <c r="L230" s="25">
        <f t="shared" si="28"/>
        <v>0.47749999999999998</v>
      </c>
      <c r="M230" s="25">
        <v>56.6</v>
      </c>
      <c r="N230" s="25">
        <v>49.48</v>
      </c>
      <c r="O230" s="25">
        <v>4.7</v>
      </c>
      <c r="P230" s="25">
        <v>67.8</v>
      </c>
      <c r="Q230" s="21">
        <v>5</v>
      </c>
      <c r="R230" s="26" t="s">
        <v>68</v>
      </c>
      <c r="S230" s="21" t="s">
        <v>338</v>
      </c>
      <c r="T230" s="21">
        <v>12.69</v>
      </c>
      <c r="U230" s="21">
        <v>6.99</v>
      </c>
      <c r="V230" s="21">
        <f t="shared" si="27"/>
        <v>5.6999999999999993</v>
      </c>
      <c r="W230" s="21">
        <f t="shared" si="25"/>
        <v>10.070671378091872</v>
      </c>
    </row>
    <row r="231" spans="1:23" x14ac:dyDescent="0.3">
      <c r="A231" s="21" t="s">
        <v>240</v>
      </c>
      <c r="B231" s="22"/>
      <c r="C231" s="26">
        <v>3</v>
      </c>
      <c r="D231" s="23"/>
      <c r="E231" s="23"/>
      <c r="F231" s="24"/>
      <c r="G231" s="21">
        <v>58</v>
      </c>
      <c r="H231" s="25">
        <v>0.48</v>
      </c>
      <c r="I231" s="25">
        <v>0.49</v>
      </c>
      <c r="J231" s="25">
        <v>0.49</v>
      </c>
      <c r="K231" s="25">
        <v>0.48</v>
      </c>
      <c r="L231" s="25">
        <f t="shared" si="28"/>
        <v>0.48499999999999999</v>
      </c>
      <c r="M231" s="25">
        <v>57.1</v>
      </c>
      <c r="N231" s="25">
        <v>59.65</v>
      </c>
      <c r="O231" s="27">
        <v>3.6</v>
      </c>
      <c r="P231" s="25">
        <v>55.2</v>
      </c>
      <c r="Q231" s="21">
        <v>4</v>
      </c>
      <c r="R231" s="26" t="s">
        <v>67</v>
      </c>
      <c r="S231" s="21" t="s">
        <v>338</v>
      </c>
      <c r="T231" s="21">
        <v>13.06</v>
      </c>
      <c r="U231" s="21">
        <v>7.11</v>
      </c>
      <c r="V231" s="21">
        <f t="shared" si="27"/>
        <v>5.95</v>
      </c>
      <c r="W231" s="21">
        <f t="shared" si="25"/>
        <v>10.420315236427321</v>
      </c>
    </row>
    <row r="232" spans="1:23" x14ac:dyDescent="0.3">
      <c r="A232" s="21" t="s">
        <v>241</v>
      </c>
      <c r="B232" s="22"/>
      <c r="C232" s="26">
        <v>3</v>
      </c>
      <c r="D232" s="23"/>
      <c r="E232" s="23"/>
      <c r="F232" s="24"/>
      <c r="G232" s="21">
        <v>54</v>
      </c>
      <c r="H232" s="25">
        <v>0.45</v>
      </c>
      <c r="I232" s="25">
        <v>0.45</v>
      </c>
      <c r="J232" s="25">
        <v>0.46</v>
      </c>
      <c r="K232" s="25">
        <v>0.47</v>
      </c>
      <c r="L232" s="25">
        <f t="shared" si="28"/>
        <v>0.45750000000000002</v>
      </c>
      <c r="M232" s="25">
        <v>51.5</v>
      </c>
      <c r="N232" s="25">
        <v>40.200000000000003</v>
      </c>
      <c r="O232" s="25">
        <v>4.7</v>
      </c>
      <c r="P232" s="25">
        <v>70.2</v>
      </c>
      <c r="Q232" s="21">
        <v>7</v>
      </c>
      <c r="R232" s="26" t="s">
        <v>68</v>
      </c>
      <c r="S232" s="21"/>
      <c r="T232" s="21">
        <v>12.12</v>
      </c>
      <c r="U232" s="21">
        <v>7.08</v>
      </c>
      <c r="V232" s="21">
        <f t="shared" si="27"/>
        <v>5.0399999999999991</v>
      </c>
      <c r="W232" s="21">
        <f t="shared" si="25"/>
        <v>9.7864077669902887</v>
      </c>
    </row>
    <row r="233" spans="1:23" x14ac:dyDescent="0.3">
      <c r="A233" s="21" t="s">
        <v>242</v>
      </c>
      <c r="B233" s="22"/>
      <c r="C233" s="26">
        <v>4</v>
      </c>
      <c r="D233" s="23"/>
      <c r="E233" s="23"/>
      <c r="F233" s="24"/>
      <c r="G233" s="21">
        <v>55</v>
      </c>
      <c r="H233" s="25">
        <v>0.48</v>
      </c>
      <c r="I233" s="25">
        <v>0.5</v>
      </c>
      <c r="J233" s="25">
        <v>0.55000000000000004</v>
      </c>
      <c r="K233" s="25">
        <v>0.48</v>
      </c>
      <c r="L233" s="25">
        <f t="shared" si="28"/>
        <v>0.50249999999999995</v>
      </c>
      <c r="M233" s="25">
        <v>52.6</v>
      </c>
      <c r="N233" s="25">
        <v>58.42</v>
      </c>
      <c r="O233" s="25">
        <v>3.6</v>
      </c>
      <c r="P233" s="25">
        <v>58.5</v>
      </c>
      <c r="Q233" s="21">
        <v>6</v>
      </c>
      <c r="R233" s="26" t="s">
        <v>67</v>
      </c>
      <c r="S233" s="21" t="s">
        <v>338</v>
      </c>
      <c r="T233" s="21">
        <v>12.82</v>
      </c>
      <c r="U233" s="21">
        <v>6.94</v>
      </c>
      <c r="V233" s="21">
        <f t="shared" si="27"/>
        <v>5.88</v>
      </c>
      <c r="W233" s="21">
        <f t="shared" si="25"/>
        <v>11.1787072243346</v>
      </c>
    </row>
    <row r="234" spans="1:23" x14ac:dyDescent="0.3">
      <c r="A234" s="21" t="s">
        <v>243</v>
      </c>
      <c r="B234" s="22"/>
      <c r="C234" s="26">
        <v>4</v>
      </c>
      <c r="D234" s="23"/>
      <c r="E234" s="23"/>
      <c r="F234" s="24"/>
      <c r="G234" s="21">
        <v>57</v>
      </c>
      <c r="H234" s="25">
        <v>0.47</v>
      </c>
      <c r="I234" s="25">
        <v>0.47</v>
      </c>
      <c r="J234" s="25">
        <v>0.48</v>
      </c>
      <c r="K234" s="25">
        <v>0.5</v>
      </c>
      <c r="L234" s="25">
        <f t="shared" si="28"/>
        <v>0.48</v>
      </c>
      <c r="M234" s="25">
        <v>55</v>
      </c>
      <c r="N234" s="25">
        <v>52.38</v>
      </c>
      <c r="O234" s="25">
        <v>2.7</v>
      </c>
      <c r="P234" s="25">
        <v>44.6</v>
      </c>
      <c r="Q234" s="21">
        <v>7</v>
      </c>
      <c r="R234" s="26" t="s">
        <v>67</v>
      </c>
      <c r="S234" s="21"/>
      <c r="T234" s="21">
        <v>13.35</v>
      </c>
      <c r="U234" s="21">
        <v>7.09</v>
      </c>
      <c r="V234" s="21">
        <f t="shared" si="27"/>
        <v>6.26</v>
      </c>
      <c r="W234" s="21">
        <f t="shared" si="25"/>
        <v>11.381818181818183</v>
      </c>
    </row>
    <row r="235" spans="1:23" x14ac:dyDescent="0.3">
      <c r="A235" s="21" t="s">
        <v>244</v>
      </c>
      <c r="B235" s="22"/>
      <c r="C235" s="26">
        <v>4</v>
      </c>
      <c r="D235" s="23"/>
      <c r="E235" s="23"/>
      <c r="F235" s="24"/>
      <c r="G235" s="21">
        <v>56</v>
      </c>
      <c r="H235" s="25">
        <v>0.51</v>
      </c>
      <c r="I235" s="25">
        <v>0.55000000000000004</v>
      </c>
      <c r="J235" s="25">
        <v>0.48</v>
      </c>
      <c r="K235" s="25">
        <v>0.54</v>
      </c>
      <c r="L235" s="25">
        <f t="shared" si="28"/>
        <v>0.52</v>
      </c>
      <c r="M235" s="25">
        <v>54.1</v>
      </c>
      <c r="N235" s="25">
        <v>67.09</v>
      </c>
      <c r="O235" s="25">
        <v>3.9</v>
      </c>
      <c r="P235" s="25">
        <v>61.3</v>
      </c>
      <c r="Q235" s="21">
        <v>6</v>
      </c>
      <c r="R235" s="26" t="s">
        <v>68</v>
      </c>
      <c r="S235" s="21"/>
      <c r="T235" s="21">
        <v>13</v>
      </c>
      <c r="U235" s="21">
        <v>7.08</v>
      </c>
      <c r="V235" s="21">
        <f t="shared" si="27"/>
        <v>5.92</v>
      </c>
      <c r="W235" s="21">
        <f t="shared" si="25"/>
        <v>10.942698706099815</v>
      </c>
    </row>
    <row r="236" spans="1:23" x14ac:dyDescent="0.3">
      <c r="A236" s="21" t="s">
        <v>245</v>
      </c>
      <c r="B236" s="22"/>
      <c r="C236" s="26">
        <v>5</v>
      </c>
      <c r="D236" s="23"/>
      <c r="E236" s="23"/>
      <c r="F236" s="24"/>
      <c r="G236" s="21">
        <v>54</v>
      </c>
      <c r="H236" s="25">
        <v>0.48</v>
      </c>
      <c r="I236" s="25">
        <v>0.48</v>
      </c>
      <c r="J236" s="25">
        <v>0.5</v>
      </c>
      <c r="K236" s="25">
        <v>0.47</v>
      </c>
      <c r="L236" s="25">
        <f t="shared" si="28"/>
        <v>0.48249999999999998</v>
      </c>
      <c r="M236" s="25">
        <v>51.3</v>
      </c>
      <c r="N236" s="25">
        <v>52.43</v>
      </c>
      <c r="O236" s="25">
        <v>2.9</v>
      </c>
      <c r="P236" s="25">
        <v>50.8</v>
      </c>
      <c r="Q236" s="21">
        <v>6</v>
      </c>
      <c r="R236" s="26" t="s">
        <v>67</v>
      </c>
      <c r="S236" s="21"/>
      <c r="T236" s="21">
        <v>12.54</v>
      </c>
      <c r="U236" s="21">
        <v>7.09</v>
      </c>
      <c r="V236" s="21">
        <f t="shared" si="27"/>
        <v>5.4499999999999993</v>
      </c>
      <c r="W236" s="21">
        <f t="shared" si="25"/>
        <v>10.623781676413255</v>
      </c>
    </row>
    <row r="237" spans="1:23" x14ac:dyDescent="0.3">
      <c r="A237" s="21" t="s">
        <v>246</v>
      </c>
      <c r="B237" s="22"/>
      <c r="C237" s="26">
        <v>5</v>
      </c>
      <c r="D237" s="23"/>
      <c r="E237" s="23"/>
      <c r="F237" s="24"/>
      <c r="G237" s="115">
        <v>69</v>
      </c>
      <c r="H237" s="25">
        <v>0.48</v>
      </c>
      <c r="I237" s="25">
        <v>0.48</v>
      </c>
      <c r="J237" s="25">
        <v>0.5</v>
      </c>
      <c r="K237" s="25">
        <v>0.51</v>
      </c>
      <c r="L237" s="25">
        <f t="shared" si="28"/>
        <v>0.49249999999999999</v>
      </c>
      <c r="M237" s="25">
        <v>67.8</v>
      </c>
      <c r="N237" s="25">
        <v>50.49</v>
      </c>
      <c r="O237" s="25">
        <v>4.7</v>
      </c>
      <c r="P237" s="25">
        <v>61.9</v>
      </c>
      <c r="Q237" s="21">
        <v>5</v>
      </c>
      <c r="R237" s="26" t="s">
        <v>68</v>
      </c>
      <c r="S237" s="21"/>
      <c r="T237" s="21">
        <v>13.74</v>
      </c>
      <c r="U237" s="21">
        <v>7.17</v>
      </c>
      <c r="V237" s="21">
        <f t="shared" si="27"/>
        <v>6.57</v>
      </c>
      <c r="W237" s="21">
        <f t="shared" si="25"/>
        <v>9.6902654867256643</v>
      </c>
    </row>
    <row r="238" spans="1:23" x14ac:dyDescent="0.3">
      <c r="A238" s="21" t="s">
        <v>247</v>
      </c>
      <c r="B238" s="22"/>
      <c r="C238" s="26">
        <v>5</v>
      </c>
      <c r="D238" s="23"/>
      <c r="E238" s="23"/>
      <c r="F238" s="24"/>
      <c r="G238" s="115">
        <v>68</v>
      </c>
      <c r="H238" s="25">
        <v>0.54</v>
      </c>
      <c r="I238" s="25">
        <v>0.47</v>
      </c>
      <c r="J238" s="25">
        <v>0.52</v>
      </c>
      <c r="K238" s="25">
        <v>0.52</v>
      </c>
      <c r="L238" s="25">
        <f t="shared" si="28"/>
        <v>0.51249999999999996</v>
      </c>
      <c r="M238" s="25">
        <v>67</v>
      </c>
      <c r="N238" s="25">
        <v>42.95</v>
      </c>
      <c r="O238" s="25">
        <v>4.5</v>
      </c>
      <c r="P238" s="25">
        <v>60.2</v>
      </c>
      <c r="Q238" s="21">
        <v>9</v>
      </c>
      <c r="R238" s="26" t="s">
        <v>68</v>
      </c>
      <c r="S238" s="21"/>
      <c r="T238" s="21">
        <v>13.71</v>
      </c>
      <c r="U238" s="21">
        <v>7.17</v>
      </c>
      <c r="V238" s="21">
        <f t="shared" si="27"/>
        <v>6.5400000000000009</v>
      </c>
      <c r="W238" s="21">
        <f t="shared" si="25"/>
        <v>9.7611940298507474</v>
      </c>
    </row>
    <row r="239" spans="1:23" x14ac:dyDescent="0.3">
      <c r="A239" s="21" t="s">
        <v>248</v>
      </c>
      <c r="B239" s="22"/>
      <c r="C239" s="26">
        <v>6</v>
      </c>
      <c r="D239" s="23"/>
      <c r="E239" s="23"/>
      <c r="F239" s="24"/>
      <c r="G239" s="21">
        <v>59</v>
      </c>
      <c r="H239" s="25">
        <v>0.51</v>
      </c>
      <c r="I239" s="25">
        <v>0.48</v>
      </c>
      <c r="J239" s="25">
        <v>0.48</v>
      </c>
      <c r="K239" s="25">
        <v>0.5</v>
      </c>
      <c r="L239" s="25">
        <f t="shared" si="28"/>
        <v>0.49249999999999999</v>
      </c>
      <c r="M239" s="25">
        <v>57.5</v>
      </c>
      <c r="N239" s="25">
        <v>45.75</v>
      </c>
      <c r="O239" s="25">
        <v>3.2</v>
      </c>
      <c r="P239" s="25">
        <v>49.7</v>
      </c>
      <c r="Q239" s="21">
        <v>5</v>
      </c>
      <c r="R239" s="26" t="s">
        <v>67</v>
      </c>
      <c r="S239" s="21"/>
      <c r="T239" s="21">
        <v>13.28</v>
      </c>
      <c r="U239" s="21">
        <v>7.18</v>
      </c>
      <c r="V239" s="21">
        <f t="shared" si="27"/>
        <v>6.1</v>
      </c>
      <c r="W239" s="21">
        <f t="shared" si="25"/>
        <v>10.608695652173912</v>
      </c>
    </row>
    <row r="240" spans="1:23" x14ac:dyDescent="0.3">
      <c r="A240" s="21" t="s">
        <v>249</v>
      </c>
      <c r="B240" s="22"/>
      <c r="C240" s="26">
        <v>6</v>
      </c>
      <c r="D240" s="23"/>
      <c r="E240" s="23"/>
      <c r="F240" s="24"/>
      <c r="G240" s="21">
        <v>63</v>
      </c>
      <c r="H240" s="25">
        <v>0.5</v>
      </c>
      <c r="I240" s="25">
        <v>0.56999999999999995</v>
      </c>
      <c r="J240" s="25">
        <v>0.53</v>
      </c>
      <c r="K240" s="25">
        <v>0.52</v>
      </c>
      <c r="L240" s="25">
        <f>AVERAGE(H240:K240)</f>
        <v>0.53</v>
      </c>
      <c r="M240" s="25">
        <v>61.9</v>
      </c>
      <c r="N240" s="25">
        <v>50.37</v>
      </c>
      <c r="O240" s="25">
        <v>5.4</v>
      </c>
      <c r="P240" s="25">
        <v>71.099999999999994</v>
      </c>
      <c r="Q240" s="21">
        <v>5</v>
      </c>
      <c r="R240" s="26" t="s">
        <v>68</v>
      </c>
      <c r="S240" s="21" t="s">
        <v>338</v>
      </c>
      <c r="T240" s="21">
        <v>13.43</v>
      </c>
      <c r="U240" s="21">
        <v>6.99</v>
      </c>
      <c r="V240" s="21">
        <f t="shared" si="27"/>
        <v>6.4399999999999995</v>
      </c>
      <c r="W240" s="21">
        <f t="shared" si="25"/>
        <v>10.403877221324716</v>
      </c>
    </row>
    <row r="241" spans="1:23" x14ac:dyDescent="0.3">
      <c r="A241" s="21" t="s">
        <v>250</v>
      </c>
      <c r="B241" s="22"/>
      <c r="C241" s="26">
        <v>6</v>
      </c>
      <c r="D241" s="23"/>
      <c r="E241" s="23"/>
      <c r="F241" s="24"/>
      <c r="G241" s="21">
        <v>59</v>
      </c>
      <c r="H241" s="25">
        <v>0.49</v>
      </c>
      <c r="I241" s="25">
        <v>0.49</v>
      </c>
      <c r="J241" s="25">
        <v>0.51</v>
      </c>
      <c r="K241" s="25">
        <v>0.5</v>
      </c>
      <c r="L241" s="25">
        <f t="shared" ref="L241:L253" si="29">AVERAGE(H241:K241)</f>
        <v>0.4975</v>
      </c>
      <c r="M241" s="25">
        <v>56.6</v>
      </c>
      <c r="N241" s="25">
        <v>65.290000000000006</v>
      </c>
      <c r="O241" s="25">
        <v>4.4000000000000004</v>
      </c>
      <c r="P241" s="25">
        <v>65</v>
      </c>
      <c r="Q241" s="21">
        <v>5</v>
      </c>
      <c r="R241" s="26" t="s">
        <v>68</v>
      </c>
      <c r="S241" s="21"/>
      <c r="T241" s="21">
        <v>13.08</v>
      </c>
      <c r="U241" s="21">
        <v>7.07</v>
      </c>
      <c r="V241" s="21">
        <f t="shared" si="27"/>
        <v>6.01</v>
      </c>
      <c r="W241" s="21">
        <f t="shared" si="25"/>
        <v>10.618374558303886</v>
      </c>
    </row>
    <row r="242" spans="1:23" x14ac:dyDescent="0.3">
      <c r="A242" s="21" t="s">
        <v>251</v>
      </c>
      <c r="B242" s="22"/>
      <c r="C242" s="26">
        <v>13</v>
      </c>
      <c r="D242" s="23"/>
      <c r="E242" s="23"/>
      <c r="F242" s="24"/>
      <c r="G242" s="21">
        <v>61</v>
      </c>
      <c r="H242" s="25">
        <v>0.56000000000000005</v>
      </c>
      <c r="I242" s="25">
        <v>0.57999999999999996</v>
      </c>
      <c r="J242" s="25">
        <v>0.55000000000000004</v>
      </c>
      <c r="K242" s="25">
        <v>0.56000000000000005</v>
      </c>
      <c r="L242" s="25">
        <f t="shared" si="29"/>
        <v>0.5625</v>
      </c>
      <c r="M242" s="25">
        <v>60.4</v>
      </c>
      <c r="N242" s="25">
        <v>55.47</v>
      </c>
      <c r="O242" s="25">
        <v>5</v>
      </c>
      <c r="P242" s="25">
        <v>68.3</v>
      </c>
      <c r="Q242" s="21">
        <v>4</v>
      </c>
      <c r="R242" s="26" t="s">
        <v>68</v>
      </c>
      <c r="S242" s="21"/>
      <c r="T242" s="21">
        <v>13.42</v>
      </c>
      <c r="U242" s="21">
        <v>7.19</v>
      </c>
      <c r="V242" s="21">
        <f t="shared" si="27"/>
        <v>6.2299999999999995</v>
      </c>
      <c r="W242" s="21">
        <f t="shared" si="25"/>
        <v>10.314569536423839</v>
      </c>
    </row>
    <row r="243" spans="1:23" x14ac:dyDescent="0.3">
      <c r="A243" s="21" t="s">
        <v>252</v>
      </c>
      <c r="B243" s="22"/>
      <c r="C243" s="26">
        <v>13</v>
      </c>
      <c r="D243" s="23"/>
      <c r="E243" s="23"/>
      <c r="F243" s="24"/>
      <c r="G243" s="21">
        <v>59</v>
      </c>
      <c r="H243" s="25">
        <v>0.49</v>
      </c>
      <c r="I243" s="25">
        <v>0.48</v>
      </c>
      <c r="J243" s="25">
        <v>0.48</v>
      </c>
      <c r="K243" s="25">
        <v>0.49</v>
      </c>
      <c r="L243" s="25">
        <f t="shared" si="29"/>
        <v>0.48499999999999999</v>
      </c>
      <c r="M243" s="25">
        <v>58.5</v>
      </c>
      <c r="N243" s="25">
        <v>45.4</v>
      </c>
      <c r="O243" s="25">
        <v>5.3</v>
      </c>
      <c r="P243" s="25">
        <v>72.3</v>
      </c>
      <c r="Q243" s="21">
        <v>5</v>
      </c>
      <c r="R243" s="26" t="s">
        <v>332</v>
      </c>
      <c r="S243" s="21"/>
      <c r="T243" s="21">
        <v>13.08</v>
      </c>
      <c r="U243" s="21">
        <v>7.19</v>
      </c>
      <c r="V243" s="21">
        <f t="shared" si="27"/>
        <v>5.89</v>
      </c>
      <c r="W243" s="21">
        <f t="shared" si="25"/>
        <v>10.068376068376068</v>
      </c>
    </row>
    <row r="244" spans="1:23" x14ac:dyDescent="0.3">
      <c r="A244" s="21" t="s">
        <v>253</v>
      </c>
      <c r="B244" s="22"/>
      <c r="C244" s="26">
        <v>13</v>
      </c>
      <c r="D244" s="23"/>
      <c r="E244" s="23"/>
      <c r="F244" s="24"/>
      <c r="G244" s="21">
        <v>57</v>
      </c>
      <c r="H244" s="25">
        <v>0.46</v>
      </c>
      <c r="I244" s="25">
        <v>0.47</v>
      </c>
      <c r="J244" s="25">
        <v>0.48</v>
      </c>
      <c r="K244" s="25">
        <v>0.46</v>
      </c>
      <c r="L244" s="25">
        <f t="shared" si="29"/>
        <v>0.46749999999999997</v>
      </c>
      <c r="M244" s="25">
        <v>55.7</v>
      </c>
      <c r="N244" s="25">
        <v>50.84</v>
      </c>
      <c r="O244" s="25">
        <v>3.1</v>
      </c>
      <c r="P244" s="25">
        <v>50.7</v>
      </c>
      <c r="Q244" s="21">
        <v>8</v>
      </c>
      <c r="R244" s="26" t="s">
        <v>67</v>
      </c>
      <c r="S244" s="21"/>
      <c r="T244" s="21">
        <v>12.72</v>
      </c>
      <c r="U244" s="21">
        <v>7.12</v>
      </c>
      <c r="V244" s="21">
        <f t="shared" si="27"/>
        <v>5.6000000000000005</v>
      </c>
      <c r="W244" s="21">
        <f t="shared" si="25"/>
        <v>10.053859964093357</v>
      </c>
    </row>
    <row r="245" spans="1:23" x14ac:dyDescent="0.3">
      <c r="A245" s="21" t="s">
        <v>254</v>
      </c>
      <c r="B245" s="22"/>
      <c r="C245" s="26">
        <v>14</v>
      </c>
      <c r="D245" s="23"/>
      <c r="E245" s="23"/>
      <c r="F245" s="24"/>
      <c r="G245" s="21">
        <v>53</v>
      </c>
      <c r="H245" s="25">
        <v>0.49</v>
      </c>
      <c r="I245" s="25">
        <v>0.51</v>
      </c>
      <c r="J245" s="25">
        <v>0.5</v>
      </c>
      <c r="K245" s="25">
        <v>0.51</v>
      </c>
      <c r="L245" s="25">
        <f t="shared" si="29"/>
        <v>0.50249999999999995</v>
      </c>
      <c r="M245" s="25">
        <v>51.7</v>
      </c>
      <c r="N245" s="25">
        <v>63.29</v>
      </c>
      <c r="O245" s="25">
        <v>3.9</v>
      </c>
      <c r="P245" s="25">
        <v>62.1</v>
      </c>
      <c r="Q245" s="21">
        <v>8</v>
      </c>
      <c r="R245" s="26" t="s">
        <v>68</v>
      </c>
      <c r="S245" s="21"/>
      <c r="T245" s="21">
        <v>13.46</v>
      </c>
      <c r="U245" s="21">
        <v>7.08</v>
      </c>
      <c r="V245" s="21">
        <f t="shared" si="27"/>
        <v>6.3800000000000008</v>
      </c>
      <c r="W245" s="115">
        <f t="shared" si="25"/>
        <v>12.340425531914894</v>
      </c>
    </row>
    <row r="246" spans="1:23" x14ac:dyDescent="0.3">
      <c r="A246" s="21" t="s">
        <v>255</v>
      </c>
      <c r="B246" s="22"/>
      <c r="C246" s="26">
        <v>14</v>
      </c>
      <c r="D246" s="23"/>
      <c r="E246" s="23"/>
      <c r="F246" s="24"/>
      <c r="G246" s="21">
        <v>55</v>
      </c>
      <c r="H246" s="25">
        <v>0.45</v>
      </c>
      <c r="I246" s="25">
        <v>0.45</v>
      </c>
      <c r="J246" s="25">
        <v>0.44</v>
      </c>
      <c r="K246" s="25">
        <v>0.45</v>
      </c>
      <c r="L246" s="25">
        <f t="shared" si="29"/>
        <v>0.44750000000000001</v>
      </c>
      <c r="M246" s="25">
        <v>52.9</v>
      </c>
      <c r="N246" s="25">
        <v>78.47</v>
      </c>
      <c r="O246" s="25">
        <v>3.2</v>
      </c>
      <c r="P246" s="25">
        <v>53.4</v>
      </c>
      <c r="Q246" s="21">
        <v>5</v>
      </c>
      <c r="R246" s="26" t="s">
        <v>67</v>
      </c>
      <c r="S246" s="21"/>
      <c r="T246" s="21">
        <v>13.79</v>
      </c>
      <c r="U246" s="21">
        <v>6.97</v>
      </c>
      <c r="V246" s="21">
        <f t="shared" si="27"/>
        <v>6.8199999999999994</v>
      </c>
      <c r="W246" s="115">
        <f t="shared" si="25"/>
        <v>12.892249527410208</v>
      </c>
    </row>
    <row r="247" spans="1:23" x14ac:dyDescent="0.3">
      <c r="A247" s="21" t="s">
        <v>256</v>
      </c>
      <c r="B247" s="22"/>
      <c r="C247" s="26">
        <v>14</v>
      </c>
      <c r="D247" s="23"/>
      <c r="E247" s="23"/>
      <c r="F247" s="24"/>
      <c r="G247" s="21">
        <v>55</v>
      </c>
      <c r="H247" s="25">
        <v>0.59</v>
      </c>
      <c r="I247" s="25">
        <v>0.59</v>
      </c>
      <c r="J247" s="25">
        <v>0.59</v>
      </c>
      <c r="K247" s="25">
        <v>0.57999999999999996</v>
      </c>
      <c r="L247" s="119">
        <f t="shared" si="29"/>
        <v>0.58750000000000002</v>
      </c>
      <c r="M247" s="25">
        <v>52.2</v>
      </c>
      <c r="N247" s="25">
        <v>63.68</v>
      </c>
      <c r="O247" s="25">
        <v>4.3</v>
      </c>
      <c r="P247" s="25">
        <v>65.400000000000006</v>
      </c>
      <c r="Q247" s="21">
        <v>5</v>
      </c>
      <c r="R247" s="26" t="s">
        <v>68</v>
      </c>
      <c r="S247" s="21"/>
      <c r="T247" s="21">
        <v>13.57</v>
      </c>
      <c r="U247" s="21">
        <v>7.18</v>
      </c>
      <c r="V247" s="21">
        <f t="shared" si="27"/>
        <v>6.3900000000000006</v>
      </c>
      <c r="W247" s="21">
        <f t="shared" si="25"/>
        <v>12.241379310344829</v>
      </c>
    </row>
    <row r="248" spans="1:23" x14ac:dyDescent="0.3">
      <c r="A248" s="21" t="s">
        <v>257</v>
      </c>
      <c r="B248" s="22"/>
      <c r="C248" s="26">
        <v>15</v>
      </c>
      <c r="D248" s="23"/>
      <c r="E248" s="23"/>
      <c r="F248" s="24"/>
      <c r="G248" s="21">
        <v>60</v>
      </c>
      <c r="H248" s="25">
        <v>0.56999999999999995</v>
      </c>
      <c r="I248" s="25">
        <v>0.57999999999999996</v>
      </c>
      <c r="J248" s="25">
        <v>0.57999999999999996</v>
      </c>
      <c r="K248" s="25">
        <v>0.59</v>
      </c>
      <c r="L248" s="119">
        <f t="shared" si="29"/>
        <v>0.57999999999999996</v>
      </c>
      <c r="M248" s="25">
        <v>58.5</v>
      </c>
      <c r="N248" s="25">
        <v>67.790000000000006</v>
      </c>
      <c r="O248" s="25">
        <v>5.4</v>
      </c>
      <c r="P248" s="25">
        <v>72.7</v>
      </c>
      <c r="Q248" s="21">
        <v>8</v>
      </c>
      <c r="R248" s="26" t="s">
        <v>332</v>
      </c>
      <c r="S248" s="21"/>
      <c r="T248" s="21">
        <v>13.68</v>
      </c>
      <c r="U248" s="21">
        <v>7.08</v>
      </c>
      <c r="V248" s="21">
        <f t="shared" si="27"/>
        <v>6.6</v>
      </c>
      <c r="W248" s="21">
        <f t="shared" si="25"/>
        <v>11.282051282051281</v>
      </c>
    </row>
    <row r="249" spans="1:23" x14ac:dyDescent="0.3">
      <c r="A249" s="21" t="s">
        <v>258</v>
      </c>
      <c r="B249" s="22"/>
      <c r="C249" s="26">
        <v>15</v>
      </c>
      <c r="D249" s="23"/>
      <c r="E249" s="23"/>
      <c r="F249" s="24"/>
      <c r="G249" s="21">
        <v>60</v>
      </c>
      <c r="H249" s="25">
        <v>0.51</v>
      </c>
      <c r="I249" s="25">
        <v>0.51</v>
      </c>
      <c r="J249" s="25">
        <v>0.5</v>
      </c>
      <c r="K249" s="25">
        <v>0.52</v>
      </c>
      <c r="L249" s="25">
        <f t="shared" si="29"/>
        <v>0.51</v>
      </c>
      <c r="M249" s="25">
        <v>57.5</v>
      </c>
      <c r="N249" s="25">
        <v>44.98</v>
      </c>
      <c r="O249" s="25">
        <v>5.2</v>
      </c>
      <c r="P249" s="25">
        <v>71.400000000000006</v>
      </c>
      <c r="Q249" s="21">
        <v>9</v>
      </c>
      <c r="R249" s="26" t="s">
        <v>68</v>
      </c>
      <c r="S249" s="21"/>
      <c r="T249" s="21">
        <v>13.14</v>
      </c>
      <c r="U249" s="21">
        <v>7.1</v>
      </c>
      <c r="V249" s="21">
        <f t="shared" si="27"/>
        <v>6.0400000000000009</v>
      </c>
      <c r="W249" s="21">
        <f t="shared" si="25"/>
        <v>10.504347826086958</v>
      </c>
    </row>
    <row r="250" spans="1:23" x14ac:dyDescent="0.3">
      <c r="A250" s="21" t="s">
        <v>259</v>
      </c>
      <c r="B250" s="22"/>
      <c r="C250" s="26">
        <v>15</v>
      </c>
      <c r="D250" s="23"/>
      <c r="E250" s="23"/>
      <c r="F250" s="24"/>
      <c r="G250" s="21">
        <v>59</v>
      </c>
      <c r="H250" s="25">
        <v>0.43</v>
      </c>
      <c r="I250" s="25">
        <v>0.45</v>
      </c>
      <c r="J250" s="25">
        <v>0.44</v>
      </c>
      <c r="K250" s="25">
        <v>0.44</v>
      </c>
      <c r="L250" s="25">
        <f t="shared" si="29"/>
        <v>0.44</v>
      </c>
      <c r="M250" s="25">
        <v>57</v>
      </c>
      <c r="N250" s="25">
        <v>55.13</v>
      </c>
      <c r="O250" s="25">
        <v>5</v>
      </c>
      <c r="P250" s="25">
        <v>69.599999999999994</v>
      </c>
      <c r="Q250" s="21">
        <v>6</v>
      </c>
      <c r="R250" s="26" t="s">
        <v>68</v>
      </c>
      <c r="S250" s="21"/>
      <c r="T250" s="21">
        <v>12.53</v>
      </c>
      <c r="U250" s="21">
        <v>7.16</v>
      </c>
      <c r="V250" s="21">
        <f t="shared" si="27"/>
        <v>5.3699999999999992</v>
      </c>
      <c r="W250" s="21">
        <f t="shared" si="25"/>
        <v>9.4210526315789469</v>
      </c>
    </row>
    <row r="251" spans="1:23" x14ac:dyDescent="0.3">
      <c r="A251" s="21" t="s">
        <v>260</v>
      </c>
      <c r="B251" s="22"/>
      <c r="C251" s="26">
        <v>16</v>
      </c>
      <c r="D251" s="23"/>
      <c r="E251" s="23"/>
      <c r="F251" s="24"/>
      <c r="G251" s="21">
        <v>53</v>
      </c>
      <c r="H251" s="25">
        <v>0.48</v>
      </c>
      <c r="I251" s="25">
        <v>0.47</v>
      </c>
      <c r="J251" s="25">
        <v>0.47</v>
      </c>
      <c r="K251" s="25">
        <v>0.47</v>
      </c>
      <c r="L251" s="25">
        <f t="shared" si="29"/>
        <v>0.47249999999999998</v>
      </c>
      <c r="M251" s="25">
        <v>52.5</v>
      </c>
      <c r="N251" s="25">
        <v>53.95</v>
      </c>
      <c r="O251" s="25">
        <v>4.0999999999999996</v>
      </c>
      <c r="P251" s="25">
        <v>63.8</v>
      </c>
      <c r="Q251" s="21">
        <v>6</v>
      </c>
      <c r="R251" s="26" t="s">
        <v>68</v>
      </c>
      <c r="S251" s="21"/>
      <c r="T251" s="21">
        <v>12.36</v>
      </c>
      <c r="U251" s="21">
        <v>7.08</v>
      </c>
      <c r="V251" s="21">
        <f t="shared" si="27"/>
        <v>5.2799999999999994</v>
      </c>
      <c r="W251" s="21">
        <f t="shared" si="25"/>
        <v>10.057142857142857</v>
      </c>
    </row>
    <row r="252" spans="1:23" x14ac:dyDescent="0.3">
      <c r="A252" s="21" t="s">
        <v>261</v>
      </c>
      <c r="B252" s="22"/>
      <c r="C252" s="26">
        <v>16</v>
      </c>
      <c r="D252" s="23"/>
      <c r="E252" s="23"/>
      <c r="F252" s="24"/>
      <c r="G252" s="21">
        <v>55</v>
      </c>
      <c r="H252" s="25">
        <v>0.48</v>
      </c>
      <c r="I252" s="25">
        <v>0.48</v>
      </c>
      <c r="J252" s="25">
        <v>0.47</v>
      </c>
      <c r="K252" s="25">
        <v>0.48</v>
      </c>
      <c r="L252" s="25">
        <f t="shared" si="29"/>
        <v>0.47749999999999998</v>
      </c>
      <c r="M252" s="25">
        <v>53.6</v>
      </c>
      <c r="N252" s="25">
        <v>52.1</v>
      </c>
      <c r="O252" s="25">
        <v>4.5999999999999996</v>
      </c>
      <c r="P252" s="25">
        <v>68.400000000000006</v>
      </c>
      <c r="Q252" s="21">
        <v>6</v>
      </c>
      <c r="R252" s="26" t="s">
        <v>68</v>
      </c>
      <c r="S252" s="21"/>
      <c r="T252" s="21">
        <v>12.58</v>
      </c>
      <c r="U252" s="21">
        <v>7.18</v>
      </c>
      <c r="V252" s="21">
        <f t="shared" si="27"/>
        <v>5.4</v>
      </c>
      <c r="W252" s="21">
        <f t="shared" si="25"/>
        <v>10.074626865671641</v>
      </c>
    </row>
    <row r="253" spans="1:23" x14ac:dyDescent="0.3">
      <c r="A253" s="21" t="s">
        <v>262</v>
      </c>
      <c r="B253" s="22"/>
      <c r="C253" s="26">
        <v>16</v>
      </c>
      <c r="D253" s="23"/>
      <c r="E253" s="23"/>
      <c r="F253" s="24"/>
      <c r="G253" s="21">
        <v>54</v>
      </c>
      <c r="H253" s="25">
        <v>0.5</v>
      </c>
      <c r="I253" s="25">
        <v>0.49</v>
      </c>
      <c r="J253" s="25">
        <v>0.51</v>
      </c>
      <c r="K253" s="25">
        <v>0.5</v>
      </c>
      <c r="L253" s="25">
        <f t="shared" si="29"/>
        <v>0.5</v>
      </c>
      <c r="M253" s="25">
        <v>52.3</v>
      </c>
      <c r="N253" s="25">
        <v>59.14</v>
      </c>
      <c r="O253" s="25">
        <v>3</v>
      </c>
      <c r="P253" s="25">
        <v>51.7</v>
      </c>
      <c r="Q253" s="21">
        <v>6</v>
      </c>
      <c r="R253" s="26" t="s">
        <v>67</v>
      </c>
      <c r="S253" s="21"/>
      <c r="T253" s="21">
        <v>12.56</v>
      </c>
      <c r="U253" s="21">
        <v>6.94</v>
      </c>
      <c r="V253" s="21">
        <f t="shared" si="27"/>
        <v>5.62</v>
      </c>
      <c r="W253" s="21">
        <f t="shared" si="25"/>
        <v>10.745697896749522</v>
      </c>
    </row>
    <row r="254" spans="1:23" x14ac:dyDescent="0.3">
      <c r="A254" s="28" t="s">
        <v>10</v>
      </c>
      <c r="B254" s="28"/>
      <c r="C254" s="31"/>
      <c r="D254" s="28"/>
      <c r="E254" s="28"/>
      <c r="F254" s="29"/>
      <c r="G254" s="30">
        <f>AVERAGE(G239:G253,G206:G236)</f>
        <v>57.434782608695649</v>
      </c>
      <c r="H254" s="30">
        <f t="shared" ref="H254:U254" si="30">AVERAGE(H206:H253)</f>
        <v>0.48583333333333334</v>
      </c>
      <c r="I254" s="30">
        <f t="shared" si="30"/>
        <v>0.48624999999999985</v>
      </c>
      <c r="J254" s="30">
        <f t="shared" si="30"/>
        <v>0.48687500000000017</v>
      </c>
      <c r="K254" s="30">
        <f t="shared" si="30"/>
        <v>0.48645833333333327</v>
      </c>
      <c r="L254" s="30">
        <f>AVERAGE(L249:L253,L219:L246,L214:L217,L207:L212)</f>
        <v>0.48645348837209296</v>
      </c>
      <c r="M254" s="30">
        <f>AVERAGE(M224:M253,M206:M222)</f>
        <v>56.148936170212764</v>
      </c>
      <c r="N254" s="30">
        <f>AVERAGE(N220:N253,N206:N218)</f>
        <v>53.386595744680861</v>
      </c>
      <c r="O254" s="30">
        <f>AVERAGE(O206:O253)</f>
        <v>4.4369565217391296</v>
      </c>
      <c r="P254" s="30">
        <f>AVERAGE(P226:P253,P206:P224)</f>
        <v>64.991111111111124</v>
      </c>
      <c r="Q254" s="30">
        <f t="shared" si="30"/>
        <v>6.8043478260869561</v>
      </c>
      <c r="R254" s="30"/>
      <c r="S254" s="30"/>
      <c r="T254" s="30">
        <f t="shared" si="30"/>
        <v>12.899791666666667</v>
      </c>
      <c r="U254" s="30">
        <f t="shared" si="30"/>
        <v>7.085416666666668</v>
      </c>
      <c r="V254" s="30">
        <f>AVERAGE(V207:V253)</f>
        <v>5.8570212765957406</v>
      </c>
      <c r="W254" s="30">
        <f>AVERAGE(W247:W253,W229:W244,W217:W227,W206:W215)</f>
        <v>10.411544140394945</v>
      </c>
    </row>
    <row r="255" spans="1:23" x14ac:dyDescent="0.3">
      <c r="A255" s="28" t="s">
        <v>11</v>
      </c>
      <c r="B255" s="28"/>
      <c r="C255" s="31"/>
      <c r="D255" s="28"/>
      <c r="E255" s="21"/>
      <c r="F255" s="24"/>
      <c r="G255" s="30"/>
      <c r="H255" s="30"/>
      <c r="I255" s="30"/>
      <c r="J255" s="30"/>
      <c r="K255" s="30">
        <f>AVERAGE(H206:H235,I206:I235,J206:J235,K206:K235)</f>
        <v>0.47683333333333339</v>
      </c>
      <c r="L255" s="30"/>
      <c r="M255" s="30"/>
      <c r="N255" s="30"/>
      <c r="O255" s="30"/>
      <c r="P255" s="30"/>
      <c r="Q255" s="30"/>
      <c r="R255" s="31"/>
      <c r="S255" s="21"/>
      <c r="T255" s="21"/>
      <c r="U255" s="21"/>
      <c r="V255" s="21"/>
      <c r="W255" s="21"/>
    </row>
    <row r="257" spans="1:23" x14ac:dyDescent="0.3">
      <c r="A257" s="69" t="s">
        <v>263</v>
      </c>
      <c r="B257" s="70"/>
      <c r="C257" s="72">
        <v>57</v>
      </c>
      <c r="D257" s="67"/>
      <c r="E257" s="67">
        <v>44306</v>
      </c>
      <c r="F257" s="71"/>
      <c r="G257" s="69">
        <v>59</v>
      </c>
      <c r="H257" s="68">
        <v>0.56999999999999995</v>
      </c>
      <c r="I257" s="68">
        <v>0.48</v>
      </c>
      <c r="J257" s="68">
        <v>0.46</v>
      </c>
      <c r="K257" s="68">
        <v>0.53</v>
      </c>
      <c r="L257" s="68">
        <f>AVERAGE(H257:K257)</f>
        <v>0.51</v>
      </c>
      <c r="M257" s="68">
        <v>56.8</v>
      </c>
      <c r="N257" s="68">
        <v>68.42</v>
      </c>
      <c r="O257" s="68">
        <v>6</v>
      </c>
      <c r="P257" s="68">
        <v>77.7</v>
      </c>
      <c r="Q257" s="69">
        <v>6</v>
      </c>
      <c r="R257" s="72" t="s">
        <v>332</v>
      </c>
      <c r="S257" s="69"/>
      <c r="T257" s="69">
        <v>13.29</v>
      </c>
      <c r="U257" s="69">
        <v>7.02</v>
      </c>
      <c r="V257" s="69">
        <f>T257-U257</f>
        <v>6.27</v>
      </c>
      <c r="W257" s="69">
        <f t="shared" ref="W257:W304" si="31">(V257/M257)*100</f>
        <v>11.038732394366196</v>
      </c>
    </row>
    <row r="258" spans="1:23" x14ac:dyDescent="0.3">
      <c r="A258" s="69" t="s">
        <v>264</v>
      </c>
      <c r="B258" s="70"/>
      <c r="C258" s="72">
        <v>57</v>
      </c>
      <c r="D258" s="67"/>
      <c r="E258" s="67"/>
      <c r="F258" s="71"/>
      <c r="G258" s="69">
        <v>52</v>
      </c>
      <c r="H258" s="68">
        <v>0.48</v>
      </c>
      <c r="I258" s="68">
        <v>0.5</v>
      </c>
      <c r="J258" s="68">
        <v>0.47</v>
      </c>
      <c r="K258" s="68">
        <v>0.48</v>
      </c>
      <c r="L258" s="68">
        <f t="shared" ref="L258:L275" si="32">AVERAGE(H258:K258)</f>
        <v>0.48249999999999998</v>
      </c>
      <c r="M258" s="68">
        <v>49.6</v>
      </c>
      <c r="N258" s="68">
        <v>58.55</v>
      </c>
      <c r="O258" s="68">
        <v>4</v>
      </c>
      <c r="P258" s="68">
        <v>63.8</v>
      </c>
      <c r="Q258" s="69">
        <v>7</v>
      </c>
      <c r="R258" s="72" t="s">
        <v>68</v>
      </c>
      <c r="S258" s="69"/>
      <c r="T258" s="69">
        <v>12.37</v>
      </c>
      <c r="U258" s="69">
        <v>6.95</v>
      </c>
      <c r="V258" s="69">
        <f t="shared" ref="V258:V304" si="33">T258-U258</f>
        <v>5.419999999999999</v>
      </c>
      <c r="W258" s="69">
        <f t="shared" si="31"/>
        <v>10.927419354838708</v>
      </c>
    </row>
    <row r="259" spans="1:23" x14ac:dyDescent="0.3">
      <c r="A259" s="69" t="s">
        <v>265</v>
      </c>
      <c r="B259" s="70"/>
      <c r="C259" s="72">
        <v>57</v>
      </c>
      <c r="D259" s="67"/>
      <c r="E259" s="67"/>
      <c r="F259" s="71"/>
      <c r="G259" s="69">
        <v>53</v>
      </c>
      <c r="H259" s="68">
        <v>0.44</v>
      </c>
      <c r="I259" s="68">
        <v>0.45</v>
      </c>
      <c r="J259" s="68">
        <v>0.44</v>
      </c>
      <c r="K259" s="68">
        <v>0.44</v>
      </c>
      <c r="L259" s="68">
        <f t="shared" si="32"/>
        <v>0.4425</v>
      </c>
      <c r="M259" s="68">
        <v>52.2</v>
      </c>
      <c r="N259" s="68">
        <v>48.03</v>
      </c>
      <c r="O259" s="73">
        <v>6.3</v>
      </c>
      <c r="P259" s="68">
        <v>81.7</v>
      </c>
      <c r="Q259" s="69">
        <v>6</v>
      </c>
      <c r="R259" s="72" t="s">
        <v>332</v>
      </c>
      <c r="S259" s="69"/>
      <c r="T259" s="69">
        <v>12.18</v>
      </c>
      <c r="U259" s="69">
        <v>7.01</v>
      </c>
      <c r="V259" s="69">
        <f t="shared" si="33"/>
        <v>5.17</v>
      </c>
      <c r="W259" s="69">
        <f t="shared" si="31"/>
        <v>9.9042145593869737</v>
      </c>
    </row>
    <row r="260" spans="1:23" x14ac:dyDescent="0.3">
      <c r="A260" s="69" t="s">
        <v>266</v>
      </c>
      <c r="B260" s="70"/>
      <c r="C260" s="72">
        <v>57</v>
      </c>
      <c r="D260" s="67"/>
      <c r="E260" s="67"/>
      <c r="F260" s="71"/>
      <c r="G260" s="69">
        <v>55</v>
      </c>
      <c r="H260" s="68">
        <v>0.38</v>
      </c>
      <c r="I260" s="68">
        <v>0.38</v>
      </c>
      <c r="J260" s="68">
        <v>0.39</v>
      </c>
      <c r="K260" s="68">
        <v>0.38</v>
      </c>
      <c r="L260" s="68">
        <f t="shared" si="32"/>
        <v>0.38249999999999995</v>
      </c>
      <c r="M260" s="68">
        <v>53.2</v>
      </c>
      <c r="N260" s="68">
        <v>52.35</v>
      </c>
      <c r="O260" s="73">
        <v>5.0999999999999996</v>
      </c>
      <c r="P260" s="68">
        <v>72.400000000000006</v>
      </c>
      <c r="Q260" s="69">
        <v>5</v>
      </c>
      <c r="R260" s="72" t="s">
        <v>332</v>
      </c>
      <c r="S260" s="69"/>
      <c r="T260" s="69">
        <v>12.79</v>
      </c>
      <c r="U260" s="69">
        <v>7.19</v>
      </c>
      <c r="V260" s="69">
        <f t="shared" si="33"/>
        <v>5.5999999999999988</v>
      </c>
      <c r="W260" s="69">
        <f t="shared" si="31"/>
        <v>10.526315789473681</v>
      </c>
    </row>
    <row r="261" spans="1:23" x14ac:dyDescent="0.3">
      <c r="A261" s="69" t="s">
        <v>267</v>
      </c>
      <c r="B261" s="70"/>
      <c r="C261" s="72">
        <v>57</v>
      </c>
      <c r="D261" s="67"/>
      <c r="E261" s="67"/>
      <c r="F261" s="71"/>
      <c r="G261" s="69">
        <v>55</v>
      </c>
      <c r="H261" s="68">
        <v>0.43</v>
      </c>
      <c r="I261" s="68">
        <v>0.43</v>
      </c>
      <c r="J261" s="68">
        <v>0.42</v>
      </c>
      <c r="K261" s="68">
        <v>0.43</v>
      </c>
      <c r="L261" s="68">
        <f t="shared" si="32"/>
        <v>0.42749999999999999</v>
      </c>
      <c r="M261" s="68">
        <v>54.2</v>
      </c>
      <c r="N261" s="68">
        <v>49.68</v>
      </c>
      <c r="O261" s="68">
        <v>6.2</v>
      </c>
      <c r="P261" s="68">
        <v>80.2</v>
      </c>
      <c r="Q261" s="69">
        <v>7</v>
      </c>
      <c r="R261" s="72" t="s">
        <v>332</v>
      </c>
      <c r="S261" s="69"/>
      <c r="T261" s="69">
        <v>12.34</v>
      </c>
      <c r="U261" s="69">
        <v>7.18</v>
      </c>
      <c r="V261" s="69">
        <f t="shared" si="33"/>
        <v>5.16</v>
      </c>
      <c r="W261" s="69">
        <f t="shared" si="31"/>
        <v>9.5202952029520294</v>
      </c>
    </row>
    <row r="262" spans="1:23" x14ac:dyDescent="0.3">
      <c r="A262" s="69" t="s">
        <v>268</v>
      </c>
      <c r="B262" s="70"/>
      <c r="C262" s="72">
        <v>57</v>
      </c>
      <c r="D262" s="67"/>
      <c r="E262" s="67"/>
      <c r="F262" s="71"/>
      <c r="G262" s="69">
        <v>59</v>
      </c>
      <c r="H262" s="68">
        <v>0.48</v>
      </c>
      <c r="I262" s="68">
        <v>0.48</v>
      </c>
      <c r="J262" s="68">
        <v>0.55000000000000004</v>
      </c>
      <c r="K262" s="68">
        <v>0.48</v>
      </c>
      <c r="L262" s="68">
        <f t="shared" si="32"/>
        <v>0.4975</v>
      </c>
      <c r="M262" s="68">
        <v>56.2</v>
      </c>
      <c r="N262" s="68">
        <v>55.85</v>
      </c>
      <c r="O262" s="68">
        <v>6.4</v>
      </c>
      <c r="P262" s="68">
        <v>81.099999999999994</v>
      </c>
      <c r="Q262" s="69">
        <v>8</v>
      </c>
      <c r="R262" s="72" t="s">
        <v>332</v>
      </c>
      <c r="S262" s="69"/>
      <c r="T262" s="69">
        <v>13.04</v>
      </c>
      <c r="U262" s="69">
        <v>7.08</v>
      </c>
      <c r="V262" s="69">
        <f t="shared" si="33"/>
        <v>5.9599999999999991</v>
      </c>
      <c r="W262" s="69">
        <f t="shared" si="31"/>
        <v>10.604982206405692</v>
      </c>
    </row>
    <row r="263" spans="1:23" x14ac:dyDescent="0.3">
      <c r="A263" s="69" t="s">
        <v>269</v>
      </c>
      <c r="B263" s="70"/>
      <c r="C263" s="72">
        <v>58</v>
      </c>
      <c r="D263" s="67"/>
      <c r="E263" s="67"/>
      <c r="F263" s="71"/>
      <c r="G263" s="69">
        <v>56</v>
      </c>
      <c r="H263" s="68">
        <v>0.51</v>
      </c>
      <c r="I263" s="68">
        <v>0.51</v>
      </c>
      <c r="J263" s="68">
        <v>0.51</v>
      </c>
      <c r="K263" s="68">
        <v>0.51</v>
      </c>
      <c r="L263" s="68">
        <f t="shared" si="32"/>
        <v>0.51</v>
      </c>
      <c r="M263" s="68">
        <v>54.1</v>
      </c>
      <c r="N263" s="68">
        <v>70.42</v>
      </c>
      <c r="O263" s="68">
        <v>6.3</v>
      </c>
      <c r="P263" s="68">
        <v>81.2</v>
      </c>
      <c r="Q263" s="69">
        <v>7</v>
      </c>
      <c r="R263" s="72" t="s">
        <v>332</v>
      </c>
      <c r="S263" s="69"/>
      <c r="T263" s="69">
        <v>13.19</v>
      </c>
      <c r="U263" s="69">
        <v>7</v>
      </c>
      <c r="V263" s="69">
        <f t="shared" si="33"/>
        <v>6.1899999999999995</v>
      </c>
      <c r="W263" s="69">
        <f t="shared" si="31"/>
        <v>11.44177449168207</v>
      </c>
    </row>
    <row r="264" spans="1:23" x14ac:dyDescent="0.3">
      <c r="A264" s="69" t="s">
        <v>270</v>
      </c>
      <c r="B264" s="70"/>
      <c r="C264" s="72">
        <v>58</v>
      </c>
      <c r="D264" s="67"/>
      <c r="E264" s="67"/>
      <c r="F264" s="71"/>
      <c r="G264" s="69">
        <v>52</v>
      </c>
      <c r="H264" s="68">
        <v>0.51</v>
      </c>
      <c r="I264" s="68">
        <v>0.51</v>
      </c>
      <c r="J264" s="68">
        <v>0.49</v>
      </c>
      <c r="K264" s="68">
        <v>0.51</v>
      </c>
      <c r="L264" s="68">
        <f t="shared" si="32"/>
        <v>0.505</v>
      </c>
      <c r="M264" s="68">
        <v>49.1</v>
      </c>
      <c r="N264" s="68">
        <v>37.4</v>
      </c>
      <c r="O264" s="68">
        <v>3.6</v>
      </c>
      <c r="P264" s="68">
        <v>60.4</v>
      </c>
      <c r="Q264" s="69">
        <v>6</v>
      </c>
      <c r="R264" s="72" t="s">
        <v>68</v>
      </c>
      <c r="S264" s="69"/>
      <c r="T264" s="69">
        <v>12.47</v>
      </c>
      <c r="U264" s="69">
        <v>6.98</v>
      </c>
      <c r="V264" s="69">
        <f t="shared" si="33"/>
        <v>5.49</v>
      </c>
      <c r="W264" s="69">
        <f t="shared" si="31"/>
        <v>11.181262729124237</v>
      </c>
    </row>
    <row r="265" spans="1:23" x14ac:dyDescent="0.3">
      <c r="A265" s="69" t="s">
        <v>271</v>
      </c>
      <c r="B265" s="70"/>
      <c r="C265" s="72">
        <v>58</v>
      </c>
      <c r="D265" s="67"/>
      <c r="E265" s="67"/>
      <c r="F265" s="71"/>
      <c r="G265" s="69">
        <v>53</v>
      </c>
      <c r="H265" s="68">
        <v>0.52</v>
      </c>
      <c r="I265" s="68">
        <v>0.52</v>
      </c>
      <c r="J265" s="68">
        <v>0.5</v>
      </c>
      <c r="K265" s="68">
        <v>0.51</v>
      </c>
      <c r="L265" s="68">
        <f t="shared" si="32"/>
        <v>0.51249999999999996</v>
      </c>
      <c r="M265" s="68">
        <v>50.2</v>
      </c>
      <c r="N265" s="68">
        <v>51.53</v>
      </c>
      <c r="O265" s="68">
        <v>4.4000000000000004</v>
      </c>
      <c r="P265" s="68">
        <v>67</v>
      </c>
      <c r="Q265" s="69">
        <v>8</v>
      </c>
      <c r="R265" s="72" t="s">
        <v>68</v>
      </c>
      <c r="S265" s="69"/>
      <c r="T265" s="69">
        <v>12.55</v>
      </c>
      <c r="U265" s="69">
        <v>6.92</v>
      </c>
      <c r="V265" s="69">
        <f t="shared" si="33"/>
        <v>5.6300000000000008</v>
      </c>
      <c r="W265" s="69">
        <f t="shared" si="31"/>
        <v>11.215139442231077</v>
      </c>
    </row>
    <row r="266" spans="1:23" x14ac:dyDescent="0.3">
      <c r="A266" s="69" t="s">
        <v>272</v>
      </c>
      <c r="B266" s="70"/>
      <c r="C266" s="72">
        <v>58</v>
      </c>
      <c r="D266" s="67"/>
      <c r="E266" s="67"/>
      <c r="F266" s="71"/>
      <c r="G266" s="69">
        <v>54</v>
      </c>
      <c r="H266" s="68">
        <v>0.34</v>
      </c>
      <c r="I266" s="68">
        <v>0.37</v>
      </c>
      <c r="J266" s="68">
        <v>0.34</v>
      </c>
      <c r="K266" s="68">
        <v>0.36</v>
      </c>
      <c r="L266" s="68">
        <f t="shared" si="32"/>
        <v>0.35250000000000004</v>
      </c>
      <c r="M266" s="68">
        <v>52.3</v>
      </c>
      <c r="N266" s="120">
        <v>20.89</v>
      </c>
      <c r="O266" s="68">
        <v>6.6</v>
      </c>
      <c r="P266" s="68">
        <v>83.9</v>
      </c>
      <c r="Q266" s="69">
        <v>7</v>
      </c>
      <c r="R266" s="72" t="s">
        <v>332</v>
      </c>
      <c r="S266" s="69"/>
      <c r="T266" s="69">
        <v>10.82</v>
      </c>
      <c r="U266" s="69">
        <v>7.2</v>
      </c>
      <c r="V266" s="123">
        <f t="shared" si="33"/>
        <v>3.62</v>
      </c>
      <c r="W266" s="69">
        <f t="shared" si="31"/>
        <v>6.9216061185468458</v>
      </c>
    </row>
    <row r="267" spans="1:23" x14ac:dyDescent="0.3">
      <c r="A267" s="69" t="s">
        <v>273</v>
      </c>
      <c r="B267" s="70"/>
      <c r="C267" s="72">
        <v>58</v>
      </c>
      <c r="D267" s="67"/>
      <c r="E267" s="67"/>
      <c r="F267" s="71"/>
      <c r="G267" s="69">
        <v>53</v>
      </c>
      <c r="H267" s="68">
        <v>0.45</v>
      </c>
      <c r="I267" s="68">
        <v>0.45</v>
      </c>
      <c r="J267" s="68">
        <v>0.45</v>
      </c>
      <c r="K267" s="68">
        <v>0.46</v>
      </c>
      <c r="L267" s="68">
        <f t="shared" si="32"/>
        <v>0.45250000000000001</v>
      </c>
      <c r="M267" s="68">
        <v>50.6</v>
      </c>
      <c r="N267" s="68">
        <v>50.63</v>
      </c>
      <c r="O267" s="68">
        <v>5.2</v>
      </c>
      <c r="P267" s="68">
        <v>74.099999999999994</v>
      </c>
      <c r="Q267" s="69">
        <v>4</v>
      </c>
      <c r="R267" s="72" t="s">
        <v>332</v>
      </c>
      <c r="S267" s="69"/>
      <c r="T267" s="69">
        <v>12.29</v>
      </c>
      <c r="U267" s="69">
        <v>7.18</v>
      </c>
      <c r="V267" s="69">
        <f t="shared" si="33"/>
        <v>5.1099999999999994</v>
      </c>
      <c r="W267" s="69">
        <f t="shared" si="31"/>
        <v>10.09881422924901</v>
      </c>
    </row>
    <row r="268" spans="1:23" x14ac:dyDescent="0.3">
      <c r="A268" s="69" t="s">
        <v>274</v>
      </c>
      <c r="B268" s="70"/>
      <c r="C268" s="72">
        <v>58</v>
      </c>
      <c r="D268" s="67"/>
      <c r="E268" s="67"/>
      <c r="F268" s="71"/>
      <c r="G268" s="69">
        <v>59</v>
      </c>
      <c r="H268" s="68">
        <v>0.45</v>
      </c>
      <c r="I268" s="68">
        <v>0.46</v>
      </c>
      <c r="J268" s="68">
        <v>0.44</v>
      </c>
      <c r="K268" s="68">
        <v>0.45</v>
      </c>
      <c r="L268" s="68">
        <f t="shared" si="32"/>
        <v>0.45</v>
      </c>
      <c r="M268" s="68">
        <v>55.6</v>
      </c>
      <c r="N268" s="68">
        <v>52.59</v>
      </c>
      <c r="O268" s="68">
        <v>5.2</v>
      </c>
      <c r="P268" s="68">
        <v>72.3</v>
      </c>
      <c r="Q268" s="69">
        <v>9</v>
      </c>
      <c r="R268" s="72" t="s">
        <v>332</v>
      </c>
      <c r="S268" s="69"/>
      <c r="T268" s="69">
        <v>12.42</v>
      </c>
      <c r="U268" s="69">
        <v>7.07</v>
      </c>
      <c r="V268" s="69">
        <f t="shared" si="33"/>
        <v>5.35</v>
      </c>
      <c r="W268" s="69">
        <f t="shared" si="31"/>
        <v>9.6223021582733796</v>
      </c>
    </row>
    <row r="269" spans="1:23" x14ac:dyDescent="0.3">
      <c r="A269" s="69" t="s">
        <v>275</v>
      </c>
      <c r="B269" s="70"/>
      <c r="C269" s="72">
        <v>58</v>
      </c>
      <c r="D269" s="67"/>
      <c r="E269" s="67"/>
      <c r="F269" s="71"/>
      <c r="G269" s="69">
        <v>52</v>
      </c>
      <c r="H269" s="68">
        <v>0.46</v>
      </c>
      <c r="I269" s="68">
        <v>0.47</v>
      </c>
      <c r="J269" s="68">
        <v>0.48</v>
      </c>
      <c r="K269" s="68">
        <v>0.47</v>
      </c>
      <c r="L269" s="68">
        <f t="shared" si="32"/>
        <v>0.47</v>
      </c>
      <c r="M269" s="68">
        <v>53.04</v>
      </c>
      <c r="N269" s="68">
        <v>53.04</v>
      </c>
      <c r="O269" s="68" t="s">
        <v>335</v>
      </c>
      <c r="P269" s="68"/>
      <c r="Q269" s="69"/>
      <c r="R269" s="72"/>
      <c r="S269" s="69"/>
      <c r="T269" s="69">
        <v>12.47</v>
      </c>
      <c r="U269" s="69">
        <v>7.19</v>
      </c>
      <c r="V269" s="69">
        <f t="shared" si="33"/>
        <v>5.28</v>
      </c>
      <c r="W269" s="69">
        <f t="shared" si="31"/>
        <v>9.9547511312217196</v>
      </c>
    </row>
    <row r="270" spans="1:23" x14ac:dyDescent="0.3">
      <c r="A270" s="69" t="s">
        <v>276</v>
      </c>
      <c r="B270" s="70"/>
      <c r="C270" s="72">
        <v>58</v>
      </c>
      <c r="D270" s="67"/>
      <c r="E270" s="67"/>
      <c r="F270" s="71"/>
      <c r="G270" s="69">
        <v>58</v>
      </c>
      <c r="H270" s="68">
        <v>0.54</v>
      </c>
      <c r="I270" s="68">
        <v>0.55000000000000004</v>
      </c>
      <c r="J270" s="68">
        <v>0.55000000000000004</v>
      </c>
      <c r="K270" s="68">
        <v>0.55000000000000004</v>
      </c>
      <c r="L270" s="68">
        <f t="shared" si="32"/>
        <v>0.5475000000000001</v>
      </c>
      <c r="M270" s="68">
        <v>56.3</v>
      </c>
      <c r="N270" s="68">
        <v>54.66</v>
      </c>
      <c r="O270" s="68">
        <v>4.8</v>
      </c>
      <c r="P270" s="68">
        <v>68.400000000000006</v>
      </c>
      <c r="Q270" s="69">
        <v>9</v>
      </c>
      <c r="R270" s="72" t="s">
        <v>68</v>
      </c>
      <c r="S270" s="69"/>
      <c r="T270" s="69">
        <v>13.47</v>
      </c>
      <c r="U270" s="69">
        <v>7.1</v>
      </c>
      <c r="V270" s="69">
        <f t="shared" si="33"/>
        <v>6.370000000000001</v>
      </c>
      <c r="W270" s="69">
        <f t="shared" si="31"/>
        <v>11.314387211367675</v>
      </c>
    </row>
    <row r="271" spans="1:23" x14ac:dyDescent="0.3">
      <c r="A271" s="69" t="s">
        <v>277</v>
      </c>
      <c r="B271" s="70"/>
      <c r="C271" s="72">
        <v>58</v>
      </c>
      <c r="D271" s="67"/>
      <c r="E271" s="67"/>
      <c r="F271" s="71"/>
      <c r="G271" s="69">
        <v>51</v>
      </c>
      <c r="H271" s="68">
        <v>0.47</v>
      </c>
      <c r="I271" s="68">
        <v>0.47</v>
      </c>
      <c r="J271" s="68">
        <v>0.48</v>
      </c>
      <c r="K271" s="68">
        <v>0.47</v>
      </c>
      <c r="L271" s="68">
        <f t="shared" si="32"/>
        <v>0.47249999999999998</v>
      </c>
      <c r="M271" s="68">
        <v>50.1</v>
      </c>
      <c r="N271" s="68">
        <v>51.62</v>
      </c>
      <c r="O271" s="68">
        <v>4.0999999999999996</v>
      </c>
      <c r="P271" s="68">
        <v>64.599999999999994</v>
      </c>
      <c r="Q271" s="69">
        <v>8</v>
      </c>
      <c r="R271" s="72" t="s">
        <v>68</v>
      </c>
      <c r="S271" s="69"/>
      <c r="T271" s="69">
        <v>12.24</v>
      </c>
      <c r="U271" s="69">
        <v>7.18</v>
      </c>
      <c r="V271" s="69">
        <f t="shared" si="33"/>
        <v>5.0600000000000005</v>
      </c>
      <c r="W271" s="69">
        <f t="shared" si="31"/>
        <v>10.099800399201598</v>
      </c>
    </row>
    <row r="272" spans="1:23" x14ac:dyDescent="0.3">
      <c r="A272" s="69" t="s">
        <v>278</v>
      </c>
      <c r="B272" s="70"/>
      <c r="C272" s="72">
        <v>59</v>
      </c>
      <c r="D272" s="67"/>
      <c r="E272" s="67"/>
      <c r="F272" s="71"/>
      <c r="G272" s="69">
        <v>57</v>
      </c>
      <c r="H272" s="68">
        <v>0.51</v>
      </c>
      <c r="I272" s="68">
        <v>0.51</v>
      </c>
      <c r="J272" s="68">
        <v>0.49</v>
      </c>
      <c r="K272" s="68">
        <v>0.5</v>
      </c>
      <c r="L272" s="68">
        <f t="shared" si="32"/>
        <v>0.50249999999999995</v>
      </c>
      <c r="M272" s="68">
        <v>56.2</v>
      </c>
      <c r="N272" s="68">
        <v>45.5</v>
      </c>
      <c r="O272" s="68">
        <v>4.2</v>
      </c>
      <c r="P272" s="68">
        <v>62.5</v>
      </c>
      <c r="Q272" s="69">
        <v>4</v>
      </c>
      <c r="R272" s="72" t="s">
        <v>68</v>
      </c>
      <c r="S272" s="69"/>
      <c r="T272" s="69">
        <v>13.07</v>
      </c>
      <c r="U272" s="69">
        <v>7.16</v>
      </c>
      <c r="V272" s="69">
        <f t="shared" si="33"/>
        <v>5.91</v>
      </c>
      <c r="W272" s="69">
        <f t="shared" si="31"/>
        <v>10.516014234875444</v>
      </c>
    </row>
    <row r="273" spans="1:23" x14ac:dyDescent="0.3">
      <c r="A273" s="69" t="s">
        <v>279</v>
      </c>
      <c r="B273" s="70"/>
      <c r="C273" s="72">
        <v>59</v>
      </c>
      <c r="D273" s="67"/>
      <c r="E273" s="67"/>
      <c r="F273" s="71"/>
      <c r="G273" s="69">
        <v>60</v>
      </c>
      <c r="H273" s="68">
        <v>0.48</v>
      </c>
      <c r="I273" s="68">
        <v>0.49</v>
      </c>
      <c r="J273" s="68">
        <v>0.52</v>
      </c>
      <c r="K273" s="68">
        <v>0.48</v>
      </c>
      <c r="L273" s="68">
        <f t="shared" si="32"/>
        <v>0.49249999999999999</v>
      </c>
      <c r="M273" s="68">
        <v>60.6</v>
      </c>
      <c r="N273" s="68">
        <v>53.84</v>
      </c>
      <c r="O273" s="68">
        <v>4.5999999999999996</v>
      </c>
      <c r="P273" s="68">
        <v>64.900000000000006</v>
      </c>
      <c r="Q273" s="69">
        <v>5</v>
      </c>
      <c r="R273" s="72" t="s">
        <v>68</v>
      </c>
      <c r="S273" s="69"/>
      <c r="T273" s="69">
        <v>13.31</v>
      </c>
      <c r="U273" s="69">
        <v>7.08</v>
      </c>
      <c r="V273" s="69">
        <f t="shared" si="33"/>
        <v>6.23</v>
      </c>
      <c r="W273" s="69">
        <f t="shared" si="31"/>
        <v>10.28052805280528</v>
      </c>
    </row>
    <row r="274" spans="1:23" x14ac:dyDescent="0.3">
      <c r="A274" s="69" t="s">
        <v>280</v>
      </c>
      <c r="B274" s="70"/>
      <c r="C274" s="72">
        <v>59</v>
      </c>
      <c r="D274" s="67"/>
      <c r="E274" s="67"/>
      <c r="F274" s="71"/>
      <c r="G274" s="69">
        <v>54</v>
      </c>
      <c r="H274" s="68">
        <v>0.46</v>
      </c>
      <c r="I274" s="68">
        <v>0.46</v>
      </c>
      <c r="J274" s="68">
        <v>0.46</v>
      </c>
      <c r="K274" s="68">
        <v>0.46</v>
      </c>
      <c r="L274" s="68">
        <f t="shared" si="32"/>
        <v>0.46</v>
      </c>
      <c r="M274" s="68">
        <v>51.7</v>
      </c>
      <c r="N274" s="68">
        <v>55.12</v>
      </c>
      <c r="O274" s="68">
        <v>3.5</v>
      </c>
      <c r="P274" s="68">
        <v>58</v>
      </c>
      <c r="Q274" s="69">
        <v>6</v>
      </c>
      <c r="R274" s="72" t="s">
        <v>67</v>
      </c>
      <c r="S274" s="69"/>
      <c r="T274" s="69">
        <v>12.29</v>
      </c>
      <c r="U274" s="69">
        <v>6.94</v>
      </c>
      <c r="V274" s="69">
        <f t="shared" si="33"/>
        <v>5.3499999999999988</v>
      </c>
      <c r="W274" s="69">
        <f t="shared" si="31"/>
        <v>10.348162475822047</v>
      </c>
    </row>
    <row r="275" spans="1:23" x14ac:dyDescent="0.3">
      <c r="A275" s="69" t="s">
        <v>281</v>
      </c>
      <c r="B275" s="70"/>
      <c r="C275" s="72">
        <v>55</v>
      </c>
      <c r="D275" s="67"/>
      <c r="E275" s="67"/>
      <c r="F275" s="71"/>
      <c r="G275" s="69">
        <v>54</v>
      </c>
      <c r="H275" s="68">
        <v>0.54</v>
      </c>
      <c r="I275" s="68">
        <v>0.59</v>
      </c>
      <c r="J275" s="68">
        <v>0.53</v>
      </c>
      <c r="K275" s="68">
        <v>0.51</v>
      </c>
      <c r="L275" s="68">
        <f t="shared" si="32"/>
        <v>0.54249999999999998</v>
      </c>
      <c r="M275" s="68">
        <v>52.4</v>
      </c>
      <c r="N275" s="68">
        <v>71.540000000000006</v>
      </c>
      <c r="O275" s="68">
        <v>3.5</v>
      </c>
      <c r="P275" s="68">
        <v>57.9</v>
      </c>
      <c r="Q275" s="69">
        <v>6</v>
      </c>
      <c r="R275" s="72" t="s">
        <v>67</v>
      </c>
      <c r="S275" s="69"/>
      <c r="T275" s="69">
        <v>12.81</v>
      </c>
      <c r="U275" s="69">
        <v>6.96</v>
      </c>
      <c r="V275" s="69">
        <f t="shared" si="33"/>
        <v>5.8500000000000005</v>
      </c>
      <c r="W275" s="69">
        <f t="shared" si="31"/>
        <v>11.164122137404583</v>
      </c>
    </row>
    <row r="276" spans="1:23" x14ac:dyDescent="0.3">
      <c r="A276" s="69" t="s">
        <v>282</v>
      </c>
      <c r="B276" s="70"/>
      <c r="C276" s="72">
        <v>55</v>
      </c>
      <c r="D276" s="67"/>
      <c r="E276" s="67"/>
      <c r="F276" s="71"/>
      <c r="G276" s="69">
        <v>59</v>
      </c>
      <c r="H276" s="68">
        <v>0.51</v>
      </c>
      <c r="I276" s="68">
        <v>0.54</v>
      </c>
      <c r="J276" s="68">
        <v>0.51</v>
      </c>
      <c r="K276" s="68">
        <v>0.5</v>
      </c>
      <c r="L276" s="68">
        <f>AVERAGE(H276:K276)</f>
        <v>0.51500000000000001</v>
      </c>
      <c r="M276" s="68">
        <v>56.3</v>
      </c>
      <c r="N276" s="68">
        <v>51.39</v>
      </c>
      <c r="O276" s="68">
        <v>5</v>
      </c>
      <c r="P276" s="68">
        <v>70.099999999999994</v>
      </c>
      <c r="Q276" s="69">
        <v>5</v>
      </c>
      <c r="R276" s="72" t="s">
        <v>68</v>
      </c>
      <c r="S276" s="69"/>
      <c r="T276" s="69">
        <v>13.33</v>
      </c>
      <c r="U276" s="69">
        <v>7.08</v>
      </c>
      <c r="V276" s="69">
        <f t="shared" si="33"/>
        <v>6.25</v>
      </c>
      <c r="W276" s="69">
        <f t="shared" si="31"/>
        <v>11.101243339253998</v>
      </c>
    </row>
    <row r="277" spans="1:23" x14ac:dyDescent="0.3">
      <c r="A277" s="69" t="s">
        <v>283</v>
      </c>
      <c r="B277" s="70"/>
      <c r="C277" s="72">
        <v>55</v>
      </c>
      <c r="D277" s="67"/>
      <c r="E277" s="67"/>
      <c r="F277" s="71"/>
      <c r="G277" s="69">
        <v>55</v>
      </c>
      <c r="H277" s="68">
        <v>0.5</v>
      </c>
      <c r="I277" s="68">
        <v>0.51</v>
      </c>
      <c r="J277" s="68">
        <v>0.51</v>
      </c>
      <c r="K277" s="68">
        <v>0.5</v>
      </c>
      <c r="L277" s="68">
        <f t="shared" ref="L277:L290" si="34">AVERAGE(H277:K277)</f>
        <v>0.505</v>
      </c>
      <c r="M277" s="68">
        <v>53.9</v>
      </c>
      <c r="N277" s="120">
        <v>19.75</v>
      </c>
      <c r="O277" s="68">
        <v>5.8</v>
      </c>
      <c r="P277" s="68">
        <v>77.7</v>
      </c>
      <c r="Q277" s="69">
        <v>7</v>
      </c>
      <c r="R277" s="72" t="s">
        <v>332</v>
      </c>
      <c r="S277" s="69"/>
      <c r="T277" s="69">
        <v>12.82</v>
      </c>
      <c r="U277" s="69">
        <v>7.18</v>
      </c>
      <c r="V277" s="69">
        <f t="shared" si="33"/>
        <v>5.6400000000000006</v>
      </c>
      <c r="W277" s="69">
        <f t="shared" si="31"/>
        <v>10.463821892393323</v>
      </c>
    </row>
    <row r="278" spans="1:23" x14ac:dyDescent="0.3">
      <c r="A278" s="69" t="s">
        <v>284</v>
      </c>
      <c r="B278" s="70"/>
      <c r="C278" s="72">
        <v>55</v>
      </c>
      <c r="D278" s="67"/>
      <c r="E278" s="67"/>
      <c r="F278" s="71"/>
      <c r="G278" s="69">
        <v>59</v>
      </c>
      <c r="H278" s="68">
        <v>0.43</v>
      </c>
      <c r="I278" s="68">
        <v>0.43</v>
      </c>
      <c r="J278" s="68">
        <v>0.42</v>
      </c>
      <c r="K278" s="68">
        <v>0.41</v>
      </c>
      <c r="L278" s="68">
        <f t="shared" si="34"/>
        <v>0.42249999999999999</v>
      </c>
      <c r="M278" s="68">
        <v>57.5</v>
      </c>
      <c r="N278" s="120">
        <v>20.9</v>
      </c>
      <c r="O278" s="68">
        <v>5.3</v>
      </c>
      <c r="P278" s="68">
        <v>72.099999999999994</v>
      </c>
      <c r="Q278" s="69">
        <v>10</v>
      </c>
      <c r="R278" s="72" t="s">
        <v>332</v>
      </c>
      <c r="S278" s="69"/>
      <c r="T278" s="69">
        <v>11.91</v>
      </c>
      <c r="U278" s="69">
        <v>7.17</v>
      </c>
      <c r="V278" s="69">
        <f t="shared" si="33"/>
        <v>4.74</v>
      </c>
      <c r="W278" s="69">
        <f t="shared" si="31"/>
        <v>8.2434782608695656</v>
      </c>
    </row>
    <row r="279" spans="1:23" x14ac:dyDescent="0.3">
      <c r="A279" s="69" t="s">
        <v>285</v>
      </c>
      <c r="B279" s="70"/>
      <c r="C279" s="72">
        <v>55</v>
      </c>
      <c r="D279" s="67"/>
      <c r="E279" s="67"/>
      <c r="F279" s="71"/>
      <c r="G279" s="69">
        <v>61</v>
      </c>
      <c r="H279" s="68">
        <v>0.36</v>
      </c>
      <c r="I279" s="68">
        <v>0.36</v>
      </c>
      <c r="J279" s="68">
        <v>0.37</v>
      </c>
      <c r="K279" s="68">
        <v>0.37</v>
      </c>
      <c r="L279" s="68">
        <f t="shared" si="34"/>
        <v>0.36499999999999999</v>
      </c>
      <c r="M279" s="68">
        <v>59.1</v>
      </c>
      <c r="N279" s="68">
        <v>41.4</v>
      </c>
      <c r="O279" s="68">
        <v>2.9</v>
      </c>
      <c r="P279" s="68">
        <v>44.3</v>
      </c>
      <c r="Q279" s="69">
        <v>6</v>
      </c>
      <c r="R279" s="72" t="s">
        <v>67</v>
      </c>
      <c r="S279" s="69"/>
      <c r="T279" s="69">
        <v>11.82</v>
      </c>
      <c r="U279" s="69">
        <v>7.11</v>
      </c>
      <c r="V279" s="69">
        <f t="shared" si="33"/>
        <v>4.71</v>
      </c>
      <c r="W279" s="123">
        <f t="shared" si="31"/>
        <v>7.969543147208122</v>
      </c>
    </row>
    <row r="280" spans="1:23" x14ac:dyDescent="0.3">
      <c r="A280" s="69" t="s">
        <v>286</v>
      </c>
      <c r="B280" s="70"/>
      <c r="C280" s="72">
        <v>55</v>
      </c>
      <c r="D280" s="67"/>
      <c r="E280" s="67"/>
      <c r="F280" s="71"/>
      <c r="G280" s="69">
        <v>55</v>
      </c>
      <c r="H280" s="68">
        <v>0.41</v>
      </c>
      <c r="I280" s="68">
        <v>0.42</v>
      </c>
      <c r="J280" s="68">
        <v>0.41</v>
      </c>
      <c r="K280" s="68">
        <v>0.43</v>
      </c>
      <c r="L280" s="68">
        <f t="shared" si="34"/>
        <v>0.41749999999999998</v>
      </c>
      <c r="M280" s="68">
        <v>53.1</v>
      </c>
      <c r="N280" s="68">
        <v>41.71</v>
      </c>
      <c r="O280" s="68">
        <v>5.9</v>
      </c>
      <c r="P280" s="68">
        <v>78.900000000000006</v>
      </c>
      <c r="Q280" s="69">
        <v>5</v>
      </c>
      <c r="R280" s="72" t="s">
        <v>332</v>
      </c>
      <c r="S280" s="69"/>
      <c r="T280" s="69">
        <v>11.68</v>
      </c>
      <c r="U280" s="69">
        <v>6.99</v>
      </c>
      <c r="V280" s="69">
        <f t="shared" si="33"/>
        <v>4.6899999999999995</v>
      </c>
      <c r="W280" s="69">
        <f t="shared" si="31"/>
        <v>8.8323917137476453</v>
      </c>
    </row>
    <row r="281" spans="1:23" x14ac:dyDescent="0.3">
      <c r="A281" s="69" t="s">
        <v>287</v>
      </c>
      <c r="B281" s="70"/>
      <c r="C281" s="72">
        <v>55</v>
      </c>
      <c r="D281" s="67"/>
      <c r="E281" s="67"/>
      <c r="F281" s="71"/>
      <c r="G281" s="69">
        <v>61</v>
      </c>
      <c r="H281" s="68">
        <v>0.49</v>
      </c>
      <c r="I281" s="68">
        <v>0.47</v>
      </c>
      <c r="J281" s="68">
        <v>0.48</v>
      </c>
      <c r="K281" s="68">
        <v>0.46</v>
      </c>
      <c r="L281" s="68">
        <f t="shared" si="34"/>
        <v>0.47499999999999998</v>
      </c>
      <c r="M281" s="68">
        <v>58.8</v>
      </c>
      <c r="N281" s="68">
        <v>56.97</v>
      </c>
      <c r="O281" s="68">
        <v>5.4</v>
      </c>
      <c r="P281" s="68">
        <v>72.900000000000006</v>
      </c>
      <c r="Q281" s="69">
        <v>7</v>
      </c>
      <c r="R281" s="72" t="s">
        <v>332</v>
      </c>
      <c r="S281" s="69"/>
      <c r="T281" s="69">
        <v>13.18</v>
      </c>
      <c r="U281" s="69">
        <v>7.01</v>
      </c>
      <c r="V281" s="69">
        <f t="shared" si="33"/>
        <v>6.17</v>
      </c>
      <c r="W281" s="69">
        <f t="shared" si="31"/>
        <v>10.493197278911564</v>
      </c>
    </row>
    <row r="282" spans="1:23" x14ac:dyDescent="0.3">
      <c r="A282" s="69" t="s">
        <v>288</v>
      </c>
      <c r="B282" s="70"/>
      <c r="C282" s="72">
        <v>55</v>
      </c>
      <c r="D282" s="67"/>
      <c r="E282" s="67"/>
      <c r="F282" s="71"/>
      <c r="G282" s="69">
        <v>54</v>
      </c>
      <c r="H282" s="68">
        <v>0.5</v>
      </c>
      <c r="I282" s="68">
        <v>0.49</v>
      </c>
      <c r="J282" s="68">
        <v>0.49</v>
      </c>
      <c r="K282" s="68">
        <v>0.48</v>
      </c>
      <c r="L282" s="68">
        <f t="shared" si="34"/>
        <v>0.49</v>
      </c>
      <c r="M282" s="68">
        <v>53.3</v>
      </c>
      <c r="N282" s="68">
        <v>47.86</v>
      </c>
      <c r="O282" s="68">
        <v>4.0999999999999996</v>
      </c>
      <c r="P282" s="68">
        <v>53.3</v>
      </c>
      <c r="Q282" s="69">
        <v>4</v>
      </c>
      <c r="R282" s="72" t="s">
        <v>68</v>
      </c>
      <c r="S282" s="69"/>
      <c r="T282" s="69">
        <v>12.61</v>
      </c>
      <c r="U282" s="69">
        <v>6.94</v>
      </c>
      <c r="V282" s="69">
        <f t="shared" si="33"/>
        <v>5.669999999999999</v>
      </c>
      <c r="W282" s="69">
        <f t="shared" si="31"/>
        <v>10.637898686679174</v>
      </c>
    </row>
    <row r="283" spans="1:23" x14ac:dyDescent="0.3">
      <c r="A283" s="69" t="s">
        <v>289</v>
      </c>
      <c r="B283" s="70"/>
      <c r="C283" s="72">
        <v>56</v>
      </c>
      <c r="D283" s="67"/>
      <c r="E283" s="67"/>
      <c r="F283" s="71"/>
      <c r="G283" s="69">
        <v>59</v>
      </c>
      <c r="H283" s="68">
        <v>0.43</v>
      </c>
      <c r="I283" s="68">
        <v>0.43</v>
      </c>
      <c r="J283" s="68">
        <v>0.42</v>
      </c>
      <c r="K283" s="68">
        <v>0.45</v>
      </c>
      <c r="L283" s="68">
        <f t="shared" si="34"/>
        <v>0.4325</v>
      </c>
      <c r="M283" s="68">
        <v>57.5</v>
      </c>
      <c r="N283" s="68">
        <v>47.82</v>
      </c>
      <c r="O283" s="68">
        <v>3.5</v>
      </c>
      <c r="P283" s="68">
        <v>54.2</v>
      </c>
      <c r="Q283" s="69">
        <v>5</v>
      </c>
      <c r="R283" s="72" t="s">
        <v>67</v>
      </c>
      <c r="S283" s="69"/>
      <c r="T283" s="69">
        <v>12.33</v>
      </c>
      <c r="U283" s="69">
        <v>6.95</v>
      </c>
      <c r="V283" s="69">
        <f t="shared" si="33"/>
        <v>5.38</v>
      </c>
      <c r="W283" s="69">
        <f t="shared" si="31"/>
        <v>9.3565217391304341</v>
      </c>
    </row>
    <row r="284" spans="1:23" x14ac:dyDescent="0.3">
      <c r="A284" s="69" t="s">
        <v>290</v>
      </c>
      <c r="B284" s="70"/>
      <c r="C284" s="72">
        <v>56</v>
      </c>
      <c r="D284" s="67"/>
      <c r="E284" s="67"/>
      <c r="F284" s="71"/>
      <c r="G284" s="69">
        <v>55</v>
      </c>
      <c r="H284" s="68">
        <v>0.49</v>
      </c>
      <c r="I284" s="68">
        <v>0.47</v>
      </c>
      <c r="J284" s="68">
        <v>0.48</v>
      </c>
      <c r="K284" s="68">
        <v>0.48</v>
      </c>
      <c r="L284" s="68">
        <f t="shared" si="34"/>
        <v>0.48</v>
      </c>
      <c r="M284" s="68">
        <v>52.7</v>
      </c>
      <c r="N284" s="73">
        <v>53.62</v>
      </c>
      <c r="O284" s="68">
        <v>2.6</v>
      </c>
      <c r="P284" s="68">
        <v>45.1</v>
      </c>
      <c r="Q284" s="69">
        <v>6</v>
      </c>
      <c r="R284" s="72" t="s">
        <v>67</v>
      </c>
      <c r="S284" s="69"/>
      <c r="T284" s="69">
        <v>12.56</v>
      </c>
      <c r="U284" s="69">
        <v>7.11</v>
      </c>
      <c r="V284" s="69">
        <f t="shared" si="33"/>
        <v>5.45</v>
      </c>
      <c r="W284" s="69">
        <f t="shared" si="31"/>
        <v>10.341555977229602</v>
      </c>
    </row>
    <row r="285" spans="1:23" x14ac:dyDescent="0.3">
      <c r="A285" s="69" t="s">
        <v>291</v>
      </c>
      <c r="B285" s="70"/>
      <c r="C285" s="72">
        <v>56</v>
      </c>
      <c r="D285" s="67"/>
      <c r="E285" s="67"/>
      <c r="F285" s="71"/>
      <c r="G285" s="69">
        <v>57</v>
      </c>
      <c r="H285" s="68">
        <v>0.54</v>
      </c>
      <c r="I285" s="68">
        <v>0.51</v>
      </c>
      <c r="J285" s="68">
        <v>0.52</v>
      </c>
      <c r="K285" s="68">
        <v>0.56000000000000005</v>
      </c>
      <c r="L285" s="68">
        <f t="shared" si="34"/>
        <v>0.53249999999999997</v>
      </c>
      <c r="M285" s="68">
        <v>54.3</v>
      </c>
      <c r="N285" s="68">
        <v>53.74</v>
      </c>
      <c r="O285" s="68">
        <v>4.0999999999999996</v>
      </c>
      <c r="P285" s="68">
        <v>62.7</v>
      </c>
      <c r="Q285" s="69">
        <v>5</v>
      </c>
      <c r="R285" s="72" t="s">
        <v>68</v>
      </c>
      <c r="S285" s="69"/>
      <c r="T285" s="69">
        <v>12.45</v>
      </c>
      <c r="U285" s="69">
        <v>6.94</v>
      </c>
      <c r="V285" s="69">
        <f t="shared" si="33"/>
        <v>5.5099999999999989</v>
      </c>
      <c r="W285" s="69">
        <f t="shared" si="31"/>
        <v>10.147329650092079</v>
      </c>
    </row>
    <row r="286" spans="1:23" x14ac:dyDescent="0.3">
      <c r="A286" s="69" t="s">
        <v>292</v>
      </c>
      <c r="B286" s="70"/>
      <c r="C286" s="72">
        <v>56</v>
      </c>
      <c r="D286" s="67"/>
      <c r="E286" s="67"/>
      <c r="F286" s="71"/>
      <c r="G286" s="69">
        <v>59</v>
      </c>
      <c r="H286" s="68">
        <v>0.48</v>
      </c>
      <c r="I286" s="68">
        <v>0.47</v>
      </c>
      <c r="J286" s="68">
        <v>0.5</v>
      </c>
      <c r="K286" s="68">
        <v>0.49</v>
      </c>
      <c r="L286" s="68">
        <f t="shared" si="34"/>
        <v>0.48499999999999999</v>
      </c>
      <c r="M286" s="68">
        <v>57.9</v>
      </c>
      <c r="N286" s="68">
        <v>41.08</v>
      </c>
      <c r="O286" s="68">
        <v>5.3</v>
      </c>
      <c r="P286" s="68">
        <v>72.400000000000006</v>
      </c>
      <c r="Q286" s="69">
        <v>8</v>
      </c>
      <c r="R286" s="72" t="s">
        <v>332</v>
      </c>
      <c r="S286" s="69"/>
      <c r="T286" s="69">
        <v>12.84</v>
      </c>
      <c r="U286" s="69">
        <v>6.93</v>
      </c>
      <c r="V286" s="69">
        <f t="shared" si="33"/>
        <v>5.91</v>
      </c>
      <c r="W286" s="69">
        <f t="shared" si="31"/>
        <v>10.207253886010363</v>
      </c>
    </row>
    <row r="287" spans="1:23" x14ac:dyDescent="0.3">
      <c r="A287" s="69" t="s">
        <v>293</v>
      </c>
      <c r="B287" s="70"/>
      <c r="C287" s="72">
        <v>56</v>
      </c>
      <c r="D287" s="67"/>
      <c r="E287" s="67"/>
      <c r="F287" s="71"/>
      <c r="G287" s="69">
        <v>63</v>
      </c>
      <c r="H287" s="68">
        <v>0.5</v>
      </c>
      <c r="I287" s="68">
        <v>0.49</v>
      </c>
      <c r="J287" s="68">
        <v>0.48</v>
      </c>
      <c r="K287" s="68">
        <v>0.48</v>
      </c>
      <c r="L287" s="68">
        <f t="shared" si="34"/>
        <v>0.48749999999999999</v>
      </c>
      <c r="M287" s="68">
        <v>61.2</v>
      </c>
      <c r="N287" s="68">
        <v>49.18</v>
      </c>
      <c r="O287" s="68">
        <v>4.7</v>
      </c>
      <c r="P287" s="68">
        <v>65.599999999999994</v>
      </c>
      <c r="Q287" s="69">
        <v>4</v>
      </c>
      <c r="R287" s="72" t="s">
        <v>68</v>
      </c>
      <c r="S287" s="69"/>
      <c r="T287" s="69">
        <v>13.37</v>
      </c>
      <c r="U287" s="69">
        <v>7.17</v>
      </c>
      <c r="V287" s="69">
        <f t="shared" si="33"/>
        <v>6.1999999999999993</v>
      </c>
      <c r="W287" s="69">
        <f t="shared" si="31"/>
        <v>10.130718954248366</v>
      </c>
    </row>
    <row r="288" spans="1:23" x14ac:dyDescent="0.3">
      <c r="A288" s="69" t="s">
        <v>294</v>
      </c>
      <c r="B288" s="70"/>
      <c r="C288" s="72">
        <v>56</v>
      </c>
      <c r="D288" s="67"/>
      <c r="E288" s="67"/>
      <c r="F288" s="71"/>
      <c r="G288" s="69">
        <v>60</v>
      </c>
      <c r="H288" s="68">
        <v>0.52</v>
      </c>
      <c r="I288" s="68">
        <v>0.53</v>
      </c>
      <c r="J288" s="68">
        <v>0.52</v>
      </c>
      <c r="K288" s="68">
        <v>0.55000000000000004</v>
      </c>
      <c r="L288" s="68">
        <f t="shared" si="34"/>
        <v>0.53</v>
      </c>
      <c r="M288" s="68">
        <v>56.3</v>
      </c>
      <c r="N288" s="68">
        <v>56.29</v>
      </c>
      <c r="O288" s="68">
        <v>6.3</v>
      </c>
      <c r="P288" s="68">
        <v>80.099999999999994</v>
      </c>
      <c r="Q288" s="69">
        <v>5</v>
      </c>
      <c r="R288" s="72" t="s">
        <v>332</v>
      </c>
      <c r="S288" s="69"/>
      <c r="T288" s="69">
        <v>12.97</v>
      </c>
      <c r="U288" s="69">
        <v>6.99</v>
      </c>
      <c r="V288" s="69">
        <f t="shared" si="33"/>
        <v>5.98</v>
      </c>
      <c r="W288" s="69">
        <f t="shared" si="31"/>
        <v>10.621669626998225</v>
      </c>
    </row>
    <row r="289" spans="1:24" x14ac:dyDescent="0.3">
      <c r="A289" s="69" t="s">
        <v>295</v>
      </c>
      <c r="B289" s="70"/>
      <c r="C289" s="72">
        <v>56</v>
      </c>
      <c r="D289" s="67"/>
      <c r="E289" s="67"/>
      <c r="F289" s="71"/>
      <c r="G289" s="69">
        <v>59</v>
      </c>
      <c r="H289" s="68">
        <v>0.46</v>
      </c>
      <c r="I289" s="68">
        <v>0.46</v>
      </c>
      <c r="J289" s="68">
        <v>0.47</v>
      </c>
      <c r="K289" s="68">
        <v>0.47</v>
      </c>
      <c r="L289" s="68">
        <f t="shared" si="34"/>
        <v>0.46500000000000002</v>
      </c>
      <c r="M289" s="68">
        <v>56.8</v>
      </c>
      <c r="N289" s="68">
        <v>51.65</v>
      </c>
      <c r="O289" s="68">
        <v>5.9</v>
      </c>
      <c r="P289" s="68">
        <v>77.5</v>
      </c>
      <c r="Q289" s="69">
        <v>6</v>
      </c>
      <c r="R289" s="72" t="s">
        <v>332</v>
      </c>
      <c r="S289" s="69"/>
      <c r="T289" s="69">
        <v>12.55</v>
      </c>
      <c r="U289" s="69">
        <v>7.09</v>
      </c>
      <c r="V289" s="69">
        <f t="shared" si="33"/>
        <v>5.4600000000000009</v>
      </c>
      <c r="W289" s="69">
        <f t="shared" si="31"/>
        <v>9.6126760563380298</v>
      </c>
    </row>
    <row r="290" spans="1:24" x14ac:dyDescent="0.3">
      <c r="A290" s="69" t="s">
        <v>296</v>
      </c>
      <c r="B290" s="70"/>
      <c r="C290" s="72">
        <v>56</v>
      </c>
      <c r="D290" s="67"/>
      <c r="E290" s="67"/>
      <c r="F290" s="71"/>
      <c r="G290" s="69">
        <v>52</v>
      </c>
      <c r="H290" s="68">
        <v>0.47</v>
      </c>
      <c r="I290" s="68">
        <v>0.48</v>
      </c>
      <c r="J290" s="68">
        <v>0.48</v>
      </c>
      <c r="K290" s="68">
        <v>0.47</v>
      </c>
      <c r="L290" s="68">
        <f t="shared" si="34"/>
        <v>0.47499999999999998</v>
      </c>
      <c r="M290" s="68">
        <v>51</v>
      </c>
      <c r="N290" s="68">
        <v>49.76</v>
      </c>
      <c r="O290" s="68">
        <v>5.8</v>
      </c>
      <c r="P290" s="68">
        <v>78.900000000000006</v>
      </c>
      <c r="Q290" s="69">
        <v>8</v>
      </c>
      <c r="R290" s="72" t="s">
        <v>332</v>
      </c>
      <c r="S290" s="69"/>
      <c r="T290" s="69">
        <v>12.51</v>
      </c>
      <c r="U290" s="69">
        <v>7.18</v>
      </c>
      <c r="V290" s="69">
        <f t="shared" si="33"/>
        <v>5.33</v>
      </c>
      <c r="W290" s="69">
        <f t="shared" si="31"/>
        <v>10.450980392156863</v>
      </c>
    </row>
    <row r="291" spans="1:24" x14ac:dyDescent="0.3">
      <c r="A291" s="69" t="s">
        <v>297</v>
      </c>
      <c r="B291" s="70"/>
      <c r="C291" s="72">
        <v>57</v>
      </c>
      <c r="D291" s="67"/>
      <c r="E291" s="67"/>
      <c r="F291" s="71"/>
      <c r="G291" s="69">
        <v>57</v>
      </c>
      <c r="H291" s="68">
        <v>0.41</v>
      </c>
      <c r="I291" s="68">
        <v>0.43</v>
      </c>
      <c r="J291" s="68">
        <v>0.4</v>
      </c>
      <c r="K291" s="68">
        <v>0.43</v>
      </c>
      <c r="L291" s="68">
        <f>AVERAGE(H291:K291)</f>
        <v>0.41749999999999998</v>
      </c>
      <c r="M291" s="68" t="s">
        <v>341</v>
      </c>
      <c r="N291" s="68">
        <v>43.29</v>
      </c>
      <c r="O291" s="68"/>
      <c r="P291" s="68"/>
      <c r="Q291" s="69"/>
      <c r="R291" s="72"/>
      <c r="S291" s="69"/>
      <c r="T291" s="69">
        <v>11.91</v>
      </c>
      <c r="U291" s="69">
        <v>6.99</v>
      </c>
      <c r="V291" s="69">
        <f t="shared" si="33"/>
        <v>4.92</v>
      </c>
      <c r="W291" s="69"/>
    </row>
    <row r="292" spans="1:24" x14ac:dyDescent="0.3">
      <c r="A292" s="69" t="s">
        <v>298</v>
      </c>
      <c r="B292" s="70"/>
      <c r="C292" s="72">
        <v>57</v>
      </c>
      <c r="D292" s="67"/>
      <c r="E292" s="67"/>
      <c r="F292" s="71"/>
      <c r="G292" s="69">
        <v>62</v>
      </c>
      <c r="H292" s="68">
        <v>0.43</v>
      </c>
      <c r="I292" s="68">
        <v>0.41</v>
      </c>
      <c r="J292" s="68">
        <v>0.43</v>
      </c>
      <c r="K292" s="68">
        <v>0.41</v>
      </c>
      <c r="L292" s="68">
        <f t="shared" ref="L292:L304" si="35">AVERAGE(H292:K292)</f>
        <v>0.42</v>
      </c>
      <c r="M292" s="68">
        <v>59.7</v>
      </c>
      <c r="N292" s="68">
        <v>44.74</v>
      </c>
      <c r="O292" s="68">
        <v>3</v>
      </c>
      <c r="P292" s="68">
        <v>46.4</v>
      </c>
      <c r="Q292" s="69">
        <v>5</v>
      </c>
      <c r="R292" s="72" t="s">
        <v>67</v>
      </c>
      <c r="S292" s="69"/>
      <c r="T292" s="69">
        <v>12</v>
      </c>
      <c r="U292" s="69">
        <v>7.03</v>
      </c>
      <c r="V292" s="69">
        <f t="shared" si="33"/>
        <v>4.97</v>
      </c>
      <c r="W292" s="123">
        <f t="shared" si="31"/>
        <v>8.324958123953099</v>
      </c>
      <c r="X292" t="s">
        <v>342</v>
      </c>
    </row>
    <row r="293" spans="1:24" x14ac:dyDescent="0.3">
      <c r="A293" s="69" t="s">
        <v>299</v>
      </c>
      <c r="B293" s="70"/>
      <c r="C293" s="72">
        <v>59</v>
      </c>
      <c r="D293" s="67"/>
      <c r="E293" s="67"/>
      <c r="F293" s="71"/>
      <c r="G293" s="69">
        <v>53</v>
      </c>
      <c r="H293" s="68">
        <v>0.45</v>
      </c>
      <c r="I293" s="68">
        <v>0.43</v>
      </c>
      <c r="J293" s="68">
        <v>0.45</v>
      </c>
      <c r="K293" s="68">
        <v>0.43</v>
      </c>
      <c r="L293" s="68">
        <f t="shared" si="35"/>
        <v>0.44</v>
      </c>
      <c r="M293" s="68">
        <v>50.7</v>
      </c>
      <c r="N293" s="68">
        <v>44.4</v>
      </c>
      <c r="O293" s="68">
        <v>3.3</v>
      </c>
      <c r="P293" s="68">
        <v>55.9</v>
      </c>
      <c r="Q293" s="69">
        <v>9</v>
      </c>
      <c r="R293" s="72" t="s">
        <v>67</v>
      </c>
      <c r="S293" s="69"/>
      <c r="T293" s="69">
        <v>12.07</v>
      </c>
      <c r="U293" s="69">
        <v>6.99</v>
      </c>
      <c r="V293" s="69">
        <f t="shared" si="33"/>
        <v>5.08</v>
      </c>
      <c r="W293" s="69">
        <f t="shared" si="31"/>
        <v>10.019723865877712</v>
      </c>
    </row>
    <row r="294" spans="1:24" x14ac:dyDescent="0.3">
      <c r="A294" s="69" t="s">
        <v>300</v>
      </c>
      <c r="B294" s="70"/>
      <c r="C294" s="72">
        <v>59</v>
      </c>
      <c r="D294" s="67"/>
      <c r="E294" s="67"/>
      <c r="F294" s="71"/>
      <c r="G294" s="69">
        <v>56</v>
      </c>
      <c r="H294" s="68">
        <v>0.49</v>
      </c>
      <c r="I294" s="68">
        <v>0.48</v>
      </c>
      <c r="J294" s="68">
        <v>0.47</v>
      </c>
      <c r="K294" s="68">
        <v>0.47</v>
      </c>
      <c r="L294" s="68">
        <f t="shared" si="35"/>
        <v>0.47749999999999998</v>
      </c>
      <c r="M294" s="68">
        <v>54.7</v>
      </c>
      <c r="N294" s="68">
        <v>44.82</v>
      </c>
      <c r="O294" s="120">
        <v>10.1</v>
      </c>
      <c r="P294" s="68">
        <v>101.1</v>
      </c>
      <c r="Q294" s="69">
        <v>5</v>
      </c>
      <c r="R294" s="72" t="s">
        <v>332</v>
      </c>
      <c r="S294" s="69"/>
      <c r="T294" s="69">
        <v>12.72</v>
      </c>
      <c r="U294" s="69">
        <v>7.19</v>
      </c>
      <c r="V294" s="69">
        <f t="shared" si="33"/>
        <v>5.53</v>
      </c>
      <c r="W294" s="69">
        <f t="shared" si="31"/>
        <v>10.109689213893967</v>
      </c>
    </row>
    <row r="295" spans="1:24" x14ac:dyDescent="0.3">
      <c r="A295" s="69" t="s">
        <v>301</v>
      </c>
      <c r="B295" s="70"/>
      <c r="C295" s="72">
        <v>59</v>
      </c>
      <c r="D295" s="67"/>
      <c r="E295" s="67"/>
      <c r="F295" s="71"/>
      <c r="G295" s="69">
        <v>53</v>
      </c>
      <c r="H295" s="68">
        <v>0.35</v>
      </c>
      <c r="I295" s="68">
        <v>0.38</v>
      </c>
      <c r="J295" s="68">
        <v>0.39</v>
      </c>
      <c r="K295" s="68">
        <v>0.38</v>
      </c>
      <c r="L295" s="68">
        <f t="shared" si="35"/>
        <v>0.375</v>
      </c>
      <c r="M295" s="68">
        <v>51.2</v>
      </c>
      <c r="N295" s="120">
        <v>75.150000000000006</v>
      </c>
      <c r="O295" s="68">
        <v>2.9</v>
      </c>
      <c r="P295" s="68">
        <v>50.8</v>
      </c>
      <c r="Q295" s="69">
        <v>6</v>
      </c>
      <c r="R295" s="72" t="s">
        <v>67</v>
      </c>
      <c r="S295" s="69"/>
      <c r="T295" s="69">
        <v>13.62</v>
      </c>
      <c r="U295" s="69">
        <v>7.18</v>
      </c>
      <c r="V295" s="69">
        <f t="shared" si="33"/>
        <v>6.4399999999999995</v>
      </c>
      <c r="W295" s="69">
        <f t="shared" si="31"/>
        <v>12.578124999999998</v>
      </c>
    </row>
    <row r="296" spans="1:24" x14ac:dyDescent="0.3">
      <c r="A296" s="69" t="s">
        <v>302</v>
      </c>
      <c r="B296" s="70"/>
      <c r="C296" s="72">
        <v>59</v>
      </c>
      <c r="D296" s="67"/>
      <c r="E296" s="67"/>
      <c r="F296" s="71"/>
      <c r="G296" s="69">
        <v>53</v>
      </c>
      <c r="H296" s="68">
        <v>0.51</v>
      </c>
      <c r="I296" s="68">
        <v>0.52</v>
      </c>
      <c r="J296" s="68">
        <v>0.49</v>
      </c>
      <c r="K296" s="68">
        <v>0.5</v>
      </c>
      <c r="L296" s="68">
        <f t="shared" si="35"/>
        <v>0.505</v>
      </c>
      <c r="M296" s="68">
        <v>51.6</v>
      </c>
      <c r="N296" s="68">
        <v>63.89</v>
      </c>
      <c r="O296" s="68">
        <v>3.9</v>
      </c>
      <c r="P296" s="68">
        <v>62</v>
      </c>
      <c r="Q296" s="69">
        <v>8</v>
      </c>
      <c r="R296" s="72" t="s">
        <v>68</v>
      </c>
      <c r="S296" s="69"/>
      <c r="T296" s="69">
        <v>12.9</v>
      </c>
      <c r="U296" s="69">
        <v>7.11</v>
      </c>
      <c r="V296" s="69">
        <f t="shared" si="33"/>
        <v>5.79</v>
      </c>
      <c r="W296" s="69">
        <f t="shared" si="31"/>
        <v>11.220930232558139</v>
      </c>
    </row>
    <row r="297" spans="1:24" x14ac:dyDescent="0.3">
      <c r="A297" s="69" t="s">
        <v>303</v>
      </c>
      <c r="B297" s="70"/>
      <c r="C297" s="72">
        <v>60</v>
      </c>
      <c r="D297" s="67"/>
      <c r="E297" s="67"/>
      <c r="F297" s="71"/>
      <c r="G297" s="69">
        <v>55</v>
      </c>
      <c r="H297" s="68">
        <v>0.56000000000000005</v>
      </c>
      <c r="I297" s="68">
        <v>0.56999999999999995</v>
      </c>
      <c r="J297" s="68">
        <v>0.56999999999999995</v>
      </c>
      <c r="K297" s="68">
        <v>0.57999999999999996</v>
      </c>
      <c r="L297" s="68">
        <f t="shared" si="35"/>
        <v>0.56999999999999995</v>
      </c>
      <c r="M297" s="68">
        <v>53.7</v>
      </c>
      <c r="N297" s="68">
        <v>66.930000000000007</v>
      </c>
      <c r="O297" s="68">
        <v>4.3</v>
      </c>
      <c r="P297" s="68">
        <v>65</v>
      </c>
      <c r="Q297" s="69">
        <v>5</v>
      </c>
      <c r="R297" s="72" t="s">
        <v>68</v>
      </c>
      <c r="S297" s="69"/>
      <c r="T297" s="69">
        <v>13.27</v>
      </c>
      <c r="U297" s="69">
        <v>7.19</v>
      </c>
      <c r="V297" s="69">
        <f t="shared" si="33"/>
        <v>6.0799999999999992</v>
      </c>
      <c r="W297" s="69">
        <f t="shared" si="31"/>
        <v>11.322160148975788</v>
      </c>
    </row>
    <row r="298" spans="1:24" x14ac:dyDescent="0.3">
      <c r="A298" s="69" t="s">
        <v>304</v>
      </c>
      <c r="B298" s="70"/>
      <c r="C298" s="72">
        <v>60</v>
      </c>
      <c r="D298" s="67"/>
      <c r="E298" s="67"/>
      <c r="F298" s="71"/>
      <c r="G298" s="69">
        <v>52</v>
      </c>
      <c r="H298" s="68">
        <v>0.49</v>
      </c>
      <c r="I298" s="68">
        <v>0.46</v>
      </c>
      <c r="J298" s="68">
        <v>0.47</v>
      </c>
      <c r="K298" s="68">
        <v>0.46</v>
      </c>
      <c r="L298" s="68">
        <f t="shared" si="35"/>
        <v>0.47</v>
      </c>
      <c r="M298" s="68">
        <v>50.7</v>
      </c>
      <c r="N298" s="68">
        <v>46.37</v>
      </c>
      <c r="O298" s="68">
        <v>3.9</v>
      </c>
      <c r="P298" s="68">
        <v>62.6</v>
      </c>
      <c r="Q298" s="69">
        <v>9</v>
      </c>
      <c r="R298" s="72" t="s">
        <v>68</v>
      </c>
      <c r="S298" s="69"/>
      <c r="T298" s="69">
        <v>12.15</v>
      </c>
      <c r="U298" s="69">
        <v>7.11</v>
      </c>
      <c r="V298" s="69">
        <f t="shared" si="33"/>
        <v>5.04</v>
      </c>
      <c r="W298" s="69">
        <f t="shared" si="31"/>
        <v>9.9408284023668632</v>
      </c>
    </row>
    <row r="299" spans="1:24" x14ac:dyDescent="0.3">
      <c r="A299" s="69" t="s">
        <v>305</v>
      </c>
      <c r="B299" s="70"/>
      <c r="C299" s="72">
        <v>60</v>
      </c>
      <c r="D299" s="67"/>
      <c r="E299" s="67"/>
      <c r="F299" s="71"/>
      <c r="G299" s="69">
        <v>63</v>
      </c>
      <c r="H299" s="68">
        <v>0.48</v>
      </c>
      <c r="I299" s="68">
        <v>0.47</v>
      </c>
      <c r="J299" s="68">
        <v>0.48</v>
      </c>
      <c r="K299" s="68">
        <v>0.49</v>
      </c>
      <c r="L299" s="68">
        <f t="shared" si="35"/>
        <v>0.48</v>
      </c>
      <c r="M299" s="68">
        <v>60.4</v>
      </c>
      <c r="N299" s="68">
        <v>47.82</v>
      </c>
      <c r="O299" s="68">
        <v>3.9</v>
      </c>
      <c r="P299" s="68">
        <v>57.2</v>
      </c>
      <c r="Q299" s="69">
        <v>5</v>
      </c>
      <c r="R299" s="72" t="s">
        <v>67</v>
      </c>
      <c r="S299" s="69"/>
      <c r="T299" s="69">
        <v>13.1</v>
      </c>
      <c r="U299" s="69">
        <v>7.08</v>
      </c>
      <c r="V299" s="69">
        <f t="shared" si="33"/>
        <v>6.02</v>
      </c>
      <c r="W299" s="69">
        <f t="shared" si="31"/>
        <v>9.9668874172185422</v>
      </c>
    </row>
    <row r="300" spans="1:24" x14ac:dyDescent="0.3">
      <c r="A300" s="69" t="s">
        <v>306</v>
      </c>
      <c r="B300" s="70"/>
      <c r="C300" s="72">
        <v>60</v>
      </c>
      <c r="D300" s="67"/>
      <c r="E300" s="67"/>
      <c r="F300" s="71"/>
      <c r="G300" s="69">
        <v>54</v>
      </c>
      <c r="H300" s="68">
        <v>0.41</v>
      </c>
      <c r="I300" s="68">
        <v>0.43</v>
      </c>
      <c r="J300" s="68">
        <v>0.42</v>
      </c>
      <c r="K300" s="68">
        <v>0.42</v>
      </c>
      <c r="L300" s="68">
        <f t="shared" si="35"/>
        <v>0.42</v>
      </c>
      <c r="M300" s="68">
        <v>53.4</v>
      </c>
      <c r="N300" s="68">
        <v>39.549999999999997</v>
      </c>
      <c r="O300" s="68" t="s">
        <v>339</v>
      </c>
      <c r="P300" s="68"/>
      <c r="Q300" s="69"/>
      <c r="R300" s="72"/>
      <c r="S300" s="69"/>
      <c r="T300" s="69">
        <v>11.99</v>
      </c>
      <c r="U300" s="69">
        <v>7.06</v>
      </c>
      <c r="V300" s="69">
        <f t="shared" si="33"/>
        <v>4.9300000000000006</v>
      </c>
      <c r="W300" s="69">
        <f t="shared" si="31"/>
        <v>9.2322097378277164</v>
      </c>
    </row>
    <row r="301" spans="1:24" x14ac:dyDescent="0.3">
      <c r="A301" s="69" t="s">
        <v>307</v>
      </c>
      <c r="B301" s="70"/>
      <c r="C301" s="72">
        <v>60</v>
      </c>
      <c r="D301" s="67"/>
      <c r="E301" s="67"/>
      <c r="F301" s="71"/>
      <c r="G301" s="69">
        <v>55</v>
      </c>
      <c r="H301" s="68">
        <v>0.44</v>
      </c>
      <c r="I301" s="68">
        <v>0.45</v>
      </c>
      <c r="J301" s="68">
        <v>0.44</v>
      </c>
      <c r="K301" s="68">
        <v>0.45</v>
      </c>
      <c r="L301" s="68">
        <f t="shared" si="35"/>
        <v>0.44500000000000001</v>
      </c>
      <c r="M301" s="68">
        <v>53.9</v>
      </c>
      <c r="N301" s="68">
        <v>42.95</v>
      </c>
      <c r="O301" s="68">
        <v>4.3</v>
      </c>
      <c r="P301" s="68">
        <v>65.400000000000006</v>
      </c>
      <c r="Q301" s="69">
        <v>9</v>
      </c>
      <c r="R301" s="72" t="s">
        <v>68</v>
      </c>
      <c r="S301" s="69"/>
      <c r="T301" s="69">
        <v>12.09</v>
      </c>
      <c r="U301" s="69">
        <v>7.16</v>
      </c>
      <c r="V301" s="69">
        <f t="shared" si="33"/>
        <v>4.93</v>
      </c>
      <c r="W301" s="69">
        <f t="shared" si="31"/>
        <v>9.1465677179962892</v>
      </c>
    </row>
    <row r="302" spans="1:24" x14ac:dyDescent="0.3">
      <c r="A302" s="69" t="s">
        <v>308</v>
      </c>
      <c r="B302" s="70"/>
      <c r="C302" s="72">
        <v>60</v>
      </c>
      <c r="D302" s="67"/>
      <c r="E302" s="67"/>
      <c r="F302" s="71"/>
      <c r="G302" s="69">
        <v>63</v>
      </c>
      <c r="H302" s="68">
        <v>0.5</v>
      </c>
      <c r="I302" s="68">
        <v>0.5</v>
      </c>
      <c r="J302" s="68">
        <v>0.49</v>
      </c>
      <c r="K302" s="68">
        <v>0.5</v>
      </c>
      <c r="L302" s="68">
        <f t="shared" si="35"/>
        <v>0.4975</v>
      </c>
      <c r="M302" s="68">
        <v>61.6</v>
      </c>
      <c r="N302" s="68">
        <v>55.61</v>
      </c>
      <c r="O302" s="68" t="s">
        <v>335</v>
      </c>
      <c r="P302" s="68"/>
      <c r="Q302" s="69"/>
      <c r="R302" s="72"/>
      <c r="S302" s="69"/>
      <c r="T302" s="69">
        <v>13.37</v>
      </c>
      <c r="U302" s="69">
        <v>7.15</v>
      </c>
      <c r="V302" s="69">
        <f t="shared" si="33"/>
        <v>6.2199999999999989</v>
      </c>
      <c r="W302" s="69">
        <f t="shared" si="31"/>
        <v>10.097402597402596</v>
      </c>
    </row>
    <row r="303" spans="1:24" x14ac:dyDescent="0.3">
      <c r="A303" s="69" t="s">
        <v>309</v>
      </c>
      <c r="B303" s="70"/>
      <c r="C303" s="72">
        <v>60</v>
      </c>
      <c r="D303" s="67"/>
      <c r="E303" s="67"/>
      <c r="F303" s="71"/>
      <c r="G303" s="69">
        <v>55</v>
      </c>
      <c r="H303" s="68">
        <v>0.52</v>
      </c>
      <c r="I303" s="68">
        <v>0.51</v>
      </c>
      <c r="J303" s="68">
        <v>0.5</v>
      </c>
      <c r="K303" s="68">
        <v>0.5</v>
      </c>
      <c r="L303" s="68">
        <f t="shared" si="35"/>
        <v>0.50750000000000006</v>
      </c>
      <c r="M303" s="68">
        <v>53</v>
      </c>
      <c r="N303" s="68">
        <v>58.04</v>
      </c>
      <c r="O303" s="68" t="s">
        <v>335</v>
      </c>
      <c r="P303" s="68"/>
      <c r="Q303" s="69"/>
      <c r="R303" s="72"/>
      <c r="S303" s="69"/>
      <c r="T303" s="69">
        <v>13.05</v>
      </c>
      <c r="U303" s="69">
        <v>6.94</v>
      </c>
      <c r="V303" s="69">
        <f t="shared" si="33"/>
        <v>6.11</v>
      </c>
      <c r="W303" s="69">
        <f t="shared" si="31"/>
        <v>11.528301886792454</v>
      </c>
    </row>
    <row r="304" spans="1:24" x14ac:dyDescent="0.3">
      <c r="A304" s="69" t="s">
        <v>310</v>
      </c>
      <c r="B304" s="70"/>
      <c r="C304" s="72">
        <v>60</v>
      </c>
      <c r="D304" s="67"/>
      <c r="E304" s="67"/>
      <c r="F304" s="71"/>
      <c r="G304" s="69">
        <v>56</v>
      </c>
      <c r="H304" s="68">
        <v>0.46</v>
      </c>
      <c r="I304" s="68">
        <v>0.46</v>
      </c>
      <c r="J304" s="68">
        <v>0.46</v>
      </c>
      <c r="K304" s="68">
        <v>0.46</v>
      </c>
      <c r="L304" s="68">
        <f t="shared" si="35"/>
        <v>0.46</v>
      </c>
      <c r="M304" s="68">
        <v>54</v>
      </c>
      <c r="N304" s="68">
        <v>50.85</v>
      </c>
      <c r="O304" s="68"/>
      <c r="P304" s="68"/>
      <c r="Q304" s="69"/>
      <c r="R304" s="72"/>
      <c r="S304" s="69"/>
      <c r="T304" s="69">
        <v>12.56</v>
      </c>
      <c r="U304" s="69">
        <v>7.06</v>
      </c>
      <c r="V304" s="69">
        <f t="shared" si="33"/>
        <v>5.5000000000000009</v>
      </c>
      <c r="W304" s="69">
        <f t="shared" si="31"/>
        <v>10.185185185185187</v>
      </c>
    </row>
    <row r="305" spans="1:23" x14ac:dyDescent="0.3">
      <c r="A305" s="74" t="s">
        <v>10</v>
      </c>
      <c r="B305" s="74"/>
      <c r="C305" s="77"/>
      <c r="D305" s="74"/>
      <c r="E305" s="74"/>
      <c r="F305" s="75"/>
      <c r="G305" s="76">
        <f>AVERAGE(G257:G304)</f>
        <v>56.270833333333336</v>
      </c>
      <c r="H305" s="76">
        <f t="shared" ref="H305:U305" si="36">AVERAGE(H257:H304)</f>
        <v>0.47104166666666664</v>
      </c>
      <c r="I305" s="76">
        <f t="shared" si="36"/>
        <v>0.47166666666666668</v>
      </c>
      <c r="J305" s="76">
        <f t="shared" si="36"/>
        <v>0.46854166666666658</v>
      </c>
      <c r="K305" s="76">
        <f t="shared" si="36"/>
        <v>0.47</v>
      </c>
      <c r="L305" s="76">
        <f>AVERAGE(L257:L304)</f>
        <v>0.47031250000000013</v>
      </c>
      <c r="M305" s="76">
        <f t="shared" si="36"/>
        <v>54.526382978723397</v>
      </c>
      <c r="N305" s="76">
        <f>AVERAGE(N296:N304,N279:N294,N267:N276,N257:N265)</f>
        <v>51.647727272727273</v>
      </c>
      <c r="O305" s="76">
        <f>AVERAGE(O295:O304,O257:O293)</f>
        <v>4.6853658536585368</v>
      </c>
      <c r="P305" s="76">
        <f>AVERAGE(P257:P304)</f>
        <v>67.721428571428575</v>
      </c>
      <c r="Q305" s="76">
        <f t="shared" si="36"/>
        <v>6.4285714285714288</v>
      </c>
      <c r="R305" s="76"/>
      <c r="S305" s="76"/>
      <c r="T305" s="76">
        <f t="shared" si="36"/>
        <v>12.607083333333334</v>
      </c>
      <c r="U305" s="76">
        <f t="shared" si="36"/>
        <v>7.0722916666666675</v>
      </c>
      <c r="V305" s="76">
        <f>AVERAGE(V267:V304,V257:V265)</f>
        <v>5.5755319148936175</v>
      </c>
      <c r="W305" s="76">
        <f>AVERAGE(W293:W304,W280:W291,W257:W278)</f>
        <v>10.281541626208503</v>
      </c>
    </row>
    <row r="306" spans="1:23" x14ac:dyDescent="0.3">
      <c r="A306" s="74" t="s">
        <v>11</v>
      </c>
      <c r="B306" s="74"/>
      <c r="C306" s="77"/>
      <c r="D306" s="74"/>
      <c r="E306" s="69"/>
      <c r="F306" s="71"/>
      <c r="G306" s="76"/>
      <c r="H306" s="76"/>
      <c r="I306" s="76"/>
      <c r="J306" s="76"/>
      <c r="K306" s="76">
        <f>AVERAGE(H257:H286,I257:I286,J257:J286,K257:K286)</f>
        <v>0.47108333333333319</v>
      </c>
      <c r="L306" s="76"/>
      <c r="M306" s="76"/>
      <c r="N306" s="76"/>
      <c r="O306" s="76"/>
      <c r="P306" s="76"/>
      <c r="Q306" s="76"/>
      <c r="R306" s="77"/>
      <c r="S306" s="69"/>
      <c r="T306" s="69"/>
      <c r="U306" s="69"/>
      <c r="V306" s="69"/>
      <c r="W306" s="69"/>
    </row>
  </sheetData>
  <mergeCells count="1">
    <mergeCell ref="O56:S56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1EF76-3840-47F8-A5F7-7AC9464E5461}">
  <dimension ref="A1:L289"/>
  <sheetViews>
    <sheetView workbookViewId="0">
      <selection activeCell="G53" sqref="G53"/>
    </sheetView>
  </sheetViews>
  <sheetFormatPr defaultRowHeight="14.4" x14ac:dyDescent="0.3"/>
  <cols>
    <col min="1" max="16384" width="8.88671875" style="111"/>
  </cols>
  <sheetData>
    <row r="1" spans="1:12" s="110" customFormat="1" x14ac:dyDescent="0.3">
      <c r="A1" s="110" t="s">
        <v>0</v>
      </c>
      <c r="B1" s="110" t="s">
        <v>344</v>
      </c>
      <c r="C1" s="110" t="s">
        <v>330</v>
      </c>
      <c r="D1" s="110" t="s">
        <v>12</v>
      </c>
      <c r="E1" s="110" t="s">
        <v>343</v>
      </c>
      <c r="F1" s="110" t="s">
        <v>4</v>
      </c>
      <c r="G1" s="110" t="s">
        <v>3</v>
      </c>
      <c r="H1" s="110" t="s">
        <v>5</v>
      </c>
      <c r="I1" s="110" t="s">
        <v>6</v>
      </c>
      <c r="J1" s="110" t="s">
        <v>7</v>
      </c>
      <c r="K1" s="110" t="s">
        <v>13</v>
      </c>
      <c r="L1" s="110" t="s">
        <v>66</v>
      </c>
    </row>
    <row r="2" spans="1:12" x14ac:dyDescent="0.3">
      <c r="A2" s="111" t="s">
        <v>68</v>
      </c>
      <c r="B2" s="111">
        <v>1</v>
      </c>
      <c r="C2" s="111" t="s">
        <v>331</v>
      </c>
      <c r="D2" s="111">
        <v>61</v>
      </c>
      <c r="E2" s="111">
        <v>0.48249999999999998</v>
      </c>
      <c r="F2" s="111">
        <v>59</v>
      </c>
      <c r="G2" s="111">
        <v>49.09</v>
      </c>
      <c r="H2" s="111">
        <v>6.6</v>
      </c>
      <c r="I2" s="111">
        <v>81.599999999999994</v>
      </c>
      <c r="J2" s="111">
        <v>6</v>
      </c>
      <c r="K2" s="111">
        <v>6.08</v>
      </c>
      <c r="L2" s="111">
        <v>10.305084745762711</v>
      </c>
    </row>
    <row r="3" spans="1:12" x14ac:dyDescent="0.3">
      <c r="A3" s="111" t="s">
        <v>68</v>
      </c>
      <c r="B3" s="111">
        <v>2</v>
      </c>
      <c r="C3" s="111" t="s">
        <v>331</v>
      </c>
      <c r="D3" s="111">
        <v>70</v>
      </c>
      <c r="E3" s="111">
        <v>0.36250000000000004</v>
      </c>
      <c r="F3" s="111">
        <v>67.8</v>
      </c>
      <c r="G3" s="111">
        <v>40.06</v>
      </c>
      <c r="H3" s="111">
        <v>7</v>
      </c>
      <c r="I3" s="111">
        <v>81.2</v>
      </c>
      <c r="J3" s="111">
        <v>9</v>
      </c>
      <c r="K3" s="111">
        <v>6.54</v>
      </c>
      <c r="L3" s="111">
        <v>9.6460176991150455</v>
      </c>
    </row>
    <row r="4" spans="1:12" x14ac:dyDescent="0.3">
      <c r="A4" s="111" t="s">
        <v>68</v>
      </c>
      <c r="B4" s="111">
        <v>3</v>
      </c>
      <c r="C4" s="111" t="s">
        <v>331</v>
      </c>
      <c r="D4" s="111">
        <v>66</v>
      </c>
      <c r="E4" s="111">
        <v>0.46249999999999997</v>
      </c>
      <c r="F4" s="111">
        <v>63.8</v>
      </c>
      <c r="G4" s="111">
        <v>31.33</v>
      </c>
      <c r="H4" s="111">
        <v>6.1</v>
      </c>
      <c r="I4" s="111">
        <v>76.099999999999994</v>
      </c>
      <c r="J4" s="111">
        <v>9</v>
      </c>
      <c r="K4" s="111">
        <v>6.06</v>
      </c>
      <c r="L4" s="111">
        <v>9.4984326018808787</v>
      </c>
    </row>
    <row r="5" spans="1:12" x14ac:dyDescent="0.3">
      <c r="A5" s="111" t="s">
        <v>68</v>
      </c>
      <c r="B5" s="111">
        <v>4</v>
      </c>
      <c r="C5" s="111" t="s">
        <v>331</v>
      </c>
      <c r="D5" s="111">
        <v>61</v>
      </c>
      <c r="E5" s="111">
        <v>0.46499999999999997</v>
      </c>
      <c r="F5" s="111">
        <v>59.9</v>
      </c>
      <c r="G5" s="111">
        <v>35.950000000000003</v>
      </c>
      <c r="H5" s="111">
        <v>4.8</v>
      </c>
      <c r="I5" s="111">
        <v>67.3</v>
      </c>
      <c r="J5" s="111">
        <v>6</v>
      </c>
      <c r="K5" s="111">
        <v>6.0299999999999994</v>
      </c>
      <c r="L5" s="111">
        <v>10.06677796327212</v>
      </c>
    </row>
    <row r="6" spans="1:12" x14ac:dyDescent="0.3">
      <c r="A6" s="111" t="s">
        <v>68</v>
      </c>
      <c r="B6" s="111">
        <v>5</v>
      </c>
      <c r="C6" s="111" t="s">
        <v>331</v>
      </c>
      <c r="D6" s="111">
        <v>66</v>
      </c>
      <c r="E6" s="111">
        <v>0.48</v>
      </c>
      <c r="F6" s="111">
        <v>63.7</v>
      </c>
      <c r="G6" s="111">
        <v>32.92</v>
      </c>
      <c r="H6" s="111">
        <v>6.8</v>
      </c>
      <c r="I6" s="111">
        <v>81.3</v>
      </c>
      <c r="J6" s="111">
        <v>9</v>
      </c>
      <c r="K6" s="111">
        <v>6.1800000000000006</v>
      </c>
      <c r="L6" s="111">
        <v>9.7017268445839875</v>
      </c>
    </row>
    <row r="7" spans="1:12" x14ac:dyDescent="0.3">
      <c r="A7" s="111" t="s">
        <v>68</v>
      </c>
      <c r="B7" s="111">
        <v>6</v>
      </c>
      <c r="C7" s="111" t="s">
        <v>331</v>
      </c>
      <c r="D7" s="111">
        <v>72</v>
      </c>
      <c r="E7" s="111">
        <v>0.47249999999999998</v>
      </c>
      <c r="F7" s="111">
        <v>69.2</v>
      </c>
      <c r="G7" s="111">
        <v>41.36</v>
      </c>
      <c r="H7" s="111">
        <v>6.8</v>
      </c>
      <c r="I7" s="111">
        <v>79.400000000000006</v>
      </c>
      <c r="J7" s="111">
        <v>9</v>
      </c>
      <c r="K7" s="111">
        <v>6.36</v>
      </c>
      <c r="L7" s="111">
        <v>9.1907514450867041</v>
      </c>
    </row>
    <row r="8" spans="1:12" x14ac:dyDescent="0.3">
      <c r="A8" s="111" t="s">
        <v>68</v>
      </c>
      <c r="B8" s="111">
        <v>7</v>
      </c>
      <c r="C8" s="111" t="s">
        <v>331</v>
      </c>
      <c r="D8" s="111">
        <v>56</v>
      </c>
      <c r="E8" s="111">
        <v>0.4975</v>
      </c>
      <c r="F8" s="111">
        <v>52.1</v>
      </c>
      <c r="G8" s="111">
        <v>34.369999999999997</v>
      </c>
      <c r="H8" s="111">
        <v>4.3</v>
      </c>
      <c r="I8" s="111">
        <v>65.8</v>
      </c>
      <c r="J8" s="111">
        <v>8</v>
      </c>
      <c r="K8" s="111">
        <v>5.41</v>
      </c>
      <c r="L8" s="111">
        <v>10.383877159309021</v>
      </c>
    </row>
    <row r="9" spans="1:12" x14ac:dyDescent="0.3">
      <c r="A9" s="111" t="s">
        <v>68</v>
      </c>
      <c r="B9" s="111">
        <v>8</v>
      </c>
      <c r="C9" s="111" t="s">
        <v>331</v>
      </c>
      <c r="D9" s="111">
        <v>68</v>
      </c>
      <c r="E9" s="111">
        <v>0.45500000000000002</v>
      </c>
      <c r="F9" s="111">
        <v>67.2</v>
      </c>
      <c r="G9" s="111">
        <v>32.06</v>
      </c>
      <c r="H9" s="111">
        <v>6.3</v>
      </c>
      <c r="I9" s="111">
        <v>76.5</v>
      </c>
      <c r="J9" s="111">
        <v>9</v>
      </c>
      <c r="K9" s="111">
        <v>5.9799999999999995</v>
      </c>
      <c r="L9" s="111">
        <v>8.8988095238095219</v>
      </c>
    </row>
    <row r="10" spans="1:12" x14ac:dyDescent="0.3">
      <c r="A10" s="111" t="s">
        <v>68</v>
      </c>
      <c r="B10" s="111">
        <v>9</v>
      </c>
      <c r="C10" s="111" t="s">
        <v>331</v>
      </c>
      <c r="D10" s="111">
        <v>70</v>
      </c>
      <c r="E10" s="111">
        <v>0.48</v>
      </c>
      <c r="F10" s="111">
        <v>66.7</v>
      </c>
      <c r="G10" s="111">
        <v>51.25</v>
      </c>
      <c r="H10" s="111">
        <v>6.9</v>
      </c>
      <c r="I10" s="111">
        <v>81.099999999999994</v>
      </c>
      <c r="J10" s="111">
        <v>9</v>
      </c>
      <c r="K10" s="111">
        <v>6.5600000000000005</v>
      </c>
      <c r="L10" s="111">
        <v>9.8350824587706143</v>
      </c>
    </row>
    <row r="11" spans="1:12" x14ac:dyDescent="0.3">
      <c r="A11" s="111" t="s">
        <v>68</v>
      </c>
      <c r="B11" s="111">
        <v>10</v>
      </c>
      <c r="C11" s="111" t="s">
        <v>331</v>
      </c>
      <c r="D11" s="111">
        <v>62</v>
      </c>
      <c r="E11" s="111">
        <v>0.54249999999999998</v>
      </c>
      <c r="F11" s="111">
        <v>60.3</v>
      </c>
      <c r="G11" s="111">
        <v>52.05</v>
      </c>
      <c r="H11" s="111">
        <v>7.2</v>
      </c>
      <c r="I11" s="111">
        <v>84.9</v>
      </c>
      <c r="J11" s="111">
        <v>9</v>
      </c>
      <c r="K11" s="111">
        <v>6.8</v>
      </c>
      <c r="L11" s="111">
        <v>11.276948590381426</v>
      </c>
    </row>
    <row r="12" spans="1:12" x14ac:dyDescent="0.3">
      <c r="A12" s="111" t="s">
        <v>68</v>
      </c>
      <c r="B12" s="111">
        <v>11</v>
      </c>
      <c r="C12" s="111" t="s">
        <v>331</v>
      </c>
      <c r="D12" s="111">
        <v>72</v>
      </c>
      <c r="E12" s="111">
        <v>0.5</v>
      </c>
      <c r="F12" s="111">
        <v>68.900000000000006</v>
      </c>
      <c r="G12" s="111">
        <v>46.83</v>
      </c>
      <c r="H12" s="111">
        <v>7.4</v>
      </c>
      <c r="I12" s="111">
        <v>83.5</v>
      </c>
      <c r="J12" s="111">
        <v>9</v>
      </c>
      <c r="K12" s="111">
        <v>7.43</v>
      </c>
      <c r="L12" s="111">
        <v>10.783744557329461</v>
      </c>
    </row>
    <row r="13" spans="1:12" x14ac:dyDescent="0.3">
      <c r="A13" s="111" t="s">
        <v>68</v>
      </c>
      <c r="B13" s="111">
        <v>12</v>
      </c>
      <c r="C13" s="111" t="s">
        <v>331</v>
      </c>
      <c r="D13" s="111">
        <v>52</v>
      </c>
      <c r="E13" s="111">
        <v>0.435</v>
      </c>
      <c r="F13" s="111">
        <v>64</v>
      </c>
      <c r="G13" s="111">
        <v>41.23</v>
      </c>
      <c r="H13" s="111">
        <v>5.8</v>
      </c>
      <c r="I13" s="111">
        <v>74</v>
      </c>
      <c r="J13" s="111">
        <v>9</v>
      </c>
      <c r="K13" s="111">
        <v>5.6</v>
      </c>
      <c r="L13" s="111">
        <v>8.75</v>
      </c>
    </row>
    <row r="14" spans="1:12" x14ac:dyDescent="0.3">
      <c r="A14" s="111" t="s">
        <v>68</v>
      </c>
      <c r="B14" s="111">
        <v>13</v>
      </c>
      <c r="C14" s="111" t="s">
        <v>331</v>
      </c>
      <c r="D14" s="111">
        <v>69</v>
      </c>
      <c r="E14" s="111">
        <v>0.48249999999999998</v>
      </c>
      <c r="F14" s="111">
        <v>66.400000000000006</v>
      </c>
      <c r="G14" s="111">
        <v>45.41</v>
      </c>
      <c r="H14" s="111">
        <v>6.4</v>
      </c>
      <c r="I14" s="111">
        <v>77.900000000000006</v>
      </c>
      <c r="J14" s="111">
        <v>9</v>
      </c>
      <c r="K14" s="111">
        <v>6.32</v>
      </c>
      <c r="L14" s="111">
        <v>9.5180722891566258</v>
      </c>
    </row>
    <row r="15" spans="1:12" x14ac:dyDescent="0.3">
      <c r="A15" s="111" t="s">
        <v>68</v>
      </c>
      <c r="B15" s="111">
        <v>14</v>
      </c>
      <c r="C15" s="111" t="s">
        <v>331</v>
      </c>
      <c r="D15" s="111">
        <v>72</v>
      </c>
      <c r="E15" s="111">
        <v>0.48499999999999999</v>
      </c>
      <c r="F15" s="111">
        <v>71.099999999999994</v>
      </c>
      <c r="G15" s="111">
        <v>30.11</v>
      </c>
      <c r="H15" s="111">
        <v>3.1</v>
      </c>
      <c r="I15" s="111">
        <v>39.6</v>
      </c>
      <c r="J15" s="111">
        <v>7</v>
      </c>
      <c r="K15" s="111">
        <v>5.48</v>
      </c>
      <c r="L15" s="111">
        <v>7.7074542897327722</v>
      </c>
    </row>
    <row r="16" spans="1:12" x14ac:dyDescent="0.3">
      <c r="A16" s="111" t="s">
        <v>68</v>
      </c>
      <c r="B16" s="111">
        <v>15</v>
      </c>
      <c r="C16" s="111" t="s">
        <v>331</v>
      </c>
      <c r="D16" s="111">
        <v>59</v>
      </c>
      <c r="E16" s="111">
        <v>0.46250000000000002</v>
      </c>
      <c r="F16" s="111">
        <v>58.3</v>
      </c>
      <c r="G16" s="111">
        <v>37.380000000000003</v>
      </c>
      <c r="H16" s="111">
        <v>4.9000000000000004</v>
      </c>
      <c r="I16" s="111">
        <v>68.7</v>
      </c>
      <c r="J16" s="111">
        <v>8</v>
      </c>
      <c r="K16" s="111">
        <v>5.589999999999999</v>
      </c>
      <c r="L16" s="111">
        <v>9.5883361921097752</v>
      </c>
    </row>
    <row r="17" spans="1:12" x14ac:dyDescent="0.3">
      <c r="A17" s="111" t="s">
        <v>68</v>
      </c>
      <c r="B17" s="111">
        <v>16</v>
      </c>
      <c r="C17" s="111" t="s">
        <v>331</v>
      </c>
      <c r="D17" s="111">
        <v>73</v>
      </c>
      <c r="E17" s="111">
        <v>0.495</v>
      </c>
      <c r="F17" s="111">
        <v>72.099999999999994</v>
      </c>
      <c r="G17" s="111">
        <v>41.72</v>
      </c>
      <c r="H17" s="111">
        <v>7</v>
      </c>
      <c r="I17" s="111">
        <v>79.8</v>
      </c>
      <c r="J17" s="111">
        <v>9</v>
      </c>
      <c r="K17" s="111">
        <v>6.75</v>
      </c>
      <c r="L17" s="111">
        <v>9.361997226074898</v>
      </c>
    </row>
    <row r="18" spans="1:12" x14ac:dyDescent="0.3">
      <c r="A18" s="111" t="s">
        <v>68</v>
      </c>
      <c r="B18" s="111">
        <v>17</v>
      </c>
      <c r="C18" s="111" t="s">
        <v>331</v>
      </c>
      <c r="D18" s="111">
        <v>65</v>
      </c>
      <c r="E18" s="111">
        <v>0.41749999999999998</v>
      </c>
      <c r="F18" s="111">
        <v>63</v>
      </c>
      <c r="G18" s="111">
        <v>24.96</v>
      </c>
      <c r="K18" s="111">
        <v>5.08</v>
      </c>
      <c r="L18" s="111">
        <v>8.063492063492065</v>
      </c>
    </row>
    <row r="19" spans="1:12" x14ac:dyDescent="0.3">
      <c r="A19" s="111" t="s">
        <v>68</v>
      </c>
      <c r="B19" s="111">
        <v>18</v>
      </c>
      <c r="C19" s="111" t="s">
        <v>331</v>
      </c>
      <c r="D19" s="111">
        <v>74</v>
      </c>
      <c r="E19" s="111">
        <v>0.48749999999999999</v>
      </c>
      <c r="F19" s="111">
        <v>71.400000000000006</v>
      </c>
      <c r="G19" s="111">
        <v>48.54</v>
      </c>
      <c r="H19" s="111">
        <v>7.2</v>
      </c>
      <c r="I19" s="111">
        <v>81.900000000000006</v>
      </c>
      <c r="J19" s="111">
        <v>1</v>
      </c>
      <c r="K19" s="111">
        <v>6.44</v>
      </c>
      <c r="L19" s="111">
        <v>9.0196078431372548</v>
      </c>
    </row>
    <row r="20" spans="1:12" x14ac:dyDescent="0.3">
      <c r="A20" s="111" t="s">
        <v>68</v>
      </c>
      <c r="B20" s="111">
        <v>19</v>
      </c>
      <c r="C20" s="111" t="s">
        <v>331</v>
      </c>
      <c r="D20" s="111">
        <v>69</v>
      </c>
      <c r="E20" s="111">
        <v>0.48249999999999998</v>
      </c>
      <c r="F20" s="111">
        <v>55.8</v>
      </c>
      <c r="G20" s="111">
        <v>55</v>
      </c>
      <c r="H20" s="111">
        <v>4.7</v>
      </c>
      <c r="I20" s="111">
        <v>67.5</v>
      </c>
      <c r="J20" s="111">
        <v>9</v>
      </c>
      <c r="K20" s="111">
        <v>6.0900000000000007</v>
      </c>
      <c r="L20" s="111">
        <v>10.913978494623658</v>
      </c>
    </row>
    <row r="21" spans="1:12" x14ac:dyDescent="0.3">
      <c r="A21" s="111" t="s">
        <v>68</v>
      </c>
      <c r="B21" s="111">
        <v>20</v>
      </c>
      <c r="C21" s="111" t="s">
        <v>331</v>
      </c>
      <c r="D21" s="111">
        <v>58</v>
      </c>
      <c r="E21" s="111">
        <v>0.47249999999999998</v>
      </c>
      <c r="F21" s="111">
        <v>67.8</v>
      </c>
      <c r="G21" s="111">
        <v>33.69</v>
      </c>
      <c r="H21" s="111">
        <v>7.5</v>
      </c>
      <c r="I21" s="111">
        <v>84.7</v>
      </c>
      <c r="J21" s="111">
        <v>9</v>
      </c>
      <c r="K21" s="111">
        <v>6.4499999999999993</v>
      </c>
      <c r="L21" s="111">
        <v>9.5132743362831853</v>
      </c>
    </row>
    <row r="22" spans="1:12" x14ac:dyDescent="0.3">
      <c r="A22" s="111" t="s">
        <v>68</v>
      </c>
      <c r="B22" s="111">
        <v>21</v>
      </c>
      <c r="C22" s="111" t="s">
        <v>331</v>
      </c>
      <c r="D22" s="111">
        <v>66</v>
      </c>
      <c r="E22" s="111">
        <v>0.46249999999999997</v>
      </c>
      <c r="F22" s="111">
        <v>64.5</v>
      </c>
      <c r="G22" s="111">
        <v>41.61</v>
      </c>
      <c r="H22" s="111">
        <v>4.7</v>
      </c>
      <c r="I22" s="111">
        <v>63.6</v>
      </c>
      <c r="J22" s="111">
        <v>11</v>
      </c>
      <c r="K22" s="111">
        <v>6.35</v>
      </c>
      <c r="L22" s="111">
        <v>9.8449612403100772</v>
      </c>
    </row>
    <row r="23" spans="1:12" x14ac:dyDescent="0.3">
      <c r="A23" s="111" t="s">
        <v>68</v>
      </c>
      <c r="B23" s="111">
        <v>22</v>
      </c>
      <c r="C23" s="111" t="s">
        <v>331</v>
      </c>
      <c r="D23" s="111">
        <v>74</v>
      </c>
      <c r="E23" s="111">
        <v>0.48499999999999999</v>
      </c>
      <c r="F23" s="111">
        <v>72.099999999999994</v>
      </c>
      <c r="G23" s="111">
        <v>39.380000000000003</v>
      </c>
      <c r="H23" s="111">
        <v>5.0999999999999996</v>
      </c>
      <c r="I23" s="111">
        <v>64.8</v>
      </c>
      <c r="J23" s="111">
        <v>6</v>
      </c>
      <c r="K23" s="111">
        <v>6.5299999999999994</v>
      </c>
      <c r="L23" s="111">
        <v>9.0568654646324553</v>
      </c>
    </row>
    <row r="24" spans="1:12" x14ac:dyDescent="0.3">
      <c r="A24" s="111" t="s">
        <v>68</v>
      </c>
      <c r="B24" s="111">
        <v>23</v>
      </c>
      <c r="C24" s="111" t="s">
        <v>331</v>
      </c>
      <c r="E24" s="111">
        <v>0.505</v>
      </c>
      <c r="F24" s="111">
        <v>69.900000000000006</v>
      </c>
      <c r="H24" s="111">
        <v>6.2</v>
      </c>
      <c r="I24" s="111">
        <v>75.3</v>
      </c>
      <c r="J24" s="111">
        <v>8</v>
      </c>
      <c r="K24" s="111">
        <v>6.45</v>
      </c>
      <c r="L24" s="111">
        <v>9.2274678111587978</v>
      </c>
    </row>
    <row r="25" spans="1:12" x14ac:dyDescent="0.3">
      <c r="A25" s="111" t="s">
        <v>68</v>
      </c>
      <c r="B25" s="111">
        <v>24</v>
      </c>
      <c r="C25" s="111" t="s">
        <v>331</v>
      </c>
      <c r="D25" s="111">
        <v>66</v>
      </c>
      <c r="E25" s="111">
        <v>0.4425</v>
      </c>
      <c r="F25" s="111">
        <v>64.7</v>
      </c>
      <c r="G25" s="111">
        <v>48.35</v>
      </c>
      <c r="H25" s="111">
        <v>4.3</v>
      </c>
      <c r="I25" s="111">
        <v>59.8</v>
      </c>
      <c r="J25" s="111">
        <v>5</v>
      </c>
      <c r="K25" s="111">
        <v>6.15</v>
      </c>
      <c r="L25" s="111">
        <v>9.5054095826893352</v>
      </c>
    </row>
    <row r="26" spans="1:12" x14ac:dyDescent="0.3">
      <c r="A26" s="111" t="s">
        <v>68</v>
      </c>
      <c r="B26" s="111">
        <v>25</v>
      </c>
      <c r="C26" s="111" t="s">
        <v>331</v>
      </c>
      <c r="D26" s="111">
        <v>75</v>
      </c>
      <c r="E26" s="111">
        <v>0.32</v>
      </c>
      <c r="F26" s="111">
        <v>73.5</v>
      </c>
      <c r="G26" s="111">
        <v>36.33</v>
      </c>
      <c r="H26" s="111">
        <v>6.1</v>
      </c>
      <c r="I26" s="111">
        <v>73.3</v>
      </c>
      <c r="J26" s="111">
        <v>9</v>
      </c>
      <c r="K26" s="111">
        <v>6.7599999999999989</v>
      </c>
      <c r="L26" s="111">
        <v>9.1972789115646236</v>
      </c>
    </row>
    <row r="27" spans="1:12" x14ac:dyDescent="0.3">
      <c r="A27" s="111" t="s">
        <v>68</v>
      </c>
      <c r="B27" s="111">
        <v>26</v>
      </c>
      <c r="C27" s="111" t="s">
        <v>331</v>
      </c>
      <c r="D27" s="111">
        <v>55</v>
      </c>
      <c r="E27" s="111">
        <v>0.53500000000000003</v>
      </c>
      <c r="F27" s="111">
        <v>53.9</v>
      </c>
      <c r="H27" s="111">
        <v>5.2</v>
      </c>
      <c r="I27" s="111">
        <v>72.7</v>
      </c>
      <c r="J27" s="111">
        <v>5</v>
      </c>
      <c r="K27" s="111">
        <v>6.2399999999999993</v>
      </c>
      <c r="L27" s="111">
        <v>11.576994434137291</v>
      </c>
    </row>
    <row r="28" spans="1:12" x14ac:dyDescent="0.3">
      <c r="A28" s="111" t="s">
        <v>68</v>
      </c>
      <c r="B28" s="111">
        <v>27</v>
      </c>
      <c r="C28" s="111" t="s">
        <v>331</v>
      </c>
      <c r="D28" s="111">
        <v>58</v>
      </c>
      <c r="E28" s="111">
        <v>0.45750000000000002</v>
      </c>
      <c r="F28" s="111">
        <v>56.1</v>
      </c>
      <c r="G28" s="111">
        <v>42.56</v>
      </c>
      <c r="H28" s="111">
        <v>7</v>
      </c>
      <c r="I28" s="111">
        <v>85.1</v>
      </c>
      <c r="J28" s="111">
        <v>8</v>
      </c>
      <c r="K28" s="111">
        <v>5.5699999999999994</v>
      </c>
      <c r="L28" s="111">
        <v>9.9286987522281631</v>
      </c>
    </row>
    <row r="29" spans="1:12" x14ac:dyDescent="0.3">
      <c r="A29" s="111" t="s">
        <v>68</v>
      </c>
      <c r="B29" s="111">
        <v>28</v>
      </c>
      <c r="C29" s="111" t="s">
        <v>331</v>
      </c>
      <c r="D29" s="111">
        <v>72</v>
      </c>
      <c r="E29" s="111">
        <v>0.52</v>
      </c>
      <c r="F29" s="111">
        <v>70.099999999999994</v>
      </c>
      <c r="G29" s="111">
        <v>48.33</v>
      </c>
      <c r="H29" s="111">
        <v>5.5</v>
      </c>
      <c r="I29" s="111">
        <v>68.8</v>
      </c>
      <c r="J29" s="111">
        <v>9</v>
      </c>
      <c r="K29" s="111">
        <v>7.08</v>
      </c>
      <c r="L29" s="111">
        <v>10.099857346647648</v>
      </c>
    </row>
    <row r="30" spans="1:12" x14ac:dyDescent="0.3">
      <c r="A30" s="111" t="s">
        <v>68</v>
      </c>
      <c r="B30" s="111">
        <v>29</v>
      </c>
      <c r="C30" s="111" t="s">
        <v>331</v>
      </c>
      <c r="D30" s="111">
        <v>60</v>
      </c>
      <c r="E30" s="111">
        <v>0.53</v>
      </c>
      <c r="F30" s="111">
        <v>58.4</v>
      </c>
      <c r="G30" s="111">
        <v>41.83</v>
      </c>
      <c r="H30" s="111">
        <v>4.0999999999999996</v>
      </c>
      <c r="I30" s="111">
        <v>61.1</v>
      </c>
      <c r="J30" s="111">
        <v>8</v>
      </c>
      <c r="K30" s="111">
        <v>6.4099999999999993</v>
      </c>
      <c r="L30" s="111">
        <v>10.976027397260273</v>
      </c>
    </row>
    <row r="31" spans="1:12" x14ac:dyDescent="0.3">
      <c r="A31" s="111" t="s">
        <v>68</v>
      </c>
      <c r="B31" s="111">
        <v>30</v>
      </c>
      <c r="C31" s="111" t="s">
        <v>331</v>
      </c>
      <c r="D31" s="111">
        <v>74</v>
      </c>
      <c r="E31" s="111">
        <v>0.45749999999999996</v>
      </c>
      <c r="F31" s="111">
        <v>71.599999999999994</v>
      </c>
      <c r="G31" s="111">
        <v>39.86</v>
      </c>
      <c r="H31" s="111">
        <v>5.2</v>
      </c>
      <c r="I31" s="111">
        <v>66.2</v>
      </c>
      <c r="J31" s="111">
        <v>9</v>
      </c>
      <c r="K31" s="111">
        <v>6.7200000000000006</v>
      </c>
      <c r="L31" s="111">
        <v>9.3854748603351972</v>
      </c>
    </row>
    <row r="32" spans="1:12" x14ac:dyDescent="0.3">
      <c r="A32" s="111" t="s">
        <v>68</v>
      </c>
      <c r="B32" s="111">
        <v>31</v>
      </c>
      <c r="C32" s="111" t="s">
        <v>331</v>
      </c>
      <c r="D32" s="111">
        <v>56</v>
      </c>
      <c r="E32" s="111">
        <v>0.42749999999999999</v>
      </c>
      <c r="F32" s="111">
        <v>57.2</v>
      </c>
      <c r="G32" s="111">
        <v>33.14</v>
      </c>
      <c r="H32" s="111">
        <v>4.3</v>
      </c>
      <c r="I32" s="111">
        <v>63.7</v>
      </c>
      <c r="J32" s="111">
        <v>9</v>
      </c>
      <c r="K32" s="111">
        <v>4.6100000000000003</v>
      </c>
      <c r="L32" s="111">
        <v>8.05944055944056</v>
      </c>
    </row>
    <row r="33" spans="1:12" x14ac:dyDescent="0.3">
      <c r="A33" s="111" t="s">
        <v>68</v>
      </c>
      <c r="B33" s="111">
        <v>32</v>
      </c>
      <c r="C33" s="111" t="s">
        <v>331</v>
      </c>
      <c r="D33" s="111">
        <v>64</v>
      </c>
      <c r="E33" s="111">
        <v>0.53</v>
      </c>
      <c r="F33" s="111">
        <v>62.7</v>
      </c>
      <c r="G33" s="111">
        <v>52.52</v>
      </c>
      <c r="H33" s="111">
        <v>6.6</v>
      </c>
      <c r="I33" s="111">
        <v>80.2</v>
      </c>
      <c r="J33" s="111">
        <v>8</v>
      </c>
      <c r="K33" s="111">
        <v>6.64</v>
      </c>
      <c r="L33" s="111">
        <v>10.590111642743221</v>
      </c>
    </row>
    <row r="34" spans="1:12" x14ac:dyDescent="0.3">
      <c r="A34" s="111" t="s">
        <v>68</v>
      </c>
      <c r="B34" s="111">
        <v>33</v>
      </c>
      <c r="C34" s="111" t="s">
        <v>331</v>
      </c>
      <c r="D34" s="111">
        <v>71</v>
      </c>
      <c r="E34" s="111">
        <v>0.47499999999999998</v>
      </c>
      <c r="F34" s="111">
        <v>68.7</v>
      </c>
      <c r="G34" s="111">
        <v>30.03</v>
      </c>
      <c r="H34" s="111">
        <v>4</v>
      </c>
      <c r="I34" s="111">
        <v>54.6</v>
      </c>
      <c r="J34" s="111">
        <v>6</v>
      </c>
      <c r="K34" s="111">
        <v>6.49</v>
      </c>
      <c r="L34" s="111">
        <v>9.4468704512372632</v>
      </c>
    </row>
    <row r="35" spans="1:12" x14ac:dyDescent="0.3">
      <c r="A35" s="111" t="s">
        <v>68</v>
      </c>
      <c r="B35" s="111">
        <v>34</v>
      </c>
      <c r="C35" s="111" t="s">
        <v>331</v>
      </c>
      <c r="D35" s="111">
        <v>66</v>
      </c>
      <c r="E35" s="111">
        <v>0.45250000000000001</v>
      </c>
      <c r="F35" s="111">
        <v>63.8</v>
      </c>
      <c r="G35" s="111">
        <v>40.93</v>
      </c>
      <c r="H35" s="111">
        <v>3.6</v>
      </c>
      <c r="I35" s="111">
        <v>52.1</v>
      </c>
      <c r="J35" s="111">
        <v>5</v>
      </c>
      <c r="K35" s="111">
        <v>5.8299999999999992</v>
      </c>
      <c r="L35" s="111">
        <v>9.137931034482758</v>
      </c>
    </row>
    <row r="36" spans="1:12" x14ac:dyDescent="0.3">
      <c r="A36" s="111" t="s">
        <v>68</v>
      </c>
      <c r="B36" s="111">
        <v>35</v>
      </c>
      <c r="C36" s="111" t="s">
        <v>331</v>
      </c>
      <c r="D36" s="111">
        <v>70</v>
      </c>
      <c r="E36" s="111">
        <v>0.49249999999999999</v>
      </c>
      <c r="F36" s="111">
        <v>68</v>
      </c>
      <c r="G36" s="111">
        <v>52.26</v>
      </c>
      <c r="H36" s="111">
        <v>5.8</v>
      </c>
      <c r="I36" s="111">
        <v>72.3</v>
      </c>
      <c r="J36" s="111">
        <v>7</v>
      </c>
      <c r="K36" s="111">
        <v>6.57</v>
      </c>
      <c r="L36" s="111">
        <v>9.6617647058823533</v>
      </c>
    </row>
    <row r="37" spans="1:12" x14ac:dyDescent="0.3">
      <c r="A37" s="111" t="s">
        <v>68</v>
      </c>
      <c r="B37" s="111">
        <v>36</v>
      </c>
      <c r="C37" s="111" t="s">
        <v>331</v>
      </c>
      <c r="D37" s="111">
        <v>64</v>
      </c>
      <c r="E37" s="111">
        <v>0.48249999999999998</v>
      </c>
      <c r="F37" s="111">
        <v>63.8</v>
      </c>
      <c r="G37" s="111">
        <v>37.79</v>
      </c>
      <c r="H37" s="111">
        <v>3.7</v>
      </c>
      <c r="I37" s="111">
        <v>52.6</v>
      </c>
      <c r="J37" s="111">
        <v>10</v>
      </c>
      <c r="K37" s="111">
        <v>5.98</v>
      </c>
      <c r="L37" s="111">
        <v>9.3730407523510983</v>
      </c>
    </row>
    <row r="38" spans="1:12" x14ac:dyDescent="0.3">
      <c r="A38" s="111" t="s">
        <v>68</v>
      </c>
      <c r="B38" s="111">
        <v>37</v>
      </c>
      <c r="C38" s="111" t="s">
        <v>331</v>
      </c>
      <c r="D38" s="111">
        <v>60</v>
      </c>
      <c r="E38" s="111">
        <v>0.46249999999999997</v>
      </c>
      <c r="F38" s="111">
        <v>58</v>
      </c>
      <c r="G38" s="111">
        <v>22.28</v>
      </c>
      <c r="H38" s="111">
        <v>3.7</v>
      </c>
      <c r="I38" s="111">
        <v>56.5</v>
      </c>
      <c r="J38" s="111">
        <v>6</v>
      </c>
      <c r="K38" s="111">
        <v>5.7399999999999993</v>
      </c>
      <c r="L38" s="111">
        <v>9.8965517241379288</v>
      </c>
    </row>
    <row r="39" spans="1:12" x14ac:dyDescent="0.3">
      <c r="A39" s="111" t="s">
        <v>68</v>
      </c>
      <c r="B39" s="111">
        <v>38</v>
      </c>
      <c r="C39" s="111" t="s">
        <v>331</v>
      </c>
      <c r="D39" s="111">
        <v>57</v>
      </c>
      <c r="E39" s="111">
        <v>0.36249999999999993</v>
      </c>
      <c r="F39" s="111">
        <v>56.1</v>
      </c>
      <c r="G39" s="111">
        <v>26.51</v>
      </c>
      <c r="H39" s="111">
        <v>5.5</v>
      </c>
      <c r="I39" s="111">
        <v>74.3</v>
      </c>
      <c r="J39" s="111">
        <v>6</v>
      </c>
      <c r="K39" s="111">
        <v>3.8099999999999996</v>
      </c>
      <c r="L39" s="111">
        <v>6.7914438502673784</v>
      </c>
    </row>
    <row r="40" spans="1:12" x14ac:dyDescent="0.3">
      <c r="A40" s="111" t="s">
        <v>68</v>
      </c>
      <c r="B40" s="111">
        <v>39</v>
      </c>
      <c r="C40" s="111" t="s">
        <v>331</v>
      </c>
      <c r="D40" s="111">
        <v>62</v>
      </c>
      <c r="E40" s="111">
        <v>0.47249999999999998</v>
      </c>
      <c r="F40" s="111">
        <v>60.8</v>
      </c>
      <c r="G40" s="111">
        <v>57.13</v>
      </c>
      <c r="H40" s="111">
        <v>5.7</v>
      </c>
      <c r="I40" s="111">
        <v>74.099999999999994</v>
      </c>
      <c r="J40" s="111">
        <v>8</v>
      </c>
      <c r="K40" s="111">
        <v>6.1300000000000008</v>
      </c>
      <c r="L40" s="111">
        <v>10.082236842105265</v>
      </c>
    </row>
    <row r="41" spans="1:12" x14ac:dyDescent="0.3">
      <c r="A41" s="111" t="s">
        <v>68</v>
      </c>
      <c r="B41" s="111">
        <v>40</v>
      </c>
      <c r="C41" s="111" t="s">
        <v>331</v>
      </c>
      <c r="D41" s="111">
        <v>72</v>
      </c>
      <c r="E41" s="111">
        <v>0.48</v>
      </c>
      <c r="F41" s="111">
        <v>69</v>
      </c>
      <c r="G41" s="111">
        <v>31</v>
      </c>
      <c r="H41" s="111">
        <v>6.8</v>
      </c>
      <c r="I41" s="111">
        <v>79.599999999999994</v>
      </c>
      <c r="J41" s="111">
        <v>8</v>
      </c>
      <c r="K41" s="111">
        <v>6.4799999999999995</v>
      </c>
      <c r="L41" s="111">
        <v>9.391304347826086</v>
      </c>
    </row>
    <row r="42" spans="1:12" x14ac:dyDescent="0.3">
      <c r="A42" s="111" t="s">
        <v>68</v>
      </c>
      <c r="B42" s="111">
        <v>41</v>
      </c>
      <c r="C42" s="111" t="s">
        <v>331</v>
      </c>
      <c r="D42" s="111">
        <v>70</v>
      </c>
      <c r="E42" s="111">
        <v>0.5</v>
      </c>
      <c r="F42" s="111">
        <v>67.900000000000006</v>
      </c>
      <c r="G42" s="111">
        <v>32.68</v>
      </c>
      <c r="H42" s="111">
        <v>5.5</v>
      </c>
      <c r="I42" s="111">
        <v>69.5</v>
      </c>
      <c r="J42" s="111">
        <v>9</v>
      </c>
      <c r="K42" s="111">
        <v>6.69</v>
      </c>
      <c r="L42" s="111">
        <v>9.8527245949926368</v>
      </c>
    </row>
    <row r="43" spans="1:12" x14ac:dyDescent="0.3">
      <c r="A43" s="111" t="s">
        <v>68</v>
      </c>
      <c r="B43" s="111">
        <v>42</v>
      </c>
      <c r="C43" s="111" t="s">
        <v>331</v>
      </c>
      <c r="D43" s="111">
        <v>70</v>
      </c>
      <c r="E43" s="111">
        <v>0.51249999999999996</v>
      </c>
      <c r="F43" s="111">
        <v>68.2</v>
      </c>
      <c r="G43" s="111">
        <v>45.88</v>
      </c>
      <c r="H43" s="111">
        <v>4.7</v>
      </c>
      <c r="I43" s="111">
        <v>62.2</v>
      </c>
      <c r="J43" s="111">
        <v>9</v>
      </c>
      <c r="K43" s="111">
        <v>7.25</v>
      </c>
      <c r="L43" s="111">
        <v>10.630498533724339</v>
      </c>
    </row>
    <row r="44" spans="1:12" x14ac:dyDescent="0.3">
      <c r="A44" s="111" t="s">
        <v>68</v>
      </c>
      <c r="B44" s="111">
        <v>43</v>
      </c>
      <c r="C44" s="111" t="s">
        <v>331</v>
      </c>
      <c r="D44" s="111">
        <v>55</v>
      </c>
      <c r="E44" s="111">
        <v>0.4325</v>
      </c>
      <c r="F44" s="111">
        <v>53.9</v>
      </c>
      <c r="G44" s="111">
        <v>34.04</v>
      </c>
      <c r="H44" s="111">
        <v>4.5</v>
      </c>
      <c r="I44" s="111">
        <v>67.2</v>
      </c>
      <c r="J44" s="111">
        <v>9</v>
      </c>
      <c r="K44" s="111">
        <v>4.59</v>
      </c>
      <c r="L44" s="111">
        <v>8.5157699443413719</v>
      </c>
    </row>
    <row r="45" spans="1:12" x14ac:dyDescent="0.3">
      <c r="A45" s="111" t="s">
        <v>68</v>
      </c>
      <c r="B45" s="111">
        <v>44</v>
      </c>
      <c r="C45" s="111" t="s">
        <v>331</v>
      </c>
      <c r="D45" s="111">
        <v>65</v>
      </c>
      <c r="E45" s="111">
        <v>0.55000000000000004</v>
      </c>
      <c r="F45" s="111">
        <v>63.7</v>
      </c>
      <c r="G45" s="111">
        <v>39.07</v>
      </c>
      <c r="H45" s="111">
        <v>4.5999999999999996</v>
      </c>
      <c r="I45" s="111">
        <v>63.1</v>
      </c>
      <c r="J45" s="111">
        <v>9</v>
      </c>
      <c r="K45" s="111">
        <v>7</v>
      </c>
      <c r="L45" s="111">
        <v>10.989010989010989</v>
      </c>
    </row>
    <row r="46" spans="1:12" x14ac:dyDescent="0.3">
      <c r="A46" s="111" t="s">
        <v>68</v>
      </c>
      <c r="B46" s="111">
        <v>45</v>
      </c>
      <c r="C46" s="111" t="s">
        <v>331</v>
      </c>
      <c r="D46" s="111">
        <v>55</v>
      </c>
      <c r="E46" s="111">
        <v>0.46499999999999997</v>
      </c>
      <c r="F46" s="111">
        <v>53</v>
      </c>
      <c r="G46" s="111">
        <v>18.18</v>
      </c>
      <c r="H46" s="111">
        <v>4.7</v>
      </c>
      <c r="I46" s="111">
        <v>68.8</v>
      </c>
      <c r="J46" s="111">
        <v>6</v>
      </c>
      <c r="K46" s="111">
        <v>5.35</v>
      </c>
      <c r="L46" s="111">
        <v>10.094339622641508</v>
      </c>
    </row>
    <row r="47" spans="1:12" x14ac:dyDescent="0.3">
      <c r="A47" s="111" t="s">
        <v>68</v>
      </c>
      <c r="B47" s="111">
        <v>46</v>
      </c>
      <c r="C47" s="111" t="s">
        <v>331</v>
      </c>
      <c r="D47" s="111">
        <v>63</v>
      </c>
      <c r="E47" s="111">
        <v>0.49249999999999999</v>
      </c>
      <c r="F47" s="111">
        <v>61.3</v>
      </c>
      <c r="G47" s="111">
        <v>52.18</v>
      </c>
      <c r="H47" s="111">
        <v>4.3</v>
      </c>
      <c r="I47" s="111">
        <v>61.1</v>
      </c>
      <c r="J47" s="111">
        <v>5</v>
      </c>
      <c r="K47" s="111">
        <v>6.35</v>
      </c>
      <c r="L47" s="111">
        <v>10.358890701468189</v>
      </c>
    </row>
    <row r="48" spans="1:12" x14ac:dyDescent="0.3">
      <c r="A48" s="111" t="s">
        <v>68</v>
      </c>
      <c r="B48" s="111">
        <v>47</v>
      </c>
      <c r="C48" s="111" t="s">
        <v>331</v>
      </c>
      <c r="D48" s="111">
        <v>64</v>
      </c>
      <c r="E48" s="111">
        <v>0.48249999999999998</v>
      </c>
      <c r="F48" s="111">
        <v>62.1</v>
      </c>
      <c r="G48" s="111">
        <v>32.32</v>
      </c>
      <c r="H48" s="111">
        <v>5</v>
      </c>
      <c r="I48" s="111">
        <v>67.599999999999994</v>
      </c>
      <c r="J48" s="111">
        <v>10</v>
      </c>
      <c r="K48" s="111">
        <v>6.3800000000000008</v>
      </c>
      <c r="L48" s="111">
        <v>10.273752012882449</v>
      </c>
    </row>
    <row r="49" spans="1:12" x14ac:dyDescent="0.3">
      <c r="A49" s="111" t="s">
        <v>68</v>
      </c>
      <c r="B49" s="111">
        <v>48</v>
      </c>
      <c r="C49" s="111" t="s">
        <v>331</v>
      </c>
      <c r="D49" s="111">
        <v>72</v>
      </c>
      <c r="E49" s="111">
        <v>0.52249999999999996</v>
      </c>
      <c r="F49" s="111">
        <v>69.400000000000006</v>
      </c>
      <c r="G49" s="111">
        <v>50.01</v>
      </c>
      <c r="H49" s="111">
        <v>4.2</v>
      </c>
      <c r="I49" s="111">
        <v>56.5</v>
      </c>
      <c r="J49" s="111">
        <v>9</v>
      </c>
      <c r="K49" s="111">
        <v>7.01</v>
      </c>
      <c r="L49" s="111">
        <v>10.100864553314121</v>
      </c>
    </row>
    <row r="50" spans="1:12" x14ac:dyDescent="0.3">
      <c r="A50" s="111" t="s">
        <v>67</v>
      </c>
      <c r="B50" s="111">
        <v>1</v>
      </c>
      <c r="C50" s="111">
        <v>50</v>
      </c>
      <c r="D50" s="111">
        <v>55</v>
      </c>
      <c r="E50" s="111">
        <v>0.45250000000000001</v>
      </c>
      <c r="F50" s="111">
        <v>53.5</v>
      </c>
      <c r="G50" s="111">
        <v>44.59</v>
      </c>
      <c r="H50" s="111">
        <v>4.4000000000000004</v>
      </c>
      <c r="I50" s="111">
        <v>66.400000000000006</v>
      </c>
      <c r="J50" s="111">
        <v>9</v>
      </c>
      <c r="K50" s="111">
        <v>5.1099999999999994</v>
      </c>
      <c r="L50" s="111">
        <v>9.5514018691588785</v>
      </c>
    </row>
    <row r="51" spans="1:12" x14ac:dyDescent="0.3">
      <c r="A51" s="111" t="s">
        <v>67</v>
      </c>
      <c r="B51" s="111">
        <v>2</v>
      </c>
      <c r="C51" s="111">
        <v>50</v>
      </c>
      <c r="D51" s="111">
        <v>62</v>
      </c>
      <c r="E51" s="111">
        <v>0.5</v>
      </c>
      <c r="F51" s="111">
        <v>59</v>
      </c>
      <c r="G51" s="111">
        <v>55.44</v>
      </c>
      <c r="H51" s="111">
        <v>6.3</v>
      </c>
      <c r="I51" s="111">
        <v>79.400000000000006</v>
      </c>
      <c r="J51" s="111">
        <v>8</v>
      </c>
      <c r="K51" s="111">
        <v>6.04</v>
      </c>
      <c r="L51" s="111">
        <v>10.23728813559322</v>
      </c>
    </row>
    <row r="52" spans="1:12" x14ac:dyDescent="0.3">
      <c r="A52" s="111" t="s">
        <v>67</v>
      </c>
      <c r="B52" s="111">
        <v>3</v>
      </c>
      <c r="C52" s="111">
        <v>50</v>
      </c>
      <c r="D52" s="111">
        <v>53</v>
      </c>
      <c r="E52" s="111">
        <v>0.48749999999999999</v>
      </c>
      <c r="F52" s="111">
        <v>50.2</v>
      </c>
      <c r="G52" s="111">
        <v>59.17</v>
      </c>
      <c r="H52" s="111">
        <v>5.6</v>
      </c>
      <c r="I52" s="111">
        <v>77.400000000000006</v>
      </c>
      <c r="J52" s="111">
        <v>6</v>
      </c>
      <c r="K52" s="111">
        <v>5.86</v>
      </c>
      <c r="L52" s="111">
        <v>11.673306772908367</v>
      </c>
    </row>
    <row r="53" spans="1:12" x14ac:dyDescent="0.3">
      <c r="A53" s="111" t="s">
        <v>67</v>
      </c>
      <c r="B53" s="111">
        <v>4</v>
      </c>
      <c r="C53" s="111">
        <v>50</v>
      </c>
      <c r="D53" s="111">
        <v>56</v>
      </c>
      <c r="E53" s="111">
        <v>0.51249999999999996</v>
      </c>
      <c r="F53" s="111">
        <v>53.5</v>
      </c>
      <c r="G53" s="111">
        <v>63.04</v>
      </c>
      <c r="K53" s="111">
        <v>6.2499999999999991</v>
      </c>
      <c r="L53" s="111">
        <v>11.682242990654204</v>
      </c>
    </row>
    <row r="54" spans="1:12" x14ac:dyDescent="0.3">
      <c r="A54" s="111" t="s">
        <v>67</v>
      </c>
      <c r="B54" s="111">
        <v>5</v>
      </c>
      <c r="C54" s="111">
        <v>50</v>
      </c>
      <c r="D54" s="111">
        <v>53</v>
      </c>
      <c r="E54" s="111">
        <v>0.48249999999999998</v>
      </c>
      <c r="F54" s="111">
        <v>51.3</v>
      </c>
      <c r="G54" s="111">
        <v>58.36</v>
      </c>
      <c r="H54" s="111">
        <v>5.8</v>
      </c>
      <c r="I54" s="111">
        <v>78.5</v>
      </c>
      <c r="J54" s="111">
        <v>8</v>
      </c>
      <c r="K54" s="111">
        <v>5.4600000000000009</v>
      </c>
      <c r="L54" s="111">
        <v>10.643274853801172</v>
      </c>
    </row>
    <row r="55" spans="1:12" x14ac:dyDescent="0.3">
      <c r="A55" s="111" t="s">
        <v>67</v>
      </c>
      <c r="B55" s="111">
        <v>6</v>
      </c>
      <c r="C55" s="111">
        <v>50</v>
      </c>
      <c r="D55" s="111">
        <v>56</v>
      </c>
      <c r="E55" s="111">
        <v>0.50750000000000006</v>
      </c>
      <c r="F55" s="111">
        <v>54.7</v>
      </c>
      <c r="G55" s="111">
        <v>55.33</v>
      </c>
      <c r="H55" s="111">
        <v>5.0999999999999996</v>
      </c>
      <c r="I55" s="111">
        <v>71.400000000000006</v>
      </c>
      <c r="J55" s="111">
        <v>8</v>
      </c>
      <c r="K55" s="111">
        <v>6.1499999999999995</v>
      </c>
      <c r="L55" s="111">
        <v>11.243144424131625</v>
      </c>
    </row>
    <row r="56" spans="1:12" x14ac:dyDescent="0.3">
      <c r="A56" s="111" t="s">
        <v>67</v>
      </c>
      <c r="B56" s="111">
        <v>7</v>
      </c>
      <c r="C56" s="111">
        <v>51</v>
      </c>
      <c r="D56" s="111">
        <v>57</v>
      </c>
      <c r="E56" s="111">
        <v>0.35</v>
      </c>
      <c r="F56" s="111">
        <v>54.6</v>
      </c>
      <c r="G56" s="111">
        <v>25.71</v>
      </c>
      <c r="H56" s="111">
        <v>6.3</v>
      </c>
      <c r="I56" s="111">
        <v>80.7</v>
      </c>
      <c r="J56" s="111">
        <v>5</v>
      </c>
      <c r="K56" s="111">
        <v>4.0600000000000005</v>
      </c>
      <c r="L56" s="111">
        <v>7.435897435897437</v>
      </c>
    </row>
    <row r="57" spans="1:12" x14ac:dyDescent="0.3">
      <c r="A57" s="111" t="s">
        <v>67</v>
      </c>
      <c r="B57" s="111">
        <v>8</v>
      </c>
      <c r="C57" s="111">
        <v>51</v>
      </c>
      <c r="D57" s="111">
        <v>54</v>
      </c>
      <c r="E57" s="111">
        <v>0.40249999999999997</v>
      </c>
      <c r="F57" s="111">
        <v>51.1</v>
      </c>
      <c r="G57" s="111">
        <v>32.950000000000003</v>
      </c>
      <c r="K57" s="111">
        <v>4.34</v>
      </c>
      <c r="L57" s="111">
        <v>8.493150684931507</v>
      </c>
    </row>
    <row r="58" spans="1:12" x14ac:dyDescent="0.3">
      <c r="A58" s="111" t="s">
        <v>67</v>
      </c>
      <c r="B58" s="111">
        <v>9</v>
      </c>
      <c r="C58" s="111">
        <v>51</v>
      </c>
      <c r="D58" s="111">
        <v>54</v>
      </c>
      <c r="E58" s="111">
        <v>0.51249999999999996</v>
      </c>
      <c r="F58" s="111">
        <v>52.2</v>
      </c>
      <c r="G58" s="111">
        <v>56.28</v>
      </c>
      <c r="H58" s="111">
        <v>4.5999999999999996</v>
      </c>
      <c r="I58" s="111">
        <v>68.7</v>
      </c>
      <c r="J58" s="111">
        <v>5</v>
      </c>
      <c r="K58" s="111">
        <v>5.91</v>
      </c>
      <c r="L58" s="111">
        <v>11.321839080459769</v>
      </c>
    </row>
    <row r="59" spans="1:12" x14ac:dyDescent="0.3">
      <c r="A59" s="111" t="s">
        <v>67</v>
      </c>
      <c r="B59" s="111">
        <v>10</v>
      </c>
      <c r="C59" s="111">
        <v>51</v>
      </c>
      <c r="D59" s="111">
        <v>54</v>
      </c>
      <c r="E59" s="111">
        <v>0.47249999999999998</v>
      </c>
      <c r="F59" s="111">
        <v>52.3</v>
      </c>
      <c r="G59" s="111">
        <v>56.6</v>
      </c>
      <c r="H59" s="111">
        <v>3.6</v>
      </c>
      <c r="I59" s="111">
        <v>58.2</v>
      </c>
      <c r="J59" s="111">
        <v>5</v>
      </c>
      <c r="K59" s="111">
        <v>5.6199999999999992</v>
      </c>
      <c r="L59" s="111">
        <v>10.745697896749522</v>
      </c>
    </row>
    <row r="60" spans="1:12" x14ac:dyDescent="0.3">
      <c r="A60" s="111" t="s">
        <v>67</v>
      </c>
      <c r="B60" s="111">
        <v>11</v>
      </c>
      <c r="C60" s="111">
        <v>51</v>
      </c>
      <c r="D60" s="111">
        <v>62</v>
      </c>
      <c r="E60" s="111">
        <v>0.48249999999999998</v>
      </c>
      <c r="F60" s="111">
        <v>58.9</v>
      </c>
      <c r="G60" s="111">
        <v>60.53</v>
      </c>
      <c r="H60" s="111">
        <v>5.8</v>
      </c>
      <c r="I60" s="111">
        <v>75.5</v>
      </c>
      <c r="J60" s="111">
        <v>6</v>
      </c>
      <c r="K60" s="111">
        <v>6.19</v>
      </c>
      <c r="L60" s="111">
        <v>10.509337860780986</v>
      </c>
    </row>
    <row r="61" spans="1:12" x14ac:dyDescent="0.3">
      <c r="A61" s="111" t="s">
        <v>67</v>
      </c>
      <c r="B61" s="111">
        <v>12</v>
      </c>
      <c r="C61" s="111">
        <v>51</v>
      </c>
      <c r="D61" s="111">
        <v>54</v>
      </c>
      <c r="E61" s="111">
        <v>0.47749999999999998</v>
      </c>
      <c r="F61" s="111">
        <v>52.2</v>
      </c>
      <c r="G61" s="111">
        <v>51.67</v>
      </c>
      <c r="H61" s="111">
        <v>5.9</v>
      </c>
      <c r="I61" s="111">
        <v>79</v>
      </c>
      <c r="J61" s="111">
        <v>7</v>
      </c>
      <c r="K61" s="111">
        <v>5.51</v>
      </c>
      <c r="L61" s="111">
        <v>10.555555555555554</v>
      </c>
    </row>
    <row r="62" spans="1:12" x14ac:dyDescent="0.3">
      <c r="A62" s="111" t="s">
        <v>67</v>
      </c>
      <c r="B62" s="111">
        <v>13</v>
      </c>
      <c r="C62" s="111">
        <v>52</v>
      </c>
      <c r="D62" s="111">
        <v>63</v>
      </c>
      <c r="E62" s="111">
        <v>0.47749999999999998</v>
      </c>
      <c r="F62" s="111">
        <v>59.8</v>
      </c>
      <c r="G62" s="111">
        <v>40.049999999999997</v>
      </c>
      <c r="H62" s="111">
        <v>3.2</v>
      </c>
      <c r="I62" s="111">
        <v>48.4</v>
      </c>
      <c r="J62" s="111">
        <v>6</v>
      </c>
      <c r="K62" s="111">
        <v>5.78</v>
      </c>
      <c r="L62" s="111">
        <v>9.6655518394648841</v>
      </c>
    </row>
    <row r="63" spans="1:12" x14ac:dyDescent="0.3">
      <c r="A63" s="111" t="s">
        <v>67</v>
      </c>
      <c r="B63" s="111">
        <v>14</v>
      </c>
      <c r="C63" s="111">
        <v>52</v>
      </c>
      <c r="D63" s="111">
        <v>59</v>
      </c>
      <c r="E63" s="111">
        <v>0.42749999999999999</v>
      </c>
      <c r="F63" s="111">
        <v>58</v>
      </c>
      <c r="G63" s="111">
        <v>42.87</v>
      </c>
      <c r="H63" s="111">
        <v>6.2</v>
      </c>
      <c r="I63" s="111">
        <v>78.7</v>
      </c>
      <c r="J63" s="111">
        <v>8</v>
      </c>
      <c r="K63" s="111">
        <v>4.9400000000000004</v>
      </c>
      <c r="L63" s="111">
        <v>8.5172413793103452</v>
      </c>
    </row>
    <row r="64" spans="1:12" x14ac:dyDescent="0.3">
      <c r="A64" s="111" t="s">
        <v>67</v>
      </c>
      <c r="B64" s="111">
        <v>15</v>
      </c>
      <c r="C64" s="111">
        <v>52</v>
      </c>
      <c r="D64" s="111">
        <v>62</v>
      </c>
      <c r="E64" s="111">
        <v>0.5</v>
      </c>
      <c r="F64" s="111">
        <v>61.5</v>
      </c>
      <c r="G64" s="111">
        <v>49.5</v>
      </c>
      <c r="H64" s="111">
        <v>4.5</v>
      </c>
      <c r="I64" s="111">
        <v>63.7</v>
      </c>
      <c r="J64" s="111">
        <v>6</v>
      </c>
      <c r="K64" s="111">
        <v>6.27</v>
      </c>
      <c r="L64" s="111">
        <v>10.195121951219512</v>
      </c>
    </row>
    <row r="65" spans="1:12" x14ac:dyDescent="0.3">
      <c r="A65" s="111" t="s">
        <v>67</v>
      </c>
      <c r="B65" s="111">
        <v>16</v>
      </c>
      <c r="C65" s="111">
        <v>52</v>
      </c>
      <c r="D65" s="111">
        <v>66</v>
      </c>
      <c r="E65" s="111">
        <v>0.47499999999999998</v>
      </c>
      <c r="F65" s="111">
        <v>63.5</v>
      </c>
      <c r="G65" s="111">
        <v>45.8</v>
      </c>
      <c r="K65" s="111">
        <v>6.19</v>
      </c>
      <c r="L65" s="111">
        <v>9.7480314960629926</v>
      </c>
    </row>
    <row r="66" spans="1:12" x14ac:dyDescent="0.3">
      <c r="A66" s="111" t="s">
        <v>67</v>
      </c>
      <c r="B66" s="111">
        <v>17</v>
      </c>
      <c r="C66" s="111">
        <v>52</v>
      </c>
      <c r="D66" s="111">
        <v>61</v>
      </c>
      <c r="E66" s="111">
        <v>0.44750000000000001</v>
      </c>
      <c r="F66" s="111">
        <v>59.6</v>
      </c>
      <c r="G66" s="111">
        <v>35.68</v>
      </c>
      <c r="H66" s="111">
        <v>5.4</v>
      </c>
      <c r="I66" s="111">
        <v>72.2</v>
      </c>
      <c r="J66" s="111">
        <v>9</v>
      </c>
      <c r="K66" s="111">
        <v>5.6199999999999992</v>
      </c>
      <c r="L66" s="111">
        <v>9.4295302013422795</v>
      </c>
    </row>
    <row r="67" spans="1:12" x14ac:dyDescent="0.3">
      <c r="A67" s="111" t="s">
        <v>67</v>
      </c>
      <c r="B67" s="111">
        <v>18</v>
      </c>
      <c r="C67" s="111">
        <v>52</v>
      </c>
      <c r="D67" s="111">
        <v>62</v>
      </c>
      <c r="E67" s="111">
        <v>0.49</v>
      </c>
      <c r="F67" s="111">
        <v>60.5</v>
      </c>
      <c r="G67" s="111">
        <v>53.92</v>
      </c>
      <c r="H67" s="111">
        <v>4.3</v>
      </c>
      <c r="I67" s="111">
        <v>61.3</v>
      </c>
      <c r="J67" s="111">
        <v>7</v>
      </c>
      <c r="K67" s="111">
        <v>6.36</v>
      </c>
      <c r="L67" s="111">
        <v>10.512396694214877</v>
      </c>
    </row>
    <row r="68" spans="1:12" x14ac:dyDescent="0.3">
      <c r="A68" s="111" t="s">
        <v>67</v>
      </c>
      <c r="B68" s="111">
        <v>19</v>
      </c>
      <c r="C68" s="111">
        <v>47</v>
      </c>
      <c r="D68" s="111">
        <v>57</v>
      </c>
      <c r="E68" s="111">
        <v>0.46749999999999997</v>
      </c>
      <c r="F68" s="111">
        <v>54.5</v>
      </c>
      <c r="G68" s="111">
        <v>57.75</v>
      </c>
      <c r="H68" s="111">
        <v>4.3</v>
      </c>
      <c r="I68" s="111">
        <v>64.400000000000006</v>
      </c>
      <c r="J68" s="111">
        <v>7</v>
      </c>
      <c r="K68" s="111">
        <v>5.5699999999999994</v>
      </c>
      <c r="L68" s="111">
        <v>10.220183486238531</v>
      </c>
    </row>
    <row r="69" spans="1:12" x14ac:dyDescent="0.3">
      <c r="A69" s="111" t="s">
        <v>67</v>
      </c>
      <c r="B69" s="111">
        <v>20</v>
      </c>
      <c r="C69" s="111">
        <v>47</v>
      </c>
      <c r="D69" s="111">
        <v>55</v>
      </c>
      <c r="E69" s="111">
        <v>0.47749999999999998</v>
      </c>
      <c r="F69" s="111">
        <v>56</v>
      </c>
      <c r="G69" s="111">
        <v>53.38</v>
      </c>
      <c r="H69" s="111">
        <v>4.7</v>
      </c>
      <c r="I69" s="111">
        <v>67.900000000000006</v>
      </c>
      <c r="J69" s="111">
        <v>5</v>
      </c>
      <c r="K69" s="111">
        <v>5.76</v>
      </c>
      <c r="L69" s="111">
        <v>10.285714285714285</v>
      </c>
    </row>
    <row r="70" spans="1:12" x14ac:dyDescent="0.3">
      <c r="A70" s="111" t="s">
        <v>67</v>
      </c>
      <c r="B70" s="111">
        <v>21</v>
      </c>
      <c r="C70" s="111">
        <v>47</v>
      </c>
      <c r="D70" s="111">
        <v>57</v>
      </c>
      <c r="E70" s="111">
        <v>0.47749999999999998</v>
      </c>
      <c r="F70" s="111">
        <v>54.7</v>
      </c>
      <c r="G70" s="111">
        <v>50.91</v>
      </c>
      <c r="H70" s="111">
        <v>4.5</v>
      </c>
      <c r="I70" s="111">
        <v>66.400000000000006</v>
      </c>
      <c r="J70" s="111">
        <v>7</v>
      </c>
      <c r="K70" s="111">
        <v>5.65</v>
      </c>
      <c r="L70" s="111">
        <v>10.329067641681901</v>
      </c>
    </row>
    <row r="71" spans="1:12" x14ac:dyDescent="0.3">
      <c r="A71" s="111" t="s">
        <v>67</v>
      </c>
      <c r="B71" s="111">
        <v>22</v>
      </c>
      <c r="C71" s="111">
        <v>47</v>
      </c>
      <c r="D71" s="111">
        <v>64</v>
      </c>
      <c r="E71" s="111">
        <v>0.48249999999999998</v>
      </c>
      <c r="F71" s="111">
        <v>61.7</v>
      </c>
      <c r="G71" s="111">
        <v>65</v>
      </c>
      <c r="H71" s="111">
        <v>4.4000000000000004</v>
      </c>
      <c r="I71" s="111">
        <v>62.3</v>
      </c>
      <c r="J71" s="111">
        <v>7</v>
      </c>
      <c r="K71" s="111">
        <v>6.6899999999999995</v>
      </c>
      <c r="L71" s="111">
        <v>10.842787682333872</v>
      </c>
    </row>
    <row r="72" spans="1:12" x14ac:dyDescent="0.3">
      <c r="A72" s="111" t="s">
        <v>67</v>
      </c>
      <c r="B72" s="111">
        <v>23</v>
      </c>
      <c r="C72" s="111">
        <v>47</v>
      </c>
      <c r="D72" s="111">
        <v>59</v>
      </c>
      <c r="E72" s="111">
        <v>0.45999999999999996</v>
      </c>
      <c r="F72" s="111">
        <v>57.6</v>
      </c>
      <c r="G72" s="111">
        <v>54.51</v>
      </c>
      <c r="H72" s="111">
        <v>5.7</v>
      </c>
      <c r="I72" s="111">
        <v>75.7</v>
      </c>
      <c r="J72" s="111">
        <v>5</v>
      </c>
      <c r="K72" s="111">
        <v>5.58</v>
      </c>
      <c r="L72" s="111">
        <v>9.6875</v>
      </c>
    </row>
    <row r="73" spans="1:12" x14ac:dyDescent="0.3">
      <c r="A73" s="111" t="s">
        <v>67</v>
      </c>
      <c r="B73" s="111">
        <v>24</v>
      </c>
      <c r="C73" s="111">
        <v>47</v>
      </c>
      <c r="D73" s="111">
        <v>61</v>
      </c>
      <c r="E73" s="111">
        <v>0.45250000000000001</v>
      </c>
      <c r="F73" s="111">
        <v>58.3</v>
      </c>
      <c r="G73" s="111">
        <v>38.049999999999997</v>
      </c>
      <c r="H73" s="111">
        <v>4.4000000000000004</v>
      </c>
      <c r="I73" s="111">
        <v>63.7</v>
      </c>
      <c r="J73" s="111">
        <v>6</v>
      </c>
      <c r="K73" s="111">
        <v>5.5</v>
      </c>
      <c r="L73" s="111">
        <v>9.433962264150944</v>
      </c>
    </row>
    <row r="74" spans="1:12" x14ac:dyDescent="0.3">
      <c r="A74" s="111" t="s">
        <v>67</v>
      </c>
      <c r="B74" s="111">
        <v>25</v>
      </c>
      <c r="C74" s="111">
        <v>48</v>
      </c>
      <c r="D74" s="111">
        <v>53</v>
      </c>
      <c r="E74" s="111">
        <v>0.49249999999999999</v>
      </c>
      <c r="F74" s="111">
        <v>52.5</v>
      </c>
      <c r="G74" s="111">
        <v>58.21</v>
      </c>
      <c r="H74" s="111">
        <v>3.8</v>
      </c>
      <c r="I74" s="111">
        <v>60.4</v>
      </c>
      <c r="J74" s="111">
        <v>5</v>
      </c>
      <c r="K74" s="111">
        <v>5.95</v>
      </c>
      <c r="L74" s="111">
        <v>11.333333333333334</v>
      </c>
    </row>
    <row r="75" spans="1:12" x14ac:dyDescent="0.3">
      <c r="A75" s="111" t="s">
        <v>67</v>
      </c>
      <c r="B75" s="111">
        <v>26</v>
      </c>
      <c r="C75" s="111">
        <v>48</v>
      </c>
      <c r="D75" s="111">
        <v>50</v>
      </c>
      <c r="E75" s="111">
        <v>0.45999999999999996</v>
      </c>
      <c r="F75" s="111">
        <v>48.7</v>
      </c>
      <c r="G75" s="111">
        <v>48.91</v>
      </c>
      <c r="H75" s="111">
        <v>3.8</v>
      </c>
      <c r="I75" s="111">
        <v>62.8</v>
      </c>
      <c r="J75" s="111">
        <v>4</v>
      </c>
      <c r="K75" s="111">
        <v>4.91</v>
      </c>
      <c r="L75" s="111">
        <v>10.082135523613962</v>
      </c>
    </row>
    <row r="76" spans="1:12" x14ac:dyDescent="0.3">
      <c r="A76" s="111" t="s">
        <v>67</v>
      </c>
      <c r="B76" s="111">
        <v>27</v>
      </c>
      <c r="C76" s="111">
        <v>48</v>
      </c>
      <c r="D76" s="111">
        <v>58</v>
      </c>
      <c r="E76" s="111">
        <v>0.495</v>
      </c>
      <c r="F76" s="111">
        <v>54.1</v>
      </c>
      <c r="G76" s="111">
        <v>50.2</v>
      </c>
      <c r="H76" s="111">
        <v>4.2</v>
      </c>
      <c r="I76" s="111">
        <v>63.9</v>
      </c>
      <c r="J76" s="111">
        <v>7</v>
      </c>
      <c r="K76" s="111">
        <v>5.73</v>
      </c>
      <c r="L76" s="111">
        <v>10.591497227356747</v>
      </c>
    </row>
    <row r="77" spans="1:12" x14ac:dyDescent="0.3">
      <c r="A77" s="111" t="s">
        <v>67</v>
      </c>
      <c r="B77" s="111">
        <v>28</v>
      </c>
      <c r="C77" s="111">
        <v>48</v>
      </c>
      <c r="D77" s="111">
        <v>58</v>
      </c>
      <c r="E77" s="111">
        <v>0.47249999999999998</v>
      </c>
      <c r="F77" s="111">
        <v>56.4</v>
      </c>
      <c r="G77" s="111">
        <v>44.03</v>
      </c>
      <c r="H77" s="111">
        <v>4.8</v>
      </c>
      <c r="I77" s="111">
        <v>68.900000000000006</v>
      </c>
      <c r="J77" s="111">
        <v>6</v>
      </c>
      <c r="K77" s="111">
        <v>5.589999999999999</v>
      </c>
      <c r="L77" s="111">
        <v>9.9113475177304959</v>
      </c>
    </row>
    <row r="78" spans="1:12" x14ac:dyDescent="0.3">
      <c r="A78" s="111" t="s">
        <v>67</v>
      </c>
      <c r="B78" s="111">
        <v>29</v>
      </c>
      <c r="C78" s="111">
        <v>48</v>
      </c>
      <c r="D78" s="111">
        <v>55</v>
      </c>
      <c r="E78" s="111">
        <v>0.52750000000000008</v>
      </c>
      <c r="F78" s="111">
        <v>53.2</v>
      </c>
      <c r="G78" s="111">
        <v>57.63</v>
      </c>
      <c r="H78" s="111">
        <v>4.4000000000000004</v>
      </c>
      <c r="I78" s="111">
        <v>66.7</v>
      </c>
      <c r="J78" s="111">
        <v>6</v>
      </c>
      <c r="K78" s="111">
        <v>6.1100000000000012</v>
      </c>
      <c r="L78" s="111">
        <v>11.48496240601504</v>
      </c>
    </row>
    <row r="79" spans="1:12" x14ac:dyDescent="0.3">
      <c r="A79" s="111" t="s">
        <v>67</v>
      </c>
      <c r="B79" s="111">
        <v>30</v>
      </c>
      <c r="C79" s="111">
        <v>48</v>
      </c>
      <c r="D79" s="111">
        <v>60</v>
      </c>
      <c r="E79" s="111">
        <v>0.48</v>
      </c>
      <c r="F79" s="111">
        <v>52.7</v>
      </c>
      <c r="G79" s="111">
        <v>54.78</v>
      </c>
      <c r="H79" s="111">
        <v>4.5999999999999996</v>
      </c>
      <c r="I79" s="111">
        <v>68.400000000000006</v>
      </c>
      <c r="J79" s="111">
        <v>5</v>
      </c>
      <c r="K79" s="111">
        <v>5.57</v>
      </c>
      <c r="L79" s="111">
        <v>10.569259962049337</v>
      </c>
    </row>
    <row r="80" spans="1:12" x14ac:dyDescent="0.3">
      <c r="A80" s="111" t="s">
        <v>67</v>
      </c>
      <c r="B80" s="111">
        <v>31</v>
      </c>
      <c r="C80" s="111">
        <v>49</v>
      </c>
      <c r="D80" s="111">
        <v>52</v>
      </c>
      <c r="E80" s="111">
        <v>0.45999999999999996</v>
      </c>
      <c r="F80" s="111">
        <v>52.3</v>
      </c>
      <c r="G80" s="111">
        <v>57.91</v>
      </c>
      <c r="H80" s="111">
        <v>5</v>
      </c>
      <c r="I80" s="111">
        <v>72.3</v>
      </c>
      <c r="J80" s="111">
        <v>5</v>
      </c>
      <c r="K80" s="111">
        <v>5.51</v>
      </c>
      <c r="L80" s="111">
        <v>10.535372848948375</v>
      </c>
    </row>
    <row r="81" spans="1:12" x14ac:dyDescent="0.3">
      <c r="A81" s="111" t="s">
        <v>67</v>
      </c>
      <c r="B81" s="111">
        <v>32</v>
      </c>
      <c r="C81" s="111">
        <v>49</v>
      </c>
      <c r="D81" s="111">
        <v>55</v>
      </c>
      <c r="E81" s="111">
        <v>0.47249999999999998</v>
      </c>
      <c r="F81" s="111">
        <v>52.1</v>
      </c>
      <c r="G81" s="111">
        <v>48.4</v>
      </c>
      <c r="H81" s="111">
        <v>4.8</v>
      </c>
      <c r="I81" s="111">
        <v>70.3</v>
      </c>
      <c r="J81" s="111">
        <v>8</v>
      </c>
      <c r="K81" s="111">
        <v>5.4900000000000011</v>
      </c>
      <c r="L81" s="111">
        <v>10.537428023032632</v>
      </c>
    </row>
    <row r="82" spans="1:12" x14ac:dyDescent="0.3">
      <c r="A82" s="111" t="s">
        <v>67</v>
      </c>
      <c r="B82" s="111">
        <v>33</v>
      </c>
      <c r="C82" s="111">
        <v>49</v>
      </c>
      <c r="D82" s="111">
        <v>57</v>
      </c>
      <c r="E82" s="111">
        <v>0.42249999999999999</v>
      </c>
      <c r="F82" s="111">
        <v>56.1</v>
      </c>
      <c r="G82" s="111">
        <v>34.479999999999997</v>
      </c>
      <c r="H82" s="111">
        <v>3.7</v>
      </c>
      <c r="I82" s="111">
        <v>57.6</v>
      </c>
      <c r="J82" s="111">
        <v>6</v>
      </c>
      <c r="K82" s="111">
        <v>5.04</v>
      </c>
      <c r="L82" s="111">
        <v>8.9839572192513373</v>
      </c>
    </row>
    <row r="83" spans="1:12" x14ac:dyDescent="0.3">
      <c r="A83" s="111" t="s">
        <v>67</v>
      </c>
      <c r="B83" s="111">
        <v>34</v>
      </c>
      <c r="C83" s="111">
        <v>49</v>
      </c>
      <c r="D83" s="111">
        <v>53</v>
      </c>
      <c r="E83" s="111">
        <v>0.47</v>
      </c>
      <c r="F83" s="111">
        <v>51.1</v>
      </c>
      <c r="G83" s="111">
        <v>56.24</v>
      </c>
      <c r="H83" s="111">
        <v>4.3</v>
      </c>
      <c r="I83" s="111">
        <v>66.400000000000006</v>
      </c>
      <c r="J83" s="111">
        <v>8</v>
      </c>
      <c r="K83" s="111">
        <v>5.37</v>
      </c>
      <c r="L83" s="111">
        <v>10.50880626223092</v>
      </c>
    </row>
    <row r="84" spans="1:12" x14ac:dyDescent="0.3">
      <c r="A84" s="111" t="s">
        <v>67</v>
      </c>
      <c r="B84" s="111">
        <v>35</v>
      </c>
      <c r="C84" s="111">
        <v>49</v>
      </c>
      <c r="D84" s="111">
        <v>68</v>
      </c>
      <c r="E84" s="111">
        <v>0.50750000000000006</v>
      </c>
      <c r="F84" s="111">
        <v>66.099999999999994</v>
      </c>
      <c r="G84" s="111">
        <v>34.770000000000003</v>
      </c>
      <c r="H84" s="111">
        <v>7.5</v>
      </c>
      <c r="I84" s="111">
        <v>85.2</v>
      </c>
      <c r="J84" s="111">
        <v>9</v>
      </c>
      <c r="K84" s="111">
        <v>7.04</v>
      </c>
      <c r="L84" s="111">
        <v>10.650529500756431</v>
      </c>
    </row>
    <row r="85" spans="1:12" x14ac:dyDescent="0.3">
      <c r="A85" s="111" t="s">
        <v>67</v>
      </c>
      <c r="B85" s="111">
        <v>36</v>
      </c>
      <c r="C85" s="111">
        <v>49</v>
      </c>
      <c r="D85" s="111">
        <v>67</v>
      </c>
      <c r="E85" s="111">
        <v>0.49</v>
      </c>
      <c r="F85" s="111">
        <v>65.7</v>
      </c>
      <c r="G85" s="111">
        <v>44.99</v>
      </c>
      <c r="H85" s="111">
        <v>5.6</v>
      </c>
      <c r="I85" s="111">
        <v>71.3</v>
      </c>
      <c r="J85" s="111">
        <v>5</v>
      </c>
      <c r="K85" s="111">
        <v>6.6000000000000005</v>
      </c>
      <c r="L85" s="111">
        <v>10.045662100456623</v>
      </c>
    </row>
    <row r="86" spans="1:12" x14ac:dyDescent="0.3">
      <c r="A86" s="111" t="s">
        <v>67</v>
      </c>
      <c r="B86" s="111">
        <v>37</v>
      </c>
      <c r="C86" s="111">
        <v>53</v>
      </c>
      <c r="D86" s="111">
        <v>55</v>
      </c>
      <c r="E86" s="111">
        <v>0.505</v>
      </c>
      <c r="F86" s="111">
        <v>54.2</v>
      </c>
      <c r="H86" s="111">
        <v>3.9</v>
      </c>
      <c r="I86" s="111">
        <v>60.3</v>
      </c>
      <c r="J86" s="111">
        <v>9</v>
      </c>
      <c r="K86" s="111">
        <v>6.129999999999999</v>
      </c>
      <c r="L86" s="111">
        <v>11.309963099630995</v>
      </c>
    </row>
    <row r="87" spans="1:12" x14ac:dyDescent="0.3">
      <c r="A87" s="111" t="s">
        <v>67</v>
      </c>
      <c r="B87" s="111">
        <v>38</v>
      </c>
      <c r="C87" s="111">
        <v>53</v>
      </c>
      <c r="D87" s="111">
        <v>61</v>
      </c>
      <c r="E87" s="111">
        <v>0.37</v>
      </c>
      <c r="F87" s="111">
        <v>59.1</v>
      </c>
      <c r="G87" s="111">
        <v>58.01</v>
      </c>
      <c r="H87" s="111">
        <v>4.9000000000000004</v>
      </c>
      <c r="I87" s="111">
        <v>68.3</v>
      </c>
      <c r="J87" s="111">
        <v>6</v>
      </c>
      <c r="K87" s="111">
        <v>6.0000000000000009</v>
      </c>
      <c r="L87" s="111">
        <v>10.152284263959393</v>
      </c>
    </row>
    <row r="88" spans="1:12" x14ac:dyDescent="0.3">
      <c r="A88" s="111" t="s">
        <v>67</v>
      </c>
      <c r="B88" s="111">
        <v>39</v>
      </c>
      <c r="C88" s="111">
        <v>53</v>
      </c>
      <c r="D88" s="111">
        <v>57</v>
      </c>
      <c r="E88" s="111">
        <v>0.49</v>
      </c>
      <c r="F88" s="111">
        <v>54.8</v>
      </c>
      <c r="G88" s="111">
        <v>55.33</v>
      </c>
      <c r="H88" s="111">
        <v>5</v>
      </c>
      <c r="I88" s="111">
        <v>71</v>
      </c>
      <c r="J88" s="111">
        <v>9</v>
      </c>
      <c r="K88" s="111">
        <v>6.01</v>
      </c>
      <c r="L88" s="111">
        <v>10.967153284671532</v>
      </c>
    </row>
    <row r="89" spans="1:12" x14ac:dyDescent="0.3">
      <c r="A89" s="111" t="s">
        <v>67</v>
      </c>
      <c r="B89" s="111">
        <v>40</v>
      </c>
      <c r="C89" s="111">
        <v>53</v>
      </c>
      <c r="D89" s="111">
        <v>55</v>
      </c>
      <c r="E89" s="111">
        <v>0.4975</v>
      </c>
      <c r="F89" s="111">
        <v>53.7</v>
      </c>
      <c r="G89" s="111">
        <v>73.790000000000006</v>
      </c>
      <c r="H89" s="111">
        <v>3.4</v>
      </c>
      <c r="I89" s="111">
        <v>55.2</v>
      </c>
      <c r="J89" s="111">
        <v>9</v>
      </c>
      <c r="K89" s="111">
        <v>5.8100000000000005</v>
      </c>
      <c r="L89" s="111">
        <v>10.819366852886406</v>
      </c>
    </row>
    <row r="90" spans="1:12" x14ac:dyDescent="0.3">
      <c r="A90" s="111" t="s">
        <v>67</v>
      </c>
      <c r="B90" s="111">
        <v>41</v>
      </c>
      <c r="C90" s="111">
        <v>53</v>
      </c>
      <c r="D90" s="111">
        <v>55</v>
      </c>
      <c r="E90" s="111">
        <v>0.51500000000000001</v>
      </c>
      <c r="F90" s="111">
        <v>54.4</v>
      </c>
      <c r="G90" s="111">
        <v>61.62</v>
      </c>
      <c r="H90" s="111">
        <v>3.5</v>
      </c>
      <c r="I90" s="111">
        <v>56.7</v>
      </c>
      <c r="J90" s="111">
        <v>5</v>
      </c>
      <c r="K90" s="111">
        <v>5.9099999999999993</v>
      </c>
      <c r="L90" s="111">
        <v>10.863970588235293</v>
      </c>
    </row>
    <row r="91" spans="1:12" x14ac:dyDescent="0.3">
      <c r="A91" s="111" t="s">
        <v>67</v>
      </c>
      <c r="B91" s="111">
        <v>42</v>
      </c>
      <c r="C91" s="111">
        <v>53</v>
      </c>
      <c r="D91" s="111">
        <v>55</v>
      </c>
      <c r="E91" s="111">
        <v>0.53750000000000009</v>
      </c>
      <c r="F91" s="111">
        <v>54.1</v>
      </c>
      <c r="G91" s="111">
        <v>53.83</v>
      </c>
      <c r="H91" s="111">
        <v>3.3</v>
      </c>
      <c r="I91" s="111">
        <v>53.4</v>
      </c>
      <c r="J91" s="111">
        <v>6</v>
      </c>
      <c r="K91" s="111">
        <v>6.17</v>
      </c>
      <c r="L91" s="111">
        <v>11.404805914972274</v>
      </c>
    </row>
    <row r="92" spans="1:12" x14ac:dyDescent="0.3">
      <c r="A92" s="111" t="s">
        <v>67</v>
      </c>
      <c r="B92" s="111">
        <v>43</v>
      </c>
      <c r="C92" s="111">
        <v>54</v>
      </c>
      <c r="D92" s="111">
        <v>60</v>
      </c>
      <c r="E92" s="111">
        <v>0.45750000000000002</v>
      </c>
      <c r="F92" s="111">
        <v>58.5</v>
      </c>
      <c r="G92" s="111">
        <v>47.91</v>
      </c>
      <c r="H92" s="111">
        <v>4.0999999999999996</v>
      </c>
      <c r="I92" s="111">
        <v>60.5</v>
      </c>
      <c r="J92" s="111">
        <v>8</v>
      </c>
      <c r="K92" s="111">
        <v>5.83</v>
      </c>
      <c r="L92" s="111">
        <v>9.9658119658119659</v>
      </c>
    </row>
    <row r="93" spans="1:12" x14ac:dyDescent="0.3">
      <c r="A93" s="111" t="s">
        <v>67</v>
      </c>
      <c r="B93" s="111">
        <v>44</v>
      </c>
      <c r="C93" s="111">
        <v>54</v>
      </c>
      <c r="D93" s="111">
        <v>58</v>
      </c>
      <c r="E93" s="111">
        <v>0.42</v>
      </c>
      <c r="F93" s="111">
        <v>55.8</v>
      </c>
      <c r="G93" s="111">
        <v>44.49</v>
      </c>
      <c r="H93" s="111">
        <v>5.2</v>
      </c>
      <c r="I93" s="111">
        <v>71.8</v>
      </c>
      <c r="J93" s="111">
        <v>9</v>
      </c>
      <c r="K93" s="111">
        <v>5.57</v>
      </c>
      <c r="L93" s="111">
        <v>9.9820788530465965</v>
      </c>
    </row>
    <row r="94" spans="1:12" x14ac:dyDescent="0.3">
      <c r="A94" s="111" t="s">
        <v>67</v>
      </c>
      <c r="B94" s="111">
        <v>45</v>
      </c>
      <c r="C94" s="111">
        <v>54</v>
      </c>
      <c r="D94" s="111">
        <v>57</v>
      </c>
      <c r="E94" s="111">
        <v>0.46249999999999997</v>
      </c>
      <c r="F94" s="111">
        <v>55.5</v>
      </c>
      <c r="G94" s="111">
        <v>60.65</v>
      </c>
      <c r="H94" s="111">
        <v>4.2</v>
      </c>
      <c r="I94" s="111">
        <v>63.4</v>
      </c>
      <c r="J94" s="111">
        <v>6</v>
      </c>
      <c r="K94" s="111">
        <v>5.6</v>
      </c>
      <c r="L94" s="111">
        <v>10.09009009009009</v>
      </c>
    </row>
    <row r="95" spans="1:12" x14ac:dyDescent="0.3">
      <c r="A95" s="111" t="s">
        <v>67</v>
      </c>
      <c r="B95" s="111">
        <v>46</v>
      </c>
      <c r="C95" s="111">
        <v>54</v>
      </c>
      <c r="D95" s="111">
        <v>57</v>
      </c>
      <c r="E95" s="111">
        <v>0.33750000000000002</v>
      </c>
      <c r="F95" s="111">
        <v>55.3</v>
      </c>
      <c r="G95" s="111">
        <v>52.66</v>
      </c>
      <c r="H95" s="111">
        <v>3.9</v>
      </c>
      <c r="I95" s="111">
        <v>60.3</v>
      </c>
      <c r="J95" s="111">
        <v>9</v>
      </c>
      <c r="K95" s="111">
        <v>6.41</v>
      </c>
      <c r="L95" s="111">
        <v>11.591320072332731</v>
      </c>
    </row>
    <row r="96" spans="1:12" x14ac:dyDescent="0.3">
      <c r="A96" s="111" t="s">
        <v>67</v>
      </c>
      <c r="B96" s="111">
        <v>47</v>
      </c>
      <c r="C96" s="111">
        <v>54</v>
      </c>
      <c r="D96" s="111">
        <v>65</v>
      </c>
      <c r="E96" s="111">
        <v>0.42</v>
      </c>
      <c r="F96" s="111">
        <v>62.5</v>
      </c>
      <c r="G96" s="111">
        <v>30.22</v>
      </c>
      <c r="H96" s="111">
        <v>6.3</v>
      </c>
      <c r="I96" s="111">
        <v>77.900000000000006</v>
      </c>
      <c r="J96" s="111">
        <v>9</v>
      </c>
      <c r="K96" s="111">
        <v>4.910000000000001</v>
      </c>
      <c r="L96" s="111">
        <v>7.8560000000000016</v>
      </c>
    </row>
    <row r="97" spans="1:12" x14ac:dyDescent="0.3">
      <c r="A97" s="111" t="s">
        <v>67</v>
      </c>
      <c r="B97" s="111">
        <v>48</v>
      </c>
      <c r="C97" s="111">
        <v>54</v>
      </c>
      <c r="D97" s="111">
        <v>51</v>
      </c>
      <c r="E97" s="111">
        <v>0.41499999999999998</v>
      </c>
      <c r="F97" s="111">
        <v>48.3</v>
      </c>
      <c r="G97" s="111">
        <v>24.5</v>
      </c>
      <c r="H97" s="111">
        <v>4.8</v>
      </c>
      <c r="I97" s="111">
        <v>72.400000000000006</v>
      </c>
      <c r="J97" s="111">
        <v>6</v>
      </c>
      <c r="K97" s="111">
        <v>3.8900000000000006</v>
      </c>
      <c r="L97" s="111">
        <v>8.0538302277432727</v>
      </c>
    </row>
    <row r="98" spans="1:12" x14ac:dyDescent="0.3">
      <c r="A98" s="111" t="s">
        <v>69</v>
      </c>
      <c r="B98" s="111">
        <v>1</v>
      </c>
      <c r="C98" s="111">
        <v>41</v>
      </c>
      <c r="D98" s="111">
        <v>51</v>
      </c>
      <c r="E98" s="111">
        <v>0.44500000000000001</v>
      </c>
      <c r="F98" s="111">
        <v>47.6</v>
      </c>
      <c r="G98" s="111">
        <v>54.23</v>
      </c>
      <c r="H98" s="111">
        <v>4.5999999999999996</v>
      </c>
      <c r="I98" s="111">
        <v>71.099999999999994</v>
      </c>
      <c r="J98" s="111">
        <v>6</v>
      </c>
      <c r="K98" s="111">
        <v>5.01</v>
      </c>
      <c r="L98" s="111">
        <v>10.525210084033612</v>
      </c>
    </row>
    <row r="99" spans="1:12" x14ac:dyDescent="0.3">
      <c r="A99" s="111" t="s">
        <v>69</v>
      </c>
      <c r="B99" s="111">
        <v>2</v>
      </c>
      <c r="C99" s="111">
        <v>41</v>
      </c>
      <c r="D99" s="111">
        <v>58</v>
      </c>
      <c r="E99" s="111">
        <v>0.44</v>
      </c>
      <c r="F99" s="111">
        <v>56</v>
      </c>
      <c r="G99" s="111">
        <v>57.15</v>
      </c>
      <c r="H99" s="111">
        <v>5.2</v>
      </c>
      <c r="I99" s="111">
        <v>71.7</v>
      </c>
      <c r="J99" s="111">
        <v>8</v>
      </c>
      <c r="K99" s="111">
        <v>5.4600000000000009</v>
      </c>
      <c r="L99" s="111">
        <v>9.7500000000000018</v>
      </c>
    </row>
    <row r="100" spans="1:12" x14ac:dyDescent="0.3">
      <c r="A100" s="111" t="s">
        <v>69</v>
      </c>
      <c r="B100" s="111">
        <v>3</v>
      </c>
      <c r="C100" s="111">
        <v>41</v>
      </c>
      <c r="D100" s="111">
        <v>58</v>
      </c>
      <c r="E100" s="111">
        <v>0.48249999999999998</v>
      </c>
      <c r="F100" s="111">
        <v>55.3</v>
      </c>
      <c r="G100" s="111">
        <v>57.82</v>
      </c>
      <c r="H100" s="111">
        <v>4.9000000000000004</v>
      </c>
      <c r="I100" s="111">
        <v>70</v>
      </c>
      <c r="J100" s="111">
        <v>5</v>
      </c>
      <c r="K100" s="111">
        <v>5.65</v>
      </c>
      <c r="L100" s="111">
        <v>10.216998191681736</v>
      </c>
    </row>
    <row r="101" spans="1:12" x14ac:dyDescent="0.3">
      <c r="A101" s="111" t="s">
        <v>69</v>
      </c>
      <c r="B101" s="111">
        <v>4</v>
      </c>
      <c r="C101" s="111">
        <v>41</v>
      </c>
      <c r="D101" s="111">
        <v>56</v>
      </c>
      <c r="E101" s="111">
        <v>0.45500000000000002</v>
      </c>
      <c r="F101" s="111">
        <v>54.5</v>
      </c>
      <c r="G101" s="111">
        <v>38.1</v>
      </c>
      <c r="H101" s="111">
        <v>3.9</v>
      </c>
      <c r="I101" s="111">
        <v>60.4</v>
      </c>
      <c r="J101" s="111">
        <v>5</v>
      </c>
      <c r="K101" s="111">
        <v>5.27</v>
      </c>
      <c r="L101" s="111">
        <v>9.6697247706422012</v>
      </c>
    </row>
    <row r="102" spans="1:12" x14ac:dyDescent="0.3">
      <c r="A102" s="111" t="s">
        <v>69</v>
      </c>
      <c r="B102" s="111">
        <v>5</v>
      </c>
      <c r="C102" s="111">
        <v>41</v>
      </c>
      <c r="D102" s="111">
        <v>60</v>
      </c>
      <c r="E102" s="111">
        <v>0.44750000000000001</v>
      </c>
      <c r="F102" s="111">
        <v>57.2</v>
      </c>
      <c r="G102" s="111">
        <v>42.89</v>
      </c>
      <c r="H102" s="111">
        <v>4.9000000000000004</v>
      </c>
      <c r="I102" s="111">
        <v>68.599999999999994</v>
      </c>
      <c r="J102" s="111">
        <v>6</v>
      </c>
      <c r="K102" s="111">
        <v>5.58</v>
      </c>
      <c r="L102" s="111">
        <v>9.755244755244755</v>
      </c>
    </row>
    <row r="103" spans="1:12" x14ac:dyDescent="0.3">
      <c r="A103" s="111" t="s">
        <v>69</v>
      </c>
      <c r="B103" s="111">
        <v>6</v>
      </c>
      <c r="C103" s="111">
        <v>41</v>
      </c>
      <c r="D103" s="111">
        <v>55</v>
      </c>
      <c r="E103" s="111">
        <v>0.48249999999999998</v>
      </c>
      <c r="F103" s="111">
        <v>53.1</v>
      </c>
      <c r="G103" s="111">
        <v>62.13</v>
      </c>
      <c r="H103" s="111">
        <v>3.9</v>
      </c>
      <c r="I103" s="111">
        <v>60.9</v>
      </c>
      <c r="J103" s="111">
        <v>5</v>
      </c>
      <c r="K103" s="111">
        <v>5.81</v>
      </c>
      <c r="L103" s="111">
        <v>10.941619585687382</v>
      </c>
    </row>
    <row r="104" spans="1:12" x14ac:dyDescent="0.3">
      <c r="A104" s="111" t="s">
        <v>69</v>
      </c>
      <c r="B104" s="111">
        <v>7</v>
      </c>
      <c r="C104" s="111">
        <v>41</v>
      </c>
      <c r="D104" s="111">
        <v>53</v>
      </c>
      <c r="E104" s="111">
        <v>0.43</v>
      </c>
      <c r="F104" s="111">
        <v>51.4</v>
      </c>
      <c r="G104" s="111">
        <v>38.270000000000003</v>
      </c>
      <c r="H104" s="111">
        <v>5.9</v>
      </c>
      <c r="I104" s="111">
        <v>79.400000000000006</v>
      </c>
      <c r="J104" s="111">
        <v>5</v>
      </c>
      <c r="K104" s="111">
        <v>4.8599999999999994</v>
      </c>
      <c r="L104" s="111">
        <v>9.4552529182879379</v>
      </c>
    </row>
    <row r="105" spans="1:12" x14ac:dyDescent="0.3">
      <c r="A105" s="111" t="s">
        <v>69</v>
      </c>
      <c r="B105" s="111">
        <v>8</v>
      </c>
      <c r="C105" s="111">
        <v>41</v>
      </c>
      <c r="D105" s="111">
        <v>57</v>
      </c>
      <c r="E105" s="111">
        <v>0.42499999999999999</v>
      </c>
      <c r="F105" s="111">
        <v>55.2</v>
      </c>
      <c r="G105" s="111">
        <v>37.36</v>
      </c>
      <c r="H105" s="111">
        <v>5.0999999999999996</v>
      </c>
      <c r="I105" s="111">
        <v>71.5</v>
      </c>
      <c r="J105" s="111">
        <v>7</v>
      </c>
      <c r="K105" s="111">
        <v>5.2700000000000005</v>
      </c>
      <c r="L105" s="111">
        <v>9.5471014492753614</v>
      </c>
    </row>
    <row r="106" spans="1:12" x14ac:dyDescent="0.3">
      <c r="A106" s="111" t="s">
        <v>69</v>
      </c>
      <c r="B106" s="111">
        <v>9</v>
      </c>
      <c r="C106" s="111">
        <v>42</v>
      </c>
      <c r="D106" s="111">
        <v>52</v>
      </c>
      <c r="E106" s="111">
        <v>0.45250000000000001</v>
      </c>
      <c r="F106" s="111">
        <v>49.1</v>
      </c>
      <c r="G106" s="111">
        <v>34.090000000000003</v>
      </c>
      <c r="H106" s="111">
        <v>5.8</v>
      </c>
      <c r="I106" s="111">
        <v>79.2</v>
      </c>
      <c r="J106" s="111">
        <v>5</v>
      </c>
      <c r="K106" s="111">
        <v>4.9800000000000004</v>
      </c>
      <c r="L106" s="111">
        <v>10.142566191446029</v>
      </c>
    </row>
    <row r="107" spans="1:12" x14ac:dyDescent="0.3">
      <c r="A107" s="111" t="s">
        <v>69</v>
      </c>
      <c r="B107" s="111">
        <v>10</v>
      </c>
      <c r="C107" s="111">
        <v>42</v>
      </c>
      <c r="D107" s="111">
        <v>58</v>
      </c>
      <c r="E107" s="111">
        <v>0.60249999999999992</v>
      </c>
      <c r="F107" s="111">
        <v>55.8</v>
      </c>
      <c r="G107" s="111">
        <v>60.2</v>
      </c>
      <c r="H107" s="111">
        <v>5</v>
      </c>
      <c r="I107" s="111">
        <v>70.5</v>
      </c>
      <c r="J107" s="111">
        <v>6</v>
      </c>
      <c r="K107" s="111">
        <v>6.1400000000000006</v>
      </c>
      <c r="L107" s="111">
        <v>11.003584229390682</v>
      </c>
    </row>
    <row r="108" spans="1:12" x14ac:dyDescent="0.3">
      <c r="A108" s="111" t="s">
        <v>69</v>
      </c>
      <c r="B108" s="111">
        <v>11</v>
      </c>
      <c r="C108" s="111">
        <v>42</v>
      </c>
      <c r="D108" s="111">
        <v>55</v>
      </c>
      <c r="E108" s="111">
        <v>0.43</v>
      </c>
      <c r="F108" s="111">
        <v>53.1</v>
      </c>
      <c r="G108" s="111">
        <v>51.43</v>
      </c>
      <c r="H108" s="111">
        <v>6.1</v>
      </c>
      <c r="I108" s="111">
        <v>80.2</v>
      </c>
      <c r="J108" s="111">
        <v>4</v>
      </c>
      <c r="K108" s="111">
        <v>5.18</v>
      </c>
      <c r="L108" s="111">
        <v>9.7551789077212785</v>
      </c>
    </row>
    <row r="109" spans="1:12" x14ac:dyDescent="0.3">
      <c r="A109" s="111" t="s">
        <v>69</v>
      </c>
      <c r="B109" s="111">
        <v>12</v>
      </c>
      <c r="C109" s="111">
        <v>42</v>
      </c>
      <c r="D109" s="111">
        <v>65</v>
      </c>
      <c r="E109" s="111">
        <v>0.46</v>
      </c>
      <c r="F109" s="111">
        <v>62.2</v>
      </c>
      <c r="G109" s="111">
        <v>48.42</v>
      </c>
      <c r="H109" s="111">
        <v>6.7</v>
      </c>
      <c r="I109" s="111">
        <v>80.900000000000006</v>
      </c>
      <c r="J109" s="111">
        <v>9</v>
      </c>
      <c r="K109" s="111">
        <v>5.7099999999999991</v>
      </c>
      <c r="L109" s="111">
        <v>9.1800643086816702</v>
      </c>
    </row>
    <row r="110" spans="1:12" x14ac:dyDescent="0.3">
      <c r="A110" s="111" t="s">
        <v>69</v>
      </c>
      <c r="B110" s="111">
        <v>13</v>
      </c>
      <c r="C110" s="111">
        <v>42</v>
      </c>
      <c r="D110" s="111">
        <v>52</v>
      </c>
      <c r="E110" s="111">
        <v>0.41249999999999998</v>
      </c>
      <c r="F110" s="111">
        <v>48.6</v>
      </c>
      <c r="G110" s="111">
        <v>47.47</v>
      </c>
      <c r="H110" s="111">
        <v>4.9000000000000004</v>
      </c>
      <c r="I110" s="111">
        <v>72.5</v>
      </c>
      <c r="J110" s="111">
        <v>7</v>
      </c>
      <c r="K110" s="111">
        <v>4.66</v>
      </c>
      <c r="L110" s="111">
        <v>9.5884773662551446</v>
      </c>
    </row>
    <row r="111" spans="1:12" x14ac:dyDescent="0.3">
      <c r="A111" s="111" t="s">
        <v>69</v>
      </c>
      <c r="B111" s="111">
        <v>14</v>
      </c>
      <c r="C111" s="111">
        <v>42</v>
      </c>
      <c r="D111" s="111">
        <v>61</v>
      </c>
      <c r="E111" s="111">
        <v>0.47499999999999998</v>
      </c>
      <c r="F111" s="111">
        <v>61.5</v>
      </c>
      <c r="G111" s="111">
        <v>58.7</v>
      </c>
      <c r="H111" s="111">
        <v>5.0999999999999996</v>
      </c>
      <c r="I111" s="111">
        <v>68.8</v>
      </c>
      <c r="J111" s="111">
        <v>5</v>
      </c>
      <c r="K111" s="111">
        <v>6</v>
      </c>
      <c r="L111" s="111">
        <v>9.7560975609756095</v>
      </c>
    </row>
    <row r="112" spans="1:12" x14ac:dyDescent="0.3">
      <c r="A112" s="111" t="s">
        <v>69</v>
      </c>
      <c r="B112" s="111">
        <v>15</v>
      </c>
      <c r="C112" s="111">
        <v>43</v>
      </c>
      <c r="D112" s="111">
        <v>60</v>
      </c>
      <c r="E112" s="111">
        <v>0.47249999999999998</v>
      </c>
      <c r="F112" s="111">
        <v>59</v>
      </c>
      <c r="G112" s="111">
        <v>51.15</v>
      </c>
      <c r="H112" s="111">
        <v>5.2</v>
      </c>
      <c r="I112" s="111">
        <v>70.599999999999994</v>
      </c>
      <c r="J112" s="111">
        <v>5</v>
      </c>
      <c r="K112" s="111">
        <v>6.02</v>
      </c>
      <c r="L112" s="111">
        <v>10.203389830508474</v>
      </c>
    </row>
    <row r="113" spans="1:12" x14ac:dyDescent="0.3">
      <c r="A113" s="111" t="s">
        <v>69</v>
      </c>
      <c r="B113" s="111">
        <v>16</v>
      </c>
      <c r="C113" s="111">
        <v>43</v>
      </c>
      <c r="D113" s="111">
        <v>64</v>
      </c>
      <c r="E113" s="111">
        <v>0.45500000000000002</v>
      </c>
      <c r="F113" s="111">
        <v>63.8</v>
      </c>
      <c r="G113" s="111">
        <v>58.21</v>
      </c>
      <c r="H113" s="111">
        <v>5.0999999999999996</v>
      </c>
      <c r="I113" s="111">
        <v>68.3</v>
      </c>
      <c r="J113" s="111">
        <v>7</v>
      </c>
      <c r="K113" s="111">
        <v>6.0399999999999991</v>
      </c>
      <c r="L113" s="111">
        <v>9.4670846394984309</v>
      </c>
    </row>
    <row r="114" spans="1:12" x14ac:dyDescent="0.3">
      <c r="A114" s="111" t="s">
        <v>69</v>
      </c>
      <c r="B114" s="111">
        <v>17</v>
      </c>
      <c r="C114" s="111">
        <v>43</v>
      </c>
      <c r="D114" s="111">
        <v>59</v>
      </c>
      <c r="E114" s="111">
        <v>0.505</v>
      </c>
      <c r="F114" s="111">
        <v>57.4</v>
      </c>
      <c r="G114" s="111">
        <v>50.08</v>
      </c>
      <c r="H114" s="111">
        <v>3.9</v>
      </c>
      <c r="I114" s="111">
        <v>58.7</v>
      </c>
      <c r="J114" s="111">
        <v>6</v>
      </c>
      <c r="K114" s="111">
        <v>6.419999999999999</v>
      </c>
      <c r="L114" s="111">
        <v>11.184668989547037</v>
      </c>
    </row>
    <row r="115" spans="1:12" x14ac:dyDescent="0.3">
      <c r="A115" s="111" t="s">
        <v>69</v>
      </c>
      <c r="B115" s="111">
        <v>18</v>
      </c>
      <c r="C115" s="111">
        <v>43</v>
      </c>
      <c r="D115" s="111">
        <v>56</v>
      </c>
      <c r="E115" s="111">
        <v>0.46249999999999997</v>
      </c>
      <c r="F115" s="111">
        <v>56.6</v>
      </c>
      <c r="G115" s="111">
        <v>53.51</v>
      </c>
      <c r="H115" s="111">
        <v>5.7</v>
      </c>
      <c r="I115" s="111">
        <v>75.599999999999994</v>
      </c>
      <c r="J115" s="111">
        <v>9</v>
      </c>
      <c r="K115" s="111">
        <v>5.5400000000000009</v>
      </c>
      <c r="L115" s="111">
        <v>9.7879858657243837</v>
      </c>
    </row>
    <row r="116" spans="1:12" x14ac:dyDescent="0.3">
      <c r="A116" s="111" t="s">
        <v>69</v>
      </c>
      <c r="B116" s="111">
        <v>19</v>
      </c>
      <c r="C116" s="111">
        <v>43</v>
      </c>
      <c r="D116" s="111">
        <v>59</v>
      </c>
      <c r="E116" s="111">
        <v>0.47249999999999998</v>
      </c>
      <c r="F116" s="111">
        <v>57</v>
      </c>
      <c r="G116" s="111">
        <v>37.1</v>
      </c>
      <c r="H116" s="111">
        <v>5.9</v>
      </c>
      <c r="I116" s="111">
        <v>77</v>
      </c>
      <c r="J116" s="111">
        <v>9</v>
      </c>
      <c r="K116" s="111">
        <v>5.48</v>
      </c>
      <c r="L116" s="111">
        <v>9.6140350877192979</v>
      </c>
    </row>
    <row r="117" spans="1:12" x14ac:dyDescent="0.3">
      <c r="A117" s="111" t="s">
        <v>69</v>
      </c>
      <c r="B117" s="111">
        <v>20</v>
      </c>
      <c r="C117" s="111">
        <v>43</v>
      </c>
      <c r="D117" s="111">
        <v>57</v>
      </c>
      <c r="E117" s="111">
        <v>0.46250000000000002</v>
      </c>
      <c r="F117" s="111">
        <v>54</v>
      </c>
      <c r="G117" s="111">
        <v>42.77</v>
      </c>
      <c r="H117" s="111">
        <v>5.8</v>
      </c>
      <c r="I117" s="111">
        <v>77.599999999999994</v>
      </c>
      <c r="J117" s="111">
        <v>9</v>
      </c>
      <c r="K117" s="111">
        <v>5.3000000000000007</v>
      </c>
      <c r="L117" s="111">
        <v>9.8148148148148167</v>
      </c>
    </row>
    <row r="118" spans="1:12" x14ac:dyDescent="0.3">
      <c r="A118" s="111" t="s">
        <v>69</v>
      </c>
      <c r="B118" s="111">
        <v>21</v>
      </c>
      <c r="C118" s="111">
        <v>43</v>
      </c>
      <c r="D118" s="111">
        <v>57</v>
      </c>
      <c r="E118" s="111">
        <v>0.51249999999999996</v>
      </c>
      <c r="F118" s="111">
        <v>55.4</v>
      </c>
      <c r="G118" s="111">
        <v>56.04</v>
      </c>
      <c r="H118" s="111">
        <v>5.0999999999999996</v>
      </c>
      <c r="I118" s="111">
        <v>71.2</v>
      </c>
      <c r="J118" s="111">
        <v>5</v>
      </c>
      <c r="K118" s="111">
        <v>5.7799999999999994</v>
      </c>
      <c r="L118" s="111">
        <v>10.433212996389891</v>
      </c>
    </row>
    <row r="119" spans="1:12" x14ac:dyDescent="0.3">
      <c r="A119" s="111" t="s">
        <v>69</v>
      </c>
      <c r="B119" s="111">
        <v>22</v>
      </c>
      <c r="C119" s="111">
        <v>43</v>
      </c>
      <c r="D119" s="111">
        <v>58</v>
      </c>
      <c r="E119" s="111">
        <v>0.49249999999999999</v>
      </c>
      <c r="F119" s="111">
        <v>56.5</v>
      </c>
      <c r="G119" s="111">
        <v>46.7</v>
      </c>
      <c r="H119" s="111">
        <v>5.3</v>
      </c>
      <c r="I119" s="111">
        <v>72.400000000000006</v>
      </c>
      <c r="J119" s="111">
        <v>9</v>
      </c>
      <c r="K119" s="111">
        <v>5.86</v>
      </c>
      <c r="L119" s="111">
        <v>10.371681415929205</v>
      </c>
    </row>
    <row r="120" spans="1:12" x14ac:dyDescent="0.3">
      <c r="A120" s="111" t="s">
        <v>69</v>
      </c>
      <c r="B120" s="111">
        <v>23</v>
      </c>
      <c r="C120" s="111">
        <v>43</v>
      </c>
      <c r="D120" s="111">
        <v>67</v>
      </c>
      <c r="E120" s="111">
        <v>0.47749999999999998</v>
      </c>
      <c r="F120" s="111">
        <v>65.099999999999994</v>
      </c>
      <c r="G120" s="111">
        <v>60.12</v>
      </c>
      <c r="H120" s="111">
        <v>4.9000000000000004</v>
      </c>
      <c r="I120" s="111">
        <v>65.400000000000006</v>
      </c>
      <c r="J120" s="111">
        <v>7</v>
      </c>
      <c r="K120" s="111">
        <v>6.07</v>
      </c>
      <c r="L120" s="111">
        <v>9.324116743471583</v>
      </c>
    </row>
    <row r="121" spans="1:12" x14ac:dyDescent="0.3">
      <c r="A121" s="111" t="s">
        <v>69</v>
      </c>
      <c r="B121" s="111">
        <v>24</v>
      </c>
      <c r="C121" s="111">
        <v>43</v>
      </c>
      <c r="D121" s="111">
        <v>59</v>
      </c>
      <c r="E121" s="111">
        <v>0.48499999999999999</v>
      </c>
      <c r="F121" s="111">
        <v>56.9</v>
      </c>
      <c r="G121" s="111">
        <v>51.71</v>
      </c>
      <c r="H121" s="111">
        <v>4.0999999999999996</v>
      </c>
      <c r="I121" s="111">
        <v>61.8</v>
      </c>
      <c r="J121" s="111">
        <v>5</v>
      </c>
      <c r="K121" s="111">
        <v>5.57</v>
      </c>
      <c r="L121" s="111">
        <v>9.7891036906854136</v>
      </c>
    </row>
    <row r="122" spans="1:12" x14ac:dyDescent="0.3">
      <c r="A122" s="111" t="s">
        <v>69</v>
      </c>
      <c r="B122" s="111">
        <v>25</v>
      </c>
      <c r="C122" s="111">
        <v>44</v>
      </c>
      <c r="D122" s="111">
        <v>57</v>
      </c>
      <c r="E122" s="111">
        <v>0.4425</v>
      </c>
      <c r="F122" s="111">
        <v>54.9</v>
      </c>
      <c r="G122" s="111">
        <v>47.1</v>
      </c>
      <c r="H122" s="111">
        <v>4.2</v>
      </c>
      <c r="I122" s="111">
        <v>63.9</v>
      </c>
      <c r="J122" s="111">
        <v>9</v>
      </c>
      <c r="K122" s="111">
        <v>5.3599999999999994</v>
      </c>
      <c r="L122" s="111">
        <v>9.7632058287795989</v>
      </c>
    </row>
    <row r="123" spans="1:12" x14ac:dyDescent="0.3">
      <c r="A123" s="111" t="s">
        <v>69</v>
      </c>
      <c r="B123" s="111">
        <v>26</v>
      </c>
      <c r="C123" s="111">
        <v>44</v>
      </c>
      <c r="D123" s="111">
        <v>59</v>
      </c>
      <c r="E123" s="111">
        <v>0.46249999999999997</v>
      </c>
      <c r="F123" s="111">
        <v>56.4</v>
      </c>
      <c r="G123" s="111">
        <v>61.77</v>
      </c>
      <c r="H123" s="111">
        <v>5.8</v>
      </c>
      <c r="I123" s="111">
        <v>76.400000000000006</v>
      </c>
      <c r="J123" s="111">
        <v>8</v>
      </c>
      <c r="K123" s="111">
        <v>5.7900000000000009</v>
      </c>
      <c r="L123" s="111">
        <v>10.265957446808512</v>
      </c>
    </row>
    <row r="124" spans="1:12" x14ac:dyDescent="0.3">
      <c r="A124" s="111" t="s">
        <v>69</v>
      </c>
      <c r="B124" s="111">
        <v>27</v>
      </c>
      <c r="C124" s="111">
        <v>44</v>
      </c>
      <c r="D124" s="111">
        <v>54</v>
      </c>
      <c r="E124" s="111">
        <v>0.4425</v>
      </c>
      <c r="F124" s="111">
        <v>52.1</v>
      </c>
      <c r="G124" s="111">
        <v>40.96</v>
      </c>
      <c r="H124" s="111">
        <v>4.5</v>
      </c>
      <c r="I124" s="111">
        <v>67.8</v>
      </c>
      <c r="J124" s="111">
        <v>9</v>
      </c>
      <c r="K124" s="111">
        <v>4.9000000000000004</v>
      </c>
      <c r="L124" s="111">
        <v>9.4049904030710181</v>
      </c>
    </row>
    <row r="125" spans="1:12" x14ac:dyDescent="0.3">
      <c r="A125" s="111" t="s">
        <v>69</v>
      </c>
      <c r="B125" s="111">
        <v>28</v>
      </c>
      <c r="C125" s="111">
        <v>44</v>
      </c>
      <c r="D125" s="111">
        <v>50</v>
      </c>
      <c r="E125" s="111">
        <v>0.55500000000000005</v>
      </c>
      <c r="F125" s="111">
        <v>48.6</v>
      </c>
      <c r="H125" s="111">
        <v>4.0999999999999996</v>
      </c>
      <c r="I125" s="111">
        <v>66.099999999999994</v>
      </c>
      <c r="J125" s="111">
        <v>9</v>
      </c>
      <c r="K125" s="111">
        <v>5.9299999999999988</v>
      </c>
      <c r="L125" s="111">
        <v>12.201646090534975</v>
      </c>
    </row>
    <row r="126" spans="1:12" x14ac:dyDescent="0.3">
      <c r="A126" s="111" t="s">
        <v>69</v>
      </c>
      <c r="B126" s="111">
        <v>29</v>
      </c>
      <c r="C126" s="111">
        <v>44</v>
      </c>
      <c r="D126" s="111">
        <v>50</v>
      </c>
      <c r="E126" s="111">
        <v>0.48</v>
      </c>
      <c r="F126" s="111">
        <v>56.2</v>
      </c>
      <c r="G126" s="111">
        <v>63.7</v>
      </c>
      <c r="H126" s="111">
        <v>4.4000000000000004</v>
      </c>
      <c r="I126" s="111">
        <v>65</v>
      </c>
      <c r="J126" s="111">
        <v>6</v>
      </c>
      <c r="K126" s="111">
        <v>5.97</v>
      </c>
      <c r="L126" s="111">
        <v>10.622775800711743</v>
      </c>
    </row>
    <row r="127" spans="1:12" x14ac:dyDescent="0.3">
      <c r="A127" s="111" t="s">
        <v>69</v>
      </c>
      <c r="B127" s="111">
        <v>30</v>
      </c>
      <c r="C127" s="111">
        <v>44</v>
      </c>
      <c r="D127" s="111">
        <v>59</v>
      </c>
      <c r="E127" s="111">
        <v>0.46249999999999997</v>
      </c>
      <c r="F127" s="111">
        <v>57.6</v>
      </c>
      <c r="G127" s="111">
        <v>63.54</v>
      </c>
      <c r="H127" s="111">
        <v>4.5</v>
      </c>
      <c r="I127" s="111">
        <v>65.5</v>
      </c>
      <c r="J127" s="111">
        <v>6</v>
      </c>
      <c r="K127" s="111">
        <v>5.78</v>
      </c>
      <c r="L127" s="111">
        <v>10.034722222222223</v>
      </c>
    </row>
    <row r="128" spans="1:12" x14ac:dyDescent="0.3">
      <c r="A128" s="111" t="s">
        <v>69</v>
      </c>
      <c r="B128" s="111">
        <v>31</v>
      </c>
      <c r="C128" s="111">
        <v>44</v>
      </c>
      <c r="D128" s="111">
        <v>50</v>
      </c>
      <c r="E128" s="111">
        <v>0.41499999999999998</v>
      </c>
      <c r="F128" s="111">
        <v>51.1</v>
      </c>
      <c r="G128" s="111">
        <v>55.93</v>
      </c>
      <c r="H128" s="111">
        <v>3.4</v>
      </c>
      <c r="I128" s="111">
        <v>56.7</v>
      </c>
      <c r="J128" s="111">
        <v>5</v>
      </c>
      <c r="K128" s="111">
        <v>5.629999999999999</v>
      </c>
      <c r="L128" s="111">
        <v>11.017612524461837</v>
      </c>
    </row>
    <row r="129" spans="1:12" x14ac:dyDescent="0.3">
      <c r="A129" s="111" t="s">
        <v>69</v>
      </c>
      <c r="B129" s="111">
        <v>32</v>
      </c>
      <c r="C129" s="111">
        <v>44</v>
      </c>
      <c r="D129" s="111">
        <v>52</v>
      </c>
      <c r="E129" s="111">
        <v>0.56999999999999995</v>
      </c>
      <c r="F129" s="111">
        <v>50.7</v>
      </c>
      <c r="G129" s="111">
        <v>60.04</v>
      </c>
      <c r="H129" s="111">
        <v>4.2</v>
      </c>
      <c r="I129" s="111">
        <v>65.3</v>
      </c>
      <c r="J129" s="111">
        <v>5</v>
      </c>
      <c r="K129" s="111">
        <v>6.07</v>
      </c>
      <c r="L129" s="111">
        <v>11.972386587771203</v>
      </c>
    </row>
    <row r="130" spans="1:12" x14ac:dyDescent="0.3">
      <c r="A130" s="111" t="s">
        <v>69</v>
      </c>
      <c r="B130" s="111">
        <v>33</v>
      </c>
      <c r="C130" s="111">
        <v>45</v>
      </c>
      <c r="D130" s="111">
        <v>57</v>
      </c>
      <c r="E130" s="111">
        <v>0.48249999999999998</v>
      </c>
      <c r="F130" s="111">
        <v>54.8</v>
      </c>
      <c r="G130" s="111">
        <v>61.94</v>
      </c>
      <c r="H130" s="111">
        <v>3.5</v>
      </c>
      <c r="I130" s="111">
        <v>56.2</v>
      </c>
      <c r="J130" s="111">
        <v>5</v>
      </c>
      <c r="K130" s="111">
        <v>5.6999999999999993</v>
      </c>
      <c r="L130" s="111">
        <v>10.401459854014599</v>
      </c>
    </row>
    <row r="131" spans="1:12" x14ac:dyDescent="0.3">
      <c r="A131" s="111" t="s">
        <v>69</v>
      </c>
      <c r="B131" s="111">
        <v>34</v>
      </c>
      <c r="C131" s="111">
        <v>45</v>
      </c>
      <c r="D131" s="111">
        <v>59</v>
      </c>
      <c r="E131" s="111">
        <v>0.51</v>
      </c>
      <c r="F131" s="111">
        <v>57.1</v>
      </c>
      <c r="G131" s="111">
        <v>52.55</v>
      </c>
      <c r="H131" s="111">
        <v>4.7</v>
      </c>
      <c r="I131" s="111">
        <v>67.5</v>
      </c>
      <c r="J131" s="111">
        <v>6</v>
      </c>
      <c r="K131" s="111">
        <v>5.85</v>
      </c>
      <c r="L131" s="111">
        <v>10.245183887915935</v>
      </c>
    </row>
    <row r="132" spans="1:12" x14ac:dyDescent="0.3">
      <c r="A132" s="111" t="s">
        <v>69</v>
      </c>
      <c r="B132" s="111">
        <v>35</v>
      </c>
      <c r="C132" s="111">
        <v>45</v>
      </c>
      <c r="D132" s="111">
        <v>54</v>
      </c>
      <c r="E132" s="111">
        <v>0.52500000000000002</v>
      </c>
      <c r="F132" s="111">
        <v>51.9</v>
      </c>
      <c r="G132" s="111">
        <v>62.95</v>
      </c>
      <c r="H132" s="111">
        <v>2.9</v>
      </c>
      <c r="I132" s="111">
        <v>49.7</v>
      </c>
      <c r="J132" s="111">
        <v>10</v>
      </c>
      <c r="K132" s="111">
        <v>5.9399999999999995</v>
      </c>
      <c r="L132" s="111">
        <v>11.445086705202312</v>
      </c>
    </row>
    <row r="133" spans="1:12" x14ac:dyDescent="0.3">
      <c r="A133" s="111" t="s">
        <v>69</v>
      </c>
      <c r="B133" s="111">
        <v>36</v>
      </c>
      <c r="C133" s="111">
        <v>45</v>
      </c>
      <c r="D133" s="111">
        <v>57</v>
      </c>
      <c r="E133" s="111">
        <v>0.47749999999999998</v>
      </c>
      <c r="F133" s="111">
        <v>55.7</v>
      </c>
      <c r="G133" s="111">
        <v>52.91</v>
      </c>
      <c r="H133" s="111">
        <v>4.5</v>
      </c>
      <c r="I133" s="111">
        <v>66</v>
      </c>
      <c r="J133" s="111">
        <v>5</v>
      </c>
      <c r="K133" s="111">
        <v>5.669999999999999</v>
      </c>
      <c r="L133" s="111">
        <v>10.179533213644522</v>
      </c>
    </row>
    <row r="134" spans="1:12" x14ac:dyDescent="0.3">
      <c r="A134" s="111" t="s">
        <v>69</v>
      </c>
      <c r="B134" s="111">
        <v>37</v>
      </c>
      <c r="C134" s="111">
        <v>45</v>
      </c>
      <c r="D134" s="111">
        <v>50</v>
      </c>
      <c r="E134" s="111">
        <v>0.55750000000000011</v>
      </c>
      <c r="F134" s="111">
        <v>48.4</v>
      </c>
      <c r="G134" s="111">
        <v>58.68</v>
      </c>
      <c r="H134" s="111">
        <v>3.9</v>
      </c>
      <c r="I134" s="111">
        <v>64</v>
      </c>
      <c r="J134" s="111">
        <v>9</v>
      </c>
      <c r="K134" s="111">
        <v>6.0500000000000007</v>
      </c>
      <c r="L134" s="111">
        <v>12.500000000000004</v>
      </c>
    </row>
    <row r="135" spans="1:12" x14ac:dyDescent="0.3">
      <c r="A135" s="111" t="s">
        <v>69</v>
      </c>
      <c r="B135" s="111">
        <v>38</v>
      </c>
      <c r="C135" s="111">
        <v>45</v>
      </c>
      <c r="D135" s="111">
        <v>59</v>
      </c>
      <c r="E135" s="111">
        <v>0.5475000000000001</v>
      </c>
      <c r="F135" s="111">
        <v>56</v>
      </c>
      <c r="G135" s="111">
        <v>64.77</v>
      </c>
      <c r="H135" s="111">
        <v>4.3</v>
      </c>
      <c r="I135" s="111">
        <v>63.5</v>
      </c>
      <c r="J135" s="111">
        <v>7</v>
      </c>
      <c r="K135" s="111">
        <v>6.52</v>
      </c>
      <c r="L135" s="111">
        <v>11.642857142857142</v>
      </c>
    </row>
    <row r="136" spans="1:12" x14ac:dyDescent="0.3">
      <c r="A136" s="111" t="s">
        <v>69</v>
      </c>
      <c r="B136" s="111">
        <v>39</v>
      </c>
      <c r="C136" s="111">
        <v>45</v>
      </c>
      <c r="D136" s="111">
        <v>60</v>
      </c>
      <c r="E136" s="111">
        <v>0.4975</v>
      </c>
      <c r="F136" s="111">
        <v>60.4</v>
      </c>
      <c r="G136" s="111">
        <v>53.04</v>
      </c>
      <c r="H136" s="111">
        <v>2.5</v>
      </c>
      <c r="I136" s="111">
        <v>37.9</v>
      </c>
      <c r="J136" s="111">
        <v>7</v>
      </c>
      <c r="K136" s="111">
        <v>6.14</v>
      </c>
      <c r="L136" s="111">
        <v>10.165562913907285</v>
      </c>
    </row>
    <row r="137" spans="1:12" x14ac:dyDescent="0.3">
      <c r="A137" s="111" t="s">
        <v>69</v>
      </c>
      <c r="B137" s="111">
        <v>40</v>
      </c>
      <c r="C137" s="111">
        <v>45</v>
      </c>
      <c r="D137" s="111">
        <v>62</v>
      </c>
      <c r="E137" s="111">
        <v>0.38749999999999996</v>
      </c>
      <c r="F137" s="111">
        <v>60</v>
      </c>
      <c r="G137" s="111">
        <v>69.47</v>
      </c>
      <c r="H137" s="111">
        <v>5.0999999999999996</v>
      </c>
      <c r="I137" s="111">
        <v>70</v>
      </c>
      <c r="J137" s="111">
        <v>7</v>
      </c>
      <c r="K137" s="111">
        <v>6.9600000000000009</v>
      </c>
      <c r="L137" s="111">
        <v>11.600000000000001</v>
      </c>
    </row>
    <row r="138" spans="1:12" x14ac:dyDescent="0.3">
      <c r="A138" s="111" t="s">
        <v>69</v>
      </c>
      <c r="B138" s="111">
        <v>41</v>
      </c>
      <c r="C138" s="111">
        <v>46</v>
      </c>
      <c r="D138" s="111">
        <v>63</v>
      </c>
      <c r="E138" s="111">
        <v>0.44749999999999995</v>
      </c>
      <c r="F138" s="111">
        <v>61</v>
      </c>
      <c r="G138" s="111">
        <v>42.67</v>
      </c>
      <c r="H138" s="111">
        <v>4.0999999999999996</v>
      </c>
      <c r="I138" s="111">
        <v>59.7</v>
      </c>
      <c r="J138" s="111">
        <v>9</v>
      </c>
      <c r="K138" s="111">
        <v>5.45</v>
      </c>
      <c r="L138" s="111">
        <v>8.9344262295081975</v>
      </c>
    </row>
    <row r="139" spans="1:12" x14ac:dyDescent="0.3">
      <c r="A139" s="111" t="s">
        <v>69</v>
      </c>
      <c r="B139" s="111">
        <v>42</v>
      </c>
      <c r="C139" s="111">
        <v>46</v>
      </c>
      <c r="D139" s="111">
        <v>56</v>
      </c>
      <c r="E139" s="111">
        <v>0.46499999999999997</v>
      </c>
      <c r="F139" s="111">
        <v>54.8</v>
      </c>
      <c r="G139" s="111">
        <v>54.01</v>
      </c>
      <c r="H139" s="111">
        <v>4.3</v>
      </c>
      <c r="I139" s="111">
        <v>64.7</v>
      </c>
      <c r="J139" s="111">
        <v>5</v>
      </c>
      <c r="K139" s="111">
        <v>5.36</v>
      </c>
      <c r="L139" s="111">
        <v>9.7810218978102199</v>
      </c>
    </row>
    <row r="140" spans="1:12" x14ac:dyDescent="0.3">
      <c r="A140" s="111" t="s">
        <v>69</v>
      </c>
      <c r="B140" s="111">
        <v>43</v>
      </c>
      <c r="C140" s="111">
        <v>46</v>
      </c>
      <c r="D140" s="111">
        <v>56</v>
      </c>
      <c r="E140" s="111">
        <v>0.47249999999999998</v>
      </c>
      <c r="F140" s="111">
        <v>53.9</v>
      </c>
      <c r="G140" s="111">
        <v>56.14</v>
      </c>
      <c r="H140" s="111">
        <v>4.4000000000000004</v>
      </c>
      <c r="I140" s="111">
        <v>66.400000000000006</v>
      </c>
      <c r="J140" s="111">
        <v>6</v>
      </c>
      <c r="K140" s="111">
        <v>5.5</v>
      </c>
      <c r="L140" s="111">
        <v>10.204081632653061</v>
      </c>
    </row>
    <row r="141" spans="1:12" x14ac:dyDescent="0.3">
      <c r="A141" s="111" t="s">
        <v>69</v>
      </c>
      <c r="B141" s="111">
        <v>44</v>
      </c>
      <c r="C141" s="111">
        <v>46</v>
      </c>
      <c r="D141" s="111">
        <v>56</v>
      </c>
      <c r="E141" s="111">
        <v>0.44</v>
      </c>
      <c r="F141" s="111">
        <v>54.7</v>
      </c>
      <c r="G141" s="111">
        <v>42.29</v>
      </c>
      <c r="H141" s="111">
        <v>3.4</v>
      </c>
      <c r="I141" s="111">
        <v>54.8</v>
      </c>
      <c r="J141" s="111">
        <v>5</v>
      </c>
      <c r="K141" s="111">
        <v>5.13</v>
      </c>
      <c r="L141" s="111">
        <v>9.3784277879341857</v>
      </c>
    </row>
    <row r="142" spans="1:12" x14ac:dyDescent="0.3">
      <c r="A142" s="111" t="s">
        <v>69</v>
      </c>
      <c r="B142" s="111">
        <v>45</v>
      </c>
      <c r="C142" s="111">
        <v>46</v>
      </c>
      <c r="D142" s="111">
        <v>60</v>
      </c>
      <c r="E142" s="111">
        <v>0.46499999999999997</v>
      </c>
      <c r="F142" s="111">
        <v>58.1</v>
      </c>
      <c r="G142" s="111">
        <v>61.34</v>
      </c>
      <c r="H142" s="111">
        <v>2.8</v>
      </c>
      <c r="I142" s="111">
        <v>43.6</v>
      </c>
      <c r="J142" s="111">
        <v>7</v>
      </c>
      <c r="K142" s="111">
        <v>6.05</v>
      </c>
      <c r="L142" s="111">
        <v>10.413080895008605</v>
      </c>
    </row>
    <row r="143" spans="1:12" x14ac:dyDescent="0.3">
      <c r="A143" s="111" t="s">
        <v>69</v>
      </c>
      <c r="B143" s="111">
        <v>46</v>
      </c>
      <c r="C143" s="111">
        <v>46</v>
      </c>
      <c r="D143" s="111">
        <v>51</v>
      </c>
      <c r="E143" s="111">
        <v>0.47499999999999998</v>
      </c>
      <c r="F143" s="111">
        <v>50</v>
      </c>
      <c r="G143" s="111">
        <v>57.83</v>
      </c>
      <c r="H143" s="111">
        <v>4.9000000000000004</v>
      </c>
      <c r="I143" s="111">
        <v>72.3</v>
      </c>
      <c r="J143" s="111">
        <v>7</v>
      </c>
      <c r="K143" s="111">
        <v>5.49</v>
      </c>
      <c r="L143" s="111">
        <v>10.98</v>
      </c>
    </row>
    <row r="144" spans="1:12" x14ac:dyDescent="0.3">
      <c r="A144" s="111" t="s">
        <v>69</v>
      </c>
      <c r="B144" s="111">
        <v>47</v>
      </c>
      <c r="C144" s="111">
        <v>46</v>
      </c>
      <c r="D144" s="111">
        <v>59</v>
      </c>
      <c r="E144" s="111">
        <v>0.51750000000000007</v>
      </c>
      <c r="F144" s="111">
        <v>57.3</v>
      </c>
      <c r="G144" s="111">
        <v>66.94</v>
      </c>
      <c r="H144" s="111">
        <v>3.1</v>
      </c>
      <c r="I144" s="111">
        <v>49</v>
      </c>
      <c r="J144" s="111">
        <v>7</v>
      </c>
      <c r="K144" s="111">
        <v>6.0699999999999994</v>
      </c>
      <c r="L144" s="111">
        <v>10.593368237347295</v>
      </c>
    </row>
    <row r="145" spans="1:12" x14ac:dyDescent="0.3">
      <c r="A145" s="111" t="s">
        <v>69</v>
      </c>
      <c r="B145" s="111">
        <v>48</v>
      </c>
      <c r="C145" s="111">
        <v>46</v>
      </c>
      <c r="D145" s="111">
        <v>52</v>
      </c>
      <c r="E145" s="111">
        <v>0.48749999999999999</v>
      </c>
      <c r="F145" s="111">
        <v>50.1</v>
      </c>
      <c r="G145" s="111">
        <v>46.2</v>
      </c>
      <c r="H145" s="111">
        <v>4.5999999999999996</v>
      </c>
      <c r="I145" s="111">
        <v>69.7</v>
      </c>
      <c r="J145" s="111">
        <v>7</v>
      </c>
      <c r="K145" s="111">
        <v>5.35</v>
      </c>
      <c r="L145" s="111">
        <v>10.678642714570858</v>
      </c>
    </row>
    <row r="146" spans="1:12" x14ac:dyDescent="0.3">
      <c r="A146" s="111" t="s">
        <v>317</v>
      </c>
      <c r="B146" s="111">
        <v>1</v>
      </c>
      <c r="C146" s="111">
        <v>17</v>
      </c>
      <c r="D146" s="111">
        <v>59</v>
      </c>
      <c r="E146" s="111">
        <v>0.45750000000000002</v>
      </c>
      <c r="F146" s="111">
        <v>56.1</v>
      </c>
      <c r="G146" s="111">
        <v>62.49</v>
      </c>
      <c r="H146" s="111">
        <v>4.7</v>
      </c>
      <c r="I146" s="111">
        <v>67.8</v>
      </c>
      <c r="J146" s="111">
        <v>6</v>
      </c>
      <c r="K146" s="111">
        <v>5.58</v>
      </c>
      <c r="L146" s="111">
        <v>9.9465240641711219</v>
      </c>
    </row>
    <row r="147" spans="1:12" x14ac:dyDescent="0.3">
      <c r="A147" s="111" t="s">
        <v>317</v>
      </c>
      <c r="B147" s="111">
        <v>2</v>
      </c>
      <c r="C147" s="111">
        <v>17</v>
      </c>
      <c r="D147" s="111">
        <v>59</v>
      </c>
      <c r="E147" s="111">
        <v>0.46749999999999997</v>
      </c>
      <c r="F147" s="111">
        <v>55.6</v>
      </c>
      <c r="G147" s="111">
        <v>52.47</v>
      </c>
      <c r="H147" s="111">
        <v>5.5</v>
      </c>
      <c r="I147" s="111">
        <v>74.3</v>
      </c>
      <c r="J147" s="111">
        <v>6</v>
      </c>
      <c r="K147" s="111">
        <v>5.58</v>
      </c>
      <c r="L147" s="111">
        <v>10.035971223021582</v>
      </c>
    </row>
    <row r="148" spans="1:12" x14ac:dyDescent="0.3">
      <c r="A148" s="111" t="s">
        <v>317</v>
      </c>
      <c r="B148" s="111">
        <v>3</v>
      </c>
      <c r="C148" s="111">
        <v>18</v>
      </c>
      <c r="D148" s="111">
        <v>61</v>
      </c>
      <c r="E148" s="111">
        <v>0.47</v>
      </c>
      <c r="F148" s="111">
        <v>59</v>
      </c>
      <c r="G148" s="111">
        <v>46.19</v>
      </c>
      <c r="H148" s="111">
        <v>5.6</v>
      </c>
      <c r="I148" s="111">
        <v>73.900000000000006</v>
      </c>
      <c r="J148" s="111">
        <v>9</v>
      </c>
      <c r="K148" s="111">
        <v>5.27</v>
      </c>
      <c r="L148" s="111">
        <v>8.9322033898305087</v>
      </c>
    </row>
    <row r="149" spans="1:12" x14ac:dyDescent="0.3">
      <c r="A149" s="111" t="s">
        <v>317</v>
      </c>
      <c r="B149" s="111">
        <v>4</v>
      </c>
      <c r="C149" s="111">
        <v>18</v>
      </c>
      <c r="D149" s="111">
        <v>61</v>
      </c>
      <c r="E149" s="111">
        <v>0.48749999999999999</v>
      </c>
      <c r="F149" s="111">
        <v>58.8</v>
      </c>
      <c r="G149" s="111">
        <v>59.26</v>
      </c>
      <c r="H149" s="111">
        <v>4.9000000000000004</v>
      </c>
      <c r="I149" s="111">
        <v>67.900000000000006</v>
      </c>
      <c r="J149" s="111">
        <v>8</v>
      </c>
      <c r="K149" s="111">
        <v>5.9600000000000009</v>
      </c>
      <c r="L149" s="111">
        <v>10.136054421768709</v>
      </c>
    </row>
    <row r="150" spans="1:12" x14ac:dyDescent="0.3">
      <c r="A150" s="111" t="s">
        <v>317</v>
      </c>
      <c r="B150" s="111">
        <v>5</v>
      </c>
      <c r="C150" s="111">
        <v>19</v>
      </c>
      <c r="D150" s="111">
        <v>56</v>
      </c>
      <c r="E150" s="111">
        <v>0.43</v>
      </c>
      <c r="F150" s="111">
        <v>54.2</v>
      </c>
      <c r="G150" s="111">
        <v>27.05</v>
      </c>
      <c r="H150" s="111">
        <v>6.8</v>
      </c>
      <c r="I150" s="111">
        <v>84</v>
      </c>
      <c r="J150" s="111">
        <v>8</v>
      </c>
      <c r="K150" s="111">
        <v>5.3599999999999994</v>
      </c>
      <c r="L150" s="111">
        <v>9.8892988929889274</v>
      </c>
    </row>
    <row r="151" spans="1:12" x14ac:dyDescent="0.3">
      <c r="A151" s="111" t="s">
        <v>317</v>
      </c>
      <c r="B151" s="111">
        <v>6</v>
      </c>
      <c r="C151" s="111">
        <v>19</v>
      </c>
      <c r="D151" s="111">
        <v>54</v>
      </c>
      <c r="E151" s="111">
        <v>0.495</v>
      </c>
      <c r="F151" s="111">
        <v>51.3</v>
      </c>
      <c r="G151" s="111">
        <v>62.7</v>
      </c>
      <c r="H151" s="111">
        <v>5.4</v>
      </c>
      <c r="I151" s="111">
        <v>75.599999999999994</v>
      </c>
      <c r="J151" s="111">
        <v>7</v>
      </c>
      <c r="K151" s="111">
        <v>5.83</v>
      </c>
      <c r="L151" s="111">
        <v>11.364522417153996</v>
      </c>
    </row>
    <row r="152" spans="1:12" x14ac:dyDescent="0.3">
      <c r="A152" s="111" t="s">
        <v>317</v>
      </c>
      <c r="B152" s="111">
        <v>7</v>
      </c>
      <c r="C152" s="111">
        <v>20</v>
      </c>
      <c r="D152" s="111">
        <v>54</v>
      </c>
      <c r="E152" s="111">
        <v>0.45</v>
      </c>
      <c r="F152" s="111">
        <v>52.5</v>
      </c>
      <c r="G152" s="111">
        <v>44.24</v>
      </c>
      <c r="H152" s="111">
        <v>6.9</v>
      </c>
      <c r="I152" s="111">
        <v>85.1</v>
      </c>
      <c r="J152" s="111">
        <v>9</v>
      </c>
      <c r="K152" s="111">
        <v>5.13</v>
      </c>
      <c r="L152" s="111">
        <v>9.7714285714285705</v>
      </c>
    </row>
    <row r="153" spans="1:12" x14ac:dyDescent="0.3">
      <c r="A153" s="111" t="s">
        <v>317</v>
      </c>
      <c r="B153" s="111">
        <v>8</v>
      </c>
      <c r="C153" s="111">
        <v>20</v>
      </c>
      <c r="D153" s="111">
        <v>55</v>
      </c>
      <c r="E153" s="111">
        <v>0.45750000000000002</v>
      </c>
      <c r="F153" s="111">
        <v>52.3</v>
      </c>
      <c r="G153" s="111">
        <v>48.45</v>
      </c>
      <c r="H153" s="111">
        <v>6.4</v>
      </c>
      <c r="I153" s="111">
        <v>82</v>
      </c>
      <c r="J153" s="111">
        <v>6</v>
      </c>
      <c r="K153" s="111">
        <v>5.34</v>
      </c>
      <c r="L153" s="111">
        <v>10.210325047801147</v>
      </c>
    </row>
    <row r="154" spans="1:12" x14ac:dyDescent="0.3">
      <c r="A154" s="111" t="s">
        <v>317</v>
      </c>
      <c r="B154" s="111">
        <v>9</v>
      </c>
      <c r="C154" s="111">
        <v>21</v>
      </c>
      <c r="D154" s="111">
        <v>56</v>
      </c>
      <c r="E154" s="111">
        <v>0.50249999999999995</v>
      </c>
      <c r="F154" s="111">
        <v>52.3</v>
      </c>
      <c r="G154" s="111">
        <v>78.5</v>
      </c>
      <c r="H154" s="111">
        <v>7.6</v>
      </c>
      <c r="I154" s="111">
        <v>89.3</v>
      </c>
      <c r="J154" s="111">
        <v>9</v>
      </c>
      <c r="K154" s="111">
        <v>6.2</v>
      </c>
      <c r="L154" s="111">
        <v>11.8546845124283</v>
      </c>
    </row>
    <row r="155" spans="1:12" x14ac:dyDescent="0.3">
      <c r="A155" s="111" t="s">
        <v>317</v>
      </c>
      <c r="B155" s="111">
        <v>10</v>
      </c>
      <c r="C155" s="111">
        <v>21</v>
      </c>
      <c r="D155" s="111">
        <v>49</v>
      </c>
      <c r="E155" s="111">
        <v>0.50249999999999995</v>
      </c>
      <c r="F155" s="111">
        <v>47.2</v>
      </c>
      <c r="G155" s="111">
        <v>52.61</v>
      </c>
      <c r="H155" s="111">
        <v>7.6</v>
      </c>
      <c r="I155" s="111">
        <v>91</v>
      </c>
      <c r="J155" s="111">
        <v>9</v>
      </c>
      <c r="K155" s="111">
        <v>5.0999999999999996</v>
      </c>
      <c r="L155" s="111">
        <v>10.805084745762711</v>
      </c>
    </row>
    <row r="156" spans="1:12" x14ac:dyDescent="0.3">
      <c r="A156" s="111" t="s">
        <v>317</v>
      </c>
      <c r="B156" s="111">
        <v>11</v>
      </c>
      <c r="C156" s="111">
        <v>22</v>
      </c>
      <c r="D156" s="111">
        <v>55</v>
      </c>
      <c r="E156" s="111">
        <v>0.495</v>
      </c>
      <c r="F156" s="111">
        <v>52.4</v>
      </c>
      <c r="G156" s="111">
        <v>64.95</v>
      </c>
      <c r="H156" s="111">
        <v>4</v>
      </c>
      <c r="I156" s="111">
        <v>62.5</v>
      </c>
      <c r="J156" s="111">
        <v>5</v>
      </c>
      <c r="K156" s="111">
        <v>6.3</v>
      </c>
      <c r="L156" s="111">
        <v>12.022900763358779</v>
      </c>
    </row>
    <row r="157" spans="1:12" x14ac:dyDescent="0.3">
      <c r="A157" s="111" t="s">
        <v>317</v>
      </c>
      <c r="B157" s="111">
        <v>12</v>
      </c>
      <c r="C157" s="111">
        <v>22</v>
      </c>
      <c r="D157" s="111">
        <v>54</v>
      </c>
      <c r="E157" s="111">
        <v>0.62749999999999995</v>
      </c>
      <c r="F157" s="111">
        <v>52.5</v>
      </c>
      <c r="G157" s="111">
        <v>53.47</v>
      </c>
      <c r="H157" s="111">
        <v>4.3</v>
      </c>
      <c r="I157" s="111">
        <v>65.400000000000006</v>
      </c>
      <c r="J157" s="111">
        <v>7</v>
      </c>
      <c r="K157" s="111">
        <v>6.01</v>
      </c>
      <c r="L157" s="111">
        <v>11.447619047619046</v>
      </c>
    </row>
    <row r="158" spans="1:12" x14ac:dyDescent="0.3">
      <c r="A158" s="111" t="s">
        <v>317</v>
      </c>
      <c r="B158" s="111">
        <v>13</v>
      </c>
      <c r="C158" s="111">
        <v>23</v>
      </c>
      <c r="D158" s="111">
        <v>60</v>
      </c>
      <c r="E158" s="111">
        <v>0.48249999999999998</v>
      </c>
      <c r="F158" s="111">
        <v>58.4</v>
      </c>
      <c r="G158" s="111">
        <v>48.89</v>
      </c>
      <c r="H158" s="111">
        <v>5.3</v>
      </c>
      <c r="I158" s="111">
        <v>72.3</v>
      </c>
      <c r="J158" s="111">
        <v>8</v>
      </c>
      <c r="K158" s="111">
        <v>5.6899999999999995</v>
      </c>
      <c r="L158" s="111">
        <v>9.743150684931507</v>
      </c>
    </row>
    <row r="159" spans="1:12" x14ac:dyDescent="0.3">
      <c r="A159" s="111" t="s">
        <v>317</v>
      </c>
      <c r="B159" s="111">
        <v>14</v>
      </c>
      <c r="C159" s="111">
        <v>23</v>
      </c>
      <c r="D159" s="111">
        <v>64</v>
      </c>
      <c r="E159" s="111">
        <v>0.51</v>
      </c>
      <c r="F159" s="111">
        <v>60.9</v>
      </c>
      <c r="G159" s="111">
        <v>60.97</v>
      </c>
      <c r="H159" s="111">
        <v>5</v>
      </c>
      <c r="I159" s="111">
        <v>68.2</v>
      </c>
      <c r="J159" s="111">
        <v>8</v>
      </c>
      <c r="K159" s="111">
        <v>6.0200000000000005</v>
      </c>
      <c r="L159" s="111">
        <v>9.8737083811710686</v>
      </c>
    </row>
    <row r="160" spans="1:12" x14ac:dyDescent="0.3">
      <c r="A160" s="111" t="s">
        <v>317</v>
      </c>
      <c r="B160" s="111">
        <v>15</v>
      </c>
      <c r="C160" s="111">
        <v>24</v>
      </c>
      <c r="D160" s="111">
        <v>53</v>
      </c>
      <c r="E160" s="111">
        <v>0.54249999999999998</v>
      </c>
      <c r="F160" s="111">
        <v>51</v>
      </c>
      <c r="G160" s="111">
        <v>69.81</v>
      </c>
      <c r="H160" s="111">
        <v>4.5</v>
      </c>
      <c r="I160" s="111">
        <v>68.099999999999994</v>
      </c>
      <c r="J160" s="111">
        <v>5</v>
      </c>
      <c r="K160" s="111">
        <v>5.7099999999999991</v>
      </c>
      <c r="L160" s="111">
        <v>11.196078431372547</v>
      </c>
    </row>
    <row r="161" spans="1:12" x14ac:dyDescent="0.3">
      <c r="A161" s="111" t="s">
        <v>317</v>
      </c>
      <c r="B161" s="111">
        <v>16</v>
      </c>
      <c r="C161" s="111">
        <v>24</v>
      </c>
      <c r="D161" s="111">
        <v>56</v>
      </c>
      <c r="E161" s="111">
        <v>0.47</v>
      </c>
      <c r="F161" s="111">
        <v>54.1</v>
      </c>
      <c r="G161" s="111">
        <v>52.65</v>
      </c>
      <c r="H161" s="111">
        <v>4.5999999999999996</v>
      </c>
      <c r="I161" s="111">
        <v>67.7</v>
      </c>
      <c r="J161" s="111">
        <v>7</v>
      </c>
      <c r="K161" s="111">
        <v>5.3</v>
      </c>
      <c r="L161" s="111">
        <v>9.7966728280961171</v>
      </c>
    </row>
    <row r="162" spans="1:12" x14ac:dyDescent="0.3">
      <c r="A162" s="111" t="s">
        <v>317</v>
      </c>
      <c r="B162" s="111">
        <v>17</v>
      </c>
      <c r="C162" s="111">
        <v>25</v>
      </c>
      <c r="D162" s="111">
        <v>56</v>
      </c>
      <c r="E162" s="111">
        <v>0.4375</v>
      </c>
      <c r="F162" s="111">
        <v>54.5</v>
      </c>
      <c r="G162" s="111">
        <v>47.28</v>
      </c>
      <c r="H162" s="111">
        <v>4.8</v>
      </c>
      <c r="I162" s="111">
        <v>69.400000000000006</v>
      </c>
      <c r="J162" s="111">
        <v>6</v>
      </c>
      <c r="K162" s="111">
        <v>5.2800000000000011</v>
      </c>
      <c r="L162" s="111">
        <v>9.6880733944954152</v>
      </c>
    </row>
    <row r="163" spans="1:12" x14ac:dyDescent="0.3">
      <c r="A163" s="111" t="s">
        <v>317</v>
      </c>
      <c r="B163" s="111">
        <v>18</v>
      </c>
      <c r="C163" s="111">
        <v>25</v>
      </c>
      <c r="D163" s="111">
        <v>57</v>
      </c>
      <c r="E163" s="111">
        <v>0.45</v>
      </c>
      <c r="F163" s="111">
        <v>54.5</v>
      </c>
      <c r="G163" s="111">
        <v>58.15</v>
      </c>
      <c r="H163" s="111">
        <v>4.8</v>
      </c>
      <c r="I163" s="111">
        <v>69.3</v>
      </c>
      <c r="J163" s="111">
        <v>9</v>
      </c>
      <c r="K163" s="111">
        <v>5.4899999999999993</v>
      </c>
      <c r="L163" s="111">
        <v>10.073394495412844</v>
      </c>
    </row>
    <row r="164" spans="1:12" x14ac:dyDescent="0.3">
      <c r="A164" s="111" t="s">
        <v>317</v>
      </c>
      <c r="B164" s="111">
        <v>19</v>
      </c>
      <c r="C164" s="111">
        <v>35</v>
      </c>
      <c r="D164" s="111">
        <v>56</v>
      </c>
      <c r="E164" s="111">
        <v>0.47499999999999998</v>
      </c>
      <c r="F164" s="111">
        <v>55.5</v>
      </c>
      <c r="G164" s="111">
        <v>44.08</v>
      </c>
      <c r="H164" s="111">
        <v>2.7</v>
      </c>
      <c r="I164" s="111">
        <v>45</v>
      </c>
      <c r="J164" s="111">
        <v>4</v>
      </c>
      <c r="K164" s="111">
        <v>5.61</v>
      </c>
      <c r="L164" s="111">
        <v>10.108108108108109</v>
      </c>
    </row>
    <row r="165" spans="1:12" x14ac:dyDescent="0.3">
      <c r="A165" s="111" t="s">
        <v>317</v>
      </c>
      <c r="B165" s="111">
        <v>20</v>
      </c>
      <c r="C165" s="111">
        <v>35</v>
      </c>
      <c r="D165" s="111">
        <v>59</v>
      </c>
      <c r="E165" s="111">
        <v>0.505</v>
      </c>
      <c r="F165" s="111">
        <v>56.2</v>
      </c>
      <c r="G165" s="111">
        <v>64.900000000000006</v>
      </c>
      <c r="H165" s="111">
        <v>1.6</v>
      </c>
      <c r="I165" s="111">
        <v>22.8</v>
      </c>
      <c r="J165" s="111">
        <v>3</v>
      </c>
      <c r="K165" s="111">
        <v>6.3299999999999992</v>
      </c>
      <c r="L165" s="111">
        <v>11.263345195729535</v>
      </c>
    </row>
    <row r="166" spans="1:12" x14ac:dyDescent="0.3">
      <c r="A166" s="111" t="s">
        <v>317</v>
      </c>
      <c r="B166" s="111">
        <v>21</v>
      </c>
      <c r="C166" s="111">
        <v>36</v>
      </c>
      <c r="D166" s="111">
        <v>57</v>
      </c>
      <c r="E166" s="111">
        <v>0.33999999999999997</v>
      </c>
      <c r="F166" s="111">
        <v>55.5</v>
      </c>
      <c r="G166" s="111">
        <v>21.31</v>
      </c>
      <c r="H166" s="111">
        <v>6.3</v>
      </c>
      <c r="I166" s="111">
        <v>80.5</v>
      </c>
      <c r="J166" s="111">
        <v>7</v>
      </c>
      <c r="K166" s="111">
        <v>3.6599999999999993</v>
      </c>
      <c r="L166" s="111">
        <v>6.5945945945945939</v>
      </c>
    </row>
    <row r="167" spans="1:12" x14ac:dyDescent="0.3">
      <c r="A167" s="111" t="s">
        <v>317</v>
      </c>
      <c r="B167" s="111">
        <v>22</v>
      </c>
      <c r="C167" s="111">
        <v>36</v>
      </c>
      <c r="D167" s="111">
        <v>61</v>
      </c>
      <c r="E167" s="111">
        <v>0.51</v>
      </c>
      <c r="F167" s="111">
        <v>59.4</v>
      </c>
      <c r="G167" s="111">
        <v>52.36</v>
      </c>
      <c r="H167" s="111">
        <v>3.7</v>
      </c>
      <c r="I167" s="111">
        <v>55.7</v>
      </c>
      <c r="J167" s="111">
        <v>5</v>
      </c>
      <c r="K167" s="111">
        <v>6.2100000000000009</v>
      </c>
      <c r="L167" s="111">
        <v>10.454545454545457</v>
      </c>
    </row>
    <row r="168" spans="1:12" x14ac:dyDescent="0.3">
      <c r="A168" s="111" t="s">
        <v>317</v>
      </c>
      <c r="B168" s="111">
        <v>23</v>
      </c>
      <c r="C168" s="111">
        <v>37</v>
      </c>
      <c r="D168" s="111">
        <v>59</v>
      </c>
      <c r="E168" s="111">
        <v>0.495</v>
      </c>
      <c r="F168" s="111">
        <v>56.9</v>
      </c>
      <c r="G168" s="111">
        <v>53.77</v>
      </c>
      <c r="H168" s="111">
        <v>4.0999999999999996</v>
      </c>
      <c r="I168" s="111">
        <v>61.9</v>
      </c>
      <c r="J168" s="111">
        <v>8</v>
      </c>
      <c r="K168" s="111">
        <v>5.8900000000000006</v>
      </c>
      <c r="L168" s="111">
        <v>10.351493848857645</v>
      </c>
    </row>
    <row r="169" spans="1:12" x14ac:dyDescent="0.3">
      <c r="A169" s="111" t="s">
        <v>317</v>
      </c>
      <c r="B169" s="111">
        <v>24</v>
      </c>
      <c r="C169" s="111">
        <v>37</v>
      </c>
      <c r="D169" s="111">
        <v>58</v>
      </c>
      <c r="E169" s="111">
        <v>0.46500000000000002</v>
      </c>
      <c r="F169" s="111">
        <v>56.9</v>
      </c>
      <c r="G169" s="111">
        <v>51.11</v>
      </c>
      <c r="H169" s="111">
        <v>3</v>
      </c>
      <c r="I169" s="111">
        <v>48.6</v>
      </c>
      <c r="J169" s="111">
        <v>6</v>
      </c>
      <c r="K169" s="111">
        <v>5.8699999999999992</v>
      </c>
      <c r="L169" s="111">
        <v>10.31634446397188</v>
      </c>
    </row>
    <row r="170" spans="1:12" x14ac:dyDescent="0.3">
      <c r="A170" s="111" t="s">
        <v>317</v>
      </c>
      <c r="B170" s="111">
        <v>25</v>
      </c>
      <c r="C170" s="111">
        <v>38</v>
      </c>
      <c r="D170" s="111">
        <v>59</v>
      </c>
      <c r="E170" s="111">
        <v>0.51750000000000007</v>
      </c>
      <c r="F170" s="111">
        <v>57.9</v>
      </c>
      <c r="G170" s="111">
        <v>60.69</v>
      </c>
      <c r="H170" s="111">
        <v>5.9</v>
      </c>
      <c r="I170" s="111">
        <v>76.8</v>
      </c>
      <c r="J170" s="111">
        <v>4</v>
      </c>
      <c r="K170" s="111">
        <v>6.35</v>
      </c>
      <c r="L170" s="111">
        <v>10.967184801381693</v>
      </c>
    </row>
    <row r="171" spans="1:12" x14ac:dyDescent="0.3">
      <c r="A171" s="111" t="s">
        <v>317</v>
      </c>
      <c r="B171" s="111">
        <v>26</v>
      </c>
      <c r="C171" s="111">
        <v>38</v>
      </c>
      <c r="D171" s="111">
        <v>58</v>
      </c>
      <c r="E171" s="111">
        <v>0.495</v>
      </c>
      <c r="F171" s="111">
        <v>55.7</v>
      </c>
      <c r="G171" s="111">
        <v>52.19</v>
      </c>
      <c r="H171" s="111">
        <v>3.5</v>
      </c>
      <c r="I171" s="111">
        <v>55.3</v>
      </c>
      <c r="J171" s="111">
        <v>5</v>
      </c>
      <c r="K171" s="111">
        <v>5.8900000000000006</v>
      </c>
      <c r="L171" s="111">
        <v>10.574506283662478</v>
      </c>
    </row>
    <row r="172" spans="1:12" x14ac:dyDescent="0.3">
      <c r="A172" s="111" t="s">
        <v>317</v>
      </c>
      <c r="B172" s="111">
        <v>27</v>
      </c>
      <c r="C172" s="111">
        <v>39</v>
      </c>
      <c r="D172" s="111">
        <v>58</v>
      </c>
      <c r="E172" s="111">
        <v>0.50249999999999995</v>
      </c>
      <c r="F172" s="111">
        <v>57.1</v>
      </c>
      <c r="G172" s="111">
        <v>52.44</v>
      </c>
      <c r="H172" s="111">
        <v>3.6</v>
      </c>
      <c r="I172" s="111">
        <v>56</v>
      </c>
      <c r="J172" s="111">
        <v>7</v>
      </c>
      <c r="K172" s="111">
        <v>5.8599999999999994</v>
      </c>
      <c r="L172" s="111">
        <v>10.262697022767075</v>
      </c>
    </row>
    <row r="173" spans="1:12" x14ac:dyDescent="0.3">
      <c r="A173" s="111" t="s">
        <v>317</v>
      </c>
      <c r="B173" s="111">
        <v>28</v>
      </c>
      <c r="C173" s="111">
        <v>39</v>
      </c>
      <c r="D173" s="111">
        <v>57</v>
      </c>
      <c r="E173" s="111">
        <v>0.48499999999999999</v>
      </c>
      <c r="F173" s="111">
        <v>55.4</v>
      </c>
      <c r="H173" s="111">
        <v>6.2</v>
      </c>
      <c r="I173" s="111">
        <v>79.900000000000006</v>
      </c>
      <c r="J173" s="111">
        <v>6</v>
      </c>
      <c r="K173" s="111">
        <v>5.92</v>
      </c>
      <c r="L173" s="111">
        <v>10.685920577617329</v>
      </c>
    </row>
    <row r="174" spans="1:12" x14ac:dyDescent="0.3">
      <c r="A174" s="111" t="s">
        <v>317</v>
      </c>
      <c r="B174" s="111">
        <v>29</v>
      </c>
      <c r="C174" s="111">
        <v>40</v>
      </c>
      <c r="D174" s="111">
        <v>61</v>
      </c>
      <c r="E174" s="111">
        <v>0.505</v>
      </c>
      <c r="F174" s="111">
        <v>58.5</v>
      </c>
      <c r="G174" s="111">
        <v>66.2</v>
      </c>
      <c r="H174" s="111">
        <v>4.8</v>
      </c>
      <c r="I174" s="111">
        <v>67.400000000000006</v>
      </c>
      <c r="J174" s="111">
        <v>8</v>
      </c>
      <c r="K174" s="111">
        <v>5.66</v>
      </c>
      <c r="L174" s="111">
        <v>9.6752136752136764</v>
      </c>
    </row>
    <row r="175" spans="1:12" x14ac:dyDescent="0.3">
      <c r="A175" s="111" t="s">
        <v>317</v>
      </c>
      <c r="B175" s="111">
        <v>30</v>
      </c>
      <c r="C175" s="111">
        <v>40</v>
      </c>
      <c r="D175" s="111">
        <v>54</v>
      </c>
      <c r="E175" s="111">
        <v>0.53</v>
      </c>
      <c r="F175" s="111">
        <v>50.6</v>
      </c>
      <c r="G175" s="111">
        <v>54.14</v>
      </c>
      <c r="K175" s="111">
        <v>5.55</v>
      </c>
      <c r="L175" s="111">
        <v>10.968379446640315</v>
      </c>
    </row>
    <row r="176" spans="1:12" x14ac:dyDescent="0.3">
      <c r="A176" s="111" t="s">
        <v>317</v>
      </c>
      <c r="B176" s="111">
        <v>31</v>
      </c>
      <c r="C176" s="111">
        <v>26</v>
      </c>
      <c r="D176" s="111">
        <v>53</v>
      </c>
      <c r="E176" s="111">
        <v>0.4425</v>
      </c>
      <c r="F176" s="111">
        <v>48.8</v>
      </c>
      <c r="G176" s="111">
        <v>51.09</v>
      </c>
      <c r="H176" s="111">
        <v>3.2</v>
      </c>
      <c r="I176" s="111">
        <v>56.4</v>
      </c>
      <c r="J176" s="111">
        <v>6</v>
      </c>
      <c r="K176" s="111">
        <v>4.8599999999999994</v>
      </c>
      <c r="L176" s="111">
        <v>9.9590163934426226</v>
      </c>
    </row>
    <row r="177" spans="1:12" x14ac:dyDescent="0.3">
      <c r="A177" s="111" t="s">
        <v>317</v>
      </c>
      <c r="B177" s="111">
        <v>32</v>
      </c>
      <c r="C177" s="111">
        <v>26</v>
      </c>
      <c r="D177" s="111">
        <v>46</v>
      </c>
      <c r="E177" s="111">
        <v>0.28750000000000003</v>
      </c>
      <c r="F177" s="111">
        <v>44.2</v>
      </c>
      <c r="G177" s="111">
        <v>21.86</v>
      </c>
      <c r="H177" s="111">
        <v>4.7</v>
      </c>
      <c r="I177" s="111">
        <v>73.099999999999994</v>
      </c>
      <c r="J177" s="111">
        <v>9</v>
      </c>
      <c r="K177" s="111">
        <v>2.67</v>
      </c>
      <c r="L177" s="111">
        <v>6.0407239819004515</v>
      </c>
    </row>
    <row r="178" spans="1:12" x14ac:dyDescent="0.3">
      <c r="A178" s="111" t="s">
        <v>317</v>
      </c>
      <c r="B178" s="111">
        <v>33</v>
      </c>
      <c r="C178" s="111">
        <v>27</v>
      </c>
      <c r="D178" s="111">
        <v>54</v>
      </c>
      <c r="E178" s="111">
        <v>0.5</v>
      </c>
      <c r="F178" s="111">
        <v>51.6</v>
      </c>
      <c r="G178" s="111">
        <v>56.6</v>
      </c>
      <c r="H178" s="111">
        <v>4.9000000000000004</v>
      </c>
      <c r="I178" s="111">
        <v>71.8</v>
      </c>
      <c r="J178" s="111">
        <v>8</v>
      </c>
      <c r="K178" s="111">
        <v>5.81</v>
      </c>
      <c r="L178" s="111">
        <v>11.259689922480618</v>
      </c>
    </row>
    <row r="179" spans="1:12" x14ac:dyDescent="0.3">
      <c r="A179" s="111" t="s">
        <v>317</v>
      </c>
      <c r="B179" s="111">
        <v>34</v>
      </c>
      <c r="C179" s="111">
        <v>27</v>
      </c>
      <c r="D179" s="111">
        <v>55</v>
      </c>
      <c r="E179" s="111">
        <v>0.56500000000000006</v>
      </c>
      <c r="F179" s="111">
        <v>53.9</v>
      </c>
      <c r="G179" s="111">
        <v>65.22</v>
      </c>
      <c r="H179" s="111">
        <v>4.5</v>
      </c>
      <c r="I179" s="111">
        <v>67.2</v>
      </c>
      <c r="J179" s="111">
        <v>5</v>
      </c>
      <c r="K179" s="111">
        <v>6.49</v>
      </c>
      <c r="L179" s="111">
        <v>12.040816326530612</v>
      </c>
    </row>
    <row r="180" spans="1:12" x14ac:dyDescent="0.3">
      <c r="A180" s="111" t="s">
        <v>317</v>
      </c>
      <c r="B180" s="111">
        <v>35</v>
      </c>
      <c r="C180" s="111">
        <v>28</v>
      </c>
      <c r="D180" s="111">
        <v>61</v>
      </c>
      <c r="E180" s="111">
        <v>0.52500000000000002</v>
      </c>
      <c r="F180" s="111">
        <v>59.3</v>
      </c>
      <c r="G180" s="111">
        <v>47.29</v>
      </c>
      <c r="H180" s="111">
        <v>5.4</v>
      </c>
      <c r="I180" s="111">
        <v>72.2</v>
      </c>
      <c r="J180" s="111">
        <v>7</v>
      </c>
      <c r="K180" s="111">
        <v>6.129999999999999</v>
      </c>
      <c r="L180" s="111">
        <v>10.337268128161888</v>
      </c>
    </row>
    <row r="181" spans="1:12" x14ac:dyDescent="0.3">
      <c r="A181" s="111" t="s">
        <v>317</v>
      </c>
      <c r="B181" s="111">
        <v>36</v>
      </c>
      <c r="C181" s="111">
        <v>28</v>
      </c>
      <c r="D181" s="111">
        <v>56</v>
      </c>
      <c r="E181" s="111">
        <v>0.43</v>
      </c>
      <c r="F181" s="111">
        <v>53.8</v>
      </c>
      <c r="G181" s="111">
        <v>49.43</v>
      </c>
      <c r="H181" s="111">
        <v>4.3</v>
      </c>
      <c r="I181" s="111">
        <v>64.7</v>
      </c>
      <c r="J181" s="111">
        <v>10</v>
      </c>
      <c r="K181" s="111">
        <v>5.17</v>
      </c>
      <c r="L181" s="111">
        <v>9.6096654275092934</v>
      </c>
    </row>
    <row r="182" spans="1:12" x14ac:dyDescent="0.3">
      <c r="A182" s="111" t="s">
        <v>317</v>
      </c>
      <c r="B182" s="111">
        <v>37</v>
      </c>
      <c r="C182" s="111">
        <v>29</v>
      </c>
      <c r="D182" s="111">
        <v>54</v>
      </c>
      <c r="E182" s="111">
        <v>0.48499999999999999</v>
      </c>
      <c r="F182" s="111">
        <v>52.6</v>
      </c>
      <c r="G182" s="111">
        <v>61.45</v>
      </c>
      <c r="H182" s="111">
        <v>4.2</v>
      </c>
      <c r="I182" s="111">
        <v>64.400000000000006</v>
      </c>
      <c r="J182" s="111">
        <v>6</v>
      </c>
      <c r="K182" s="111">
        <v>5.5799999999999992</v>
      </c>
      <c r="L182" s="111">
        <v>10.608365019011405</v>
      </c>
    </row>
    <row r="183" spans="1:12" x14ac:dyDescent="0.3">
      <c r="A183" s="111" t="s">
        <v>317</v>
      </c>
      <c r="B183" s="111">
        <v>38</v>
      </c>
      <c r="C183" s="111">
        <v>29</v>
      </c>
      <c r="D183" s="111">
        <v>58</v>
      </c>
      <c r="E183" s="111">
        <v>0.48</v>
      </c>
      <c r="F183" s="111">
        <v>56.3</v>
      </c>
      <c r="G183" s="111">
        <v>53.87</v>
      </c>
      <c r="H183" s="111">
        <v>3.7</v>
      </c>
      <c r="I183" s="111">
        <v>57.5</v>
      </c>
      <c r="J183" s="111">
        <v>6</v>
      </c>
      <c r="K183" s="111">
        <v>5.7700000000000005</v>
      </c>
      <c r="L183" s="111">
        <v>10.248667850799292</v>
      </c>
    </row>
    <row r="184" spans="1:12" x14ac:dyDescent="0.3">
      <c r="A184" s="111" t="s">
        <v>317</v>
      </c>
      <c r="B184" s="111">
        <v>39</v>
      </c>
      <c r="C184" s="111">
        <v>30</v>
      </c>
      <c r="D184" s="111">
        <v>58</v>
      </c>
      <c r="E184" s="111">
        <v>0.51500000000000001</v>
      </c>
      <c r="F184" s="111">
        <v>55.4</v>
      </c>
      <c r="G184" s="111">
        <v>66.55</v>
      </c>
      <c r="H184" s="111">
        <v>4.2</v>
      </c>
      <c r="I184" s="111">
        <v>63.5</v>
      </c>
      <c r="J184" s="111">
        <v>5</v>
      </c>
      <c r="K184" s="111">
        <v>6.4799999999999995</v>
      </c>
      <c r="L184" s="111">
        <v>11.696750902527075</v>
      </c>
    </row>
    <row r="185" spans="1:12" x14ac:dyDescent="0.3">
      <c r="A185" s="111" t="s">
        <v>317</v>
      </c>
      <c r="B185" s="111">
        <v>40</v>
      </c>
      <c r="C185" s="111">
        <v>30</v>
      </c>
      <c r="D185" s="111">
        <v>58</v>
      </c>
      <c r="E185" s="111">
        <v>0.48249999999999998</v>
      </c>
      <c r="F185" s="111">
        <v>55.4</v>
      </c>
      <c r="G185" s="111">
        <v>57.32</v>
      </c>
      <c r="H185" s="111">
        <v>3.8</v>
      </c>
      <c r="I185" s="111">
        <v>58.6</v>
      </c>
      <c r="J185" s="111">
        <v>7</v>
      </c>
      <c r="K185" s="111">
        <v>5.62</v>
      </c>
      <c r="L185" s="111">
        <v>10.144404332129964</v>
      </c>
    </row>
    <row r="186" spans="1:12" x14ac:dyDescent="0.3">
      <c r="A186" s="111" t="s">
        <v>317</v>
      </c>
      <c r="B186" s="111">
        <v>41</v>
      </c>
      <c r="C186" s="111">
        <v>31</v>
      </c>
      <c r="D186" s="111">
        <v>49</v>
      </c>
      <c r="E186" s="111">
        <v>0.45</v>
      </c>
      <c r="F186" s="111">
        <v>47.1</v>
      </c>
      <c r="G186" s="111">
        <v>34.24</v>
      </c>
      <c r="H186" s="111">
        <v>4.4000000000000004</v>
      </c>
      <c r="I186" s="111">
        <v>69.7</v>
      </c>
      <c r="J186" s="111">
        <v>9</v>
      </c>
      <c r="K186" s="111">
        <v>4.4299999999999988</v>
      </c>
      <c r="L186" s="111">
        <v>9.4055201698513784</v>
      </c>
    </row>
    <row r="187" spans="1:12" x14ac:dyDescent="0.3">
      <c r="A187" s="111" t="s">
        <v>317</v>
      </c>
      <c r="B187" s="111">
        <v>42</v>
      </c>
      <c r="C187" s="111">
        <v>31</v>
      </c>
      <c r="D187" s="111">
        <v>57</v>
      </c>
      <c r="E187" s="111">
        <v>0.46499999999999997</v>
      </c>
      <c r="F187" s="111">
        <v>55</v>
      </c>
      <c r="G187" s="111">
        <v>54.87</v>
      </c>
      <c r="H187" s="111">
        <v>4.2</v>
      </c>
      <c r="I187" s="111">
        <v>63.3</v>
      </c>
      <c r="J187" s="111">
        <v>7</v>
      </c>
      <c r="K187" s="111">
        <v>5.58</v>
      </c>
      <c r="L187" s="111">
        <v>10.145454545454545</v>
      </c>
    </row>
    <row r="188" spans="1:12" x14ac:dyDescent="0.3">
      <c r="A188" s="111" t="s">
        <v>317</v>
      </c>
      <c r="B188" s="111">
        <v>43</v>
      </c>
      <c r="C188" s="111">
        <v>32</v>
      </c>
      <c r="D188" s="111">
        <v>56</v>
      </c>
      <c r="E188" s="111">
        <v>0.46499999999999997</v>
      </c>
      <c r="F188" s="111">
        <v>53.3</v>
      </c>
      <c r="G188" s="111">
        <v>63.73</v>
      </c>
      <c r="H188" s="111">
        <v>3.4</v>
      </c>
      <c r="I188" s="111">
        <v>55.8</v>
      </c>
      <c r="J188" s="111">
        <v>4</v>
      </c>
      <c r="K188" s="111">
        <v>6.32</v>
      </c>
      <c r="L188" s="111">
        <v>11.857410881801126</v>
      </c>
    </row>
    <row r="189" spans="1:12" x14ac:dyDescent="0.3">
      <c r="A189" s="111" t="s">
        <v>317</v>
      </c>
      <c r="B189" s="111">
        <v>44</v>
      </c>
      <c r="C189" s="111">
        <v>32</v>
      </c>
      <c r="D189" s="111">
        <v>54</v>
      </c>
      <c r="E189" s="111">
        <v>0.45500000000000002</v>
      </c>
      <c r="F189" s="111">
        <v>52.8</v>
      </c>
      <c r="G189" s="111">
        <v>46.17</v>
      </c>
      <c r="H189" s="111">
        <v>5.0999999999999996</v>
      </c>
      <c r="I189" s="111">
        <v>72.7</v>
      </c>
      <c r="J189" s="111">
        <v>6</v>
      </c>
      <c r="K189" s="111">
        <v>5.52</v>
      </c>
      <c r="L189" s="111">
        <v>10.454545454545453</v>
      </c>
    </row>
    <row r="190" spans="1:12" x14ac:dyDescent="0.3">
      <c r="A190" s="111" t="s">
        <v>317</v>
      </c>
      <c r="B190" s="111">
        <v>45</v>
      </c>
      <c r="C190" s="111">
        <v>33</v>
      </c>
      <c r="D190" s="111">
        <v>55</v>
      </c>
      <c r="E190" s="111">
        <v>0.495</v>
      </c>
      <c r="F190" s="111">
        <v>53.5</v>
      </c>
      <c r="G190" s="111">
        <v>68.66</v>
      </c>
      <c r="H190" s="111">
        <v>3.3</v>
      </c>
      <c r="I190" s="111">
        <v>54.2</v>
      </c>
      <c r="J190" s="111">
        <v>6</v>
      </c>
      <c r="K190" s="111">
        <v>5.52</v>
      </c>
      <c r="L190" s="111">
        <v>10.317757009345794</v>
      </c>
    </row>
    <row r="191" spans="1:12" x14ac:dyDescent="0.3">
      <c r="A191" s="111" t="s">
        <v>317</v>
      </c>
      <c r="B191" s="111">
        <v>46</v>
      </c>
      <c r="C191" s="111">
        <v>33</v>
      </c>
      <c r="D191" s="111">
        <v>55</v>
      </c>
      <c r="E191" s="111">
        <v>0.42249999999999999</v>
      </c>
      <c r="F191" s="111">
        <v>52.7</v>
      </c>
      <c r="G191" s="111">
        <v>26.47</v>
      </c>
      <c r="H191" s="111">
        <v>3.9</v>
      </c>
      <c r="I191" s="111">
        <v>61.1</v>
      </c>
      <c r="J191" s="111">
        <v>9</v>
      </c>
      <c r="K191" s="111">
        <v>4.84</v>
      </c>
      <c r="L191" s="111">
        <v>9.1840607210626182</v>
      </c>
    </row>
    <row r="192" spans="1:12" x14ac:dyDescent="0.3">
      <c r="A192" s="111" t="s">
        <v>317</v>
      </c>
      <c r="B192" s="111">
        <v>47</v>
      </c>
      <c r="C192" s="111">
        <v>34</v>
      </c>
      <c r="D192" s="111">
        <v>49</v>
      </c>
      <c r="E192" s="111">
        <v>0.42249999999999999</v>
      </c>
      <c r="F192" s="111">
        <v>46.8</v>
      </c>
      <c r="G192" s="111">
        <v>44.67</v>
      </c>
      <c r="H192" s="111">
        <v>3.7</v>
      </c>
      <c r="I192" s="111">
        <v>62.9</v>
      </c>
      <c r="J192" s="111">
        <v>6</v>
      </c>
      <c r="K192" s="111">
        <v>4.49</v>
      </c>
      <c r="L192" s="111">
        <v>9.5940170940170955</v>
      </c>
    </row>
    <row r="193" spans="1:12" x14ac:dyDescent="0.3">
      <c r="A193" s="111" t="s">
        <v>317</v>
      </c>
      <c r="B193" s="111">
        <v>48</v>
      </c>
      <c r="C193" s="111">
        <v>34</v>
      </c>
      <c r="D193" s="111">
        <v>54</v>
      </c>
      <c r="E193" s="111">
        <v>0.46749999999999997</v>
      </c>
      <c r="F193" s="111">
        <v>52.6</v>
      </c>
      <c r="G193" s="111">
        <v>65.680000000000007</v>
      </c>
      <c r="H193" s="111">
        <v>3.5</v>
      </c>
      <c r="I193" s="111">
        <v>57.3</v>
      </c>
      <c r="J193" s="111">
        <v>5</v>
      </c>
      <c r="K193" s="111">
        <v>5.55</v>
      </c>
      <c r="L193" s="111">
        <v>10.551330798479087</v>
      </c>
    </row>
    <row r="194" spans="1:12" x14ac:dyDescent="0.3">
      <c r="A194" s="111" t="s">
        <v>318</v>
      </c>
      <c r="B194" s="111">
        <v>1</v>
      </c>
      <c r="C194" s="111">
        <v>7</v>
      </c>
      <c r="D194" s="111">
        <v>58</v>
      </c>
      <c r="E194" s="111">
        <v>0.34</v>
      </c>
      <c r="F194" s="111">
        <v>55.3</v>
      </c>
      <c r="G194" s="111">
        <v>25.84</v>
      </c>
      <c r="H194" s="111">
        <v>8.3000000000000007</v>
      </c>
      <c r="I194" s="111">
        <v>92.3</v>
      </c>
      <c r="J194" s="111">
        <v>7</v>
      </c>
      <c r="K194" s="111">
        <v>3.8100000000000005</v>
      </c>
      <c r="L194" s="111">
        <v>6.8896925858951183</v>
      </c>
    </row>
    <row r="195" spans="1:12" x14ac:dyDescent="0.3">
      <c r="A195" s="111" t="s">
        <v>318</v>
      </c>
      <c r="B195" s="111">
        <v>2</v>
      </c>
      <c r="C195" s="111">
        <v>7</v>
      </c>
      <c r="D195" s="111">
        <v>56</v>
      </c>
      <c r="E195" s="111">
        <v>0.495</v>
      </c>
      <c r="F195" s="111">
        <v>54.1</v>
      </c>
      <c r="G195" s="111">
        <v>42.41</v>
      </c>
      <c r="H195" s="111">
        <v>4.7</v>
      </c>
      <c r="I195" s="111">
        <v>68.5</v>
      </c>
      <c r="J195" s="111">
        <v>7</v>
      </c>
      <c r="K195" s="111">
        <v>5.6400000000000006</v>
      </c>
      <c r="L195" s="111">
        <v>10.425138632162662</v>
      </c>
    </row>
    <row r="196" spans="1:12" x14ac:dyDescent="0.3">
      <c r="A196" s="111" t="s">
        <v>318</v>
      </c>
      <c r="B196" s="111">
        <v>3</v>
      </c>
      <c r="C196" s="111">
        <v>7</v>
      </c>
      <c r="D196" s="111">
        <v>57</v>
      </c>
      <c r="E196" s="111">
        <v>0.42249999999999999</v>
      </c>
      <c r="F196" s="111">
        <v>55.4</v>
      </c>
      <c r="G196" s="111">
        <v>39.56</v>
      </c>
      <c r="H196" s="111">
        <v>5.4</v>
      </c>
      <c r="I196" s="111">
        <v>74.3</v>
      </c>
      <c r="J196" s="111">
        <v>9</v>
      </c>
      <c r="K196" s="111">
        <v>5.07</v>
      </c>
      <c r="L196" s="111">
        <v>9.1516245487364625</v>
      </c>
    </row>
    <row r="197" spans="1:12" x14ac:dyDescent="0.3">
      <c r="A197" s="111" t="s">
        <v>318</v>
      </c>
      <c r="B197" s="111">
        <v>4</v>
      </c>
      <c r="C197" s="111">
        <v>8</v>
      </c>
      <c r="D197" s="111">
        <v>60</v>
      </c>
      <c r="E197" s="111">
        <v>0.49249999999999999</v>
      </c>
      <c r="F197" s="111">
        <v>55.5</v>
      </c>
      <c r="G197" s="111">
        <v>46.98</v>
      </c>
      <c r="H197" s="111">
        <v>5.3</v>
      </c>
      <c r="I197" s="111">
        <v>73.2</v>
      </c>
      <c r="J197" s="111">
        <v>5</v>
      </c>
      <c r="K197" s="111">
        <v>5.68</v>
      </c>
      <c r="L197" s="111">
        <v>10.234234234234235</v>
      </c>
    </row>
    <row r="198" spans="1:12" x14ac:dyDescent="0.3">
      <c r="A198" s="111" t="s">
        <v>318</v>
      </c>
      <c r="B198" s="111">
        <v>5</v>
      </c>
      <c r="C198" s="111">
        <v>8</v>
      </c>
      <c r="D198" s="111">
        <v>63</v>
      </c>
      <c r="E198" s="111">
        <v>0.48499999999999999</v>
      </c>
      <c r="F198" s="111">
        <v>60</v>
      </c>
      <c r="G198" s="111">
        <v>72.14</v>
      </c>
      <c r="H198" s="111">
        <v>5.2</v>
      </c>
      <c r="I198" s="111">
        <v>70.8</v>
      </c>
      <c r="J198" s="111">
        <v>5</v>
      </c>
      <c r="K198" s="111">
        <v>6.5</v>
      </c>
      <c r="L198" s="111">
        <v>10.833333333333334</v>
      </c>
    </row>
    <row r="199" spans="1:12" x14ac:dyDescent="0.3">
      <c r="A199" s="111" t="s">
        <v>318</v>
      </c>
      <c r="B199" s="111">
        <v>6</v>
      </c>
      <c r="C199" s="111">
        <v>8</v>
      </c>
      <c r="D199" s="111">
        <v>51</v>
      </c>
      <c r="E199" s="111">
        <v>0.53</v>
      </c>
      <c r="F199" s="111">
        <v>49</v>
      </c>
      <c r="G199" s="111">
        <v>65.14</v>
      </c>
      <c r="H199" s="111">
        <v>5</v>
      </c>
      <c r="I199" s="111">
        <v>73.599999999999994</v>
      </c>
      <c r="J199" s="111">
        <v>9</v>
      </c>
      <c r="K199" s="111">
        <v>5.3900000000000006</v>
      </c>
      <c r="L199" s="111">
        <v>11.000000000000002</v>
      </c>
    </row>
    <row r="200" spans="1:12" x14ac:dyDescent="0.3">
      <c r="A200" s="111" t="s">
        <v>318</v>
      </c>
      <c r="B200" s="111">
        <v>7</v>
      </c>
      <c r="C200" s="111">
        <v>9</v>
      </c>
      <c r="D200" s="111">
        <v>66</v>
      </c>
      <c r="E200" s="111">
        <v>0.5</v>
      </c>
      <c r="F200" s="111">
        <v>63.4</v>
      </c>
      <c r="G200" s="111">
        <v>54.56</v>
      </c>
      <c r="H200" s="111">
        <v>7.2</v>
      </c>
      <c r="I200" s="111">
        <v>83.6</v>
      </c>
      <c r="J200" s="111">
        <v>9</v>
      </c>
      <c r="K200" s="111">
        <v>6.83</v>
      </c>
      <c r="L200" s="111">
        <v>10.772870662460567</v>
      </c>
    </row>
    <row r="201" spans="1:12" x14ac:dyDescent="0.3">
      <c r="A201" s="111" t="s">
        <v>318</v>
      </c>
      <c r="B201" s="111">
        <v>8</v>
      </c>
      <c r="C201" s="111">
        <v>9</v>
      </c>
      <c r="D201" s="111">
        <v>54</v>
      </c>
      <c r="E201" s="111">
        <v>0.57999999999999996</v>
      </c>
      <c r="F201" s="111">
        <v>52.8</v>
      </c>
      <c r="G201" s="111">
        <v>66.55</v>
      </c>
      <c r="H201" s="111">
        <v>3.8</v>
      </c>
      <c r="I201" s="111">
        <v>60.9</v>
      </c>
      <c r="J201" s="111">
        <v>6</v>
      </c>
      <c r="K201" s="111">
        <v>5.77</v>
      </c>
      <c r="L201" s="111">
        <v>10.928030303030303</v>
      </c>
    </row>
    <row r="202" spans="1:12" x14ac:dyDescent="0.3">
      <c r="A202" s="111" t="s">
        <v>318</v>
      </c>
      <c r="B202" s="111">
        <v>9</v>
      </c>
      <c r="C202" s="111">
        <v>9</v>
      </c>
      <c r="D202" s="111">
        <v>59</v>
      </c>
      <c r="E202" s="111">
        <v>0.48749999999999999</v>
      </c>
      <c r="F202" s="111">
        <v>56.6</v>
      </c>
      <c r="G202" s="111">
        <v>55.33</v>
      </c>
      <c r="H202" s="111">
        <v>5.3</v>
      </c>
      <c r="I202" s="111">
        <v>72.599999999999994</v>
      </c>
      <c r="J202" s="111">
        <v>9</v>
      </c>
      <c r="K202" s="111">
        <v>5.7100000000000009</v>
      </c>
      <c r="L202" s="111">
        <v>10.088339222614842</v>
      </c>
    </row>
    <row r="203" spans="1:12" x14ac:dyDescent="0.3">
      <c r="A203" s="111" t="s">
        <v>318</v>
      </c>
      <c r="B203" s="111">
        <v>10</v>
      </c>
      <c r="C203" s="111">
        <v>10</v>
      </c>
      <c r="D203" s="111">
        <v>61</v>
      </c>
      <c r="E203" s="111">
        <v>0.54749999999999999</v>
      </c>
      <c r="F203" s="111">
        <v>60</v>
      </c>
      <c r="G203" s="111">
        <v>59.32</v>
      </c>
      <c r="H203" s="111">
        <v>4.9000000000000004</v>
      </c>
      <c r="I203" s="111">
        <v>67.599999999999994</v>
      </c>
      <c r="J203" s="111">
        <v>7</v>
      </c>
      <c r="K203" s="111">
        <v>6.8199999999999994</v>
      </c>
      <c r="L203" s="111">
        <v>11.366666666666665</v>
      </c>
    </row>
    <row r="204" spans="1:12" x14ac:dyDescent="0.3">
      <c r="A204" s="111" t="s">
        <v>318</v>
      </c>
      <c r="B204" s="111">
        <v>11</v>
      </c>
      <c r="C204" s="111">
        <v>10</v>
      </c>
      <c r="D204" s="111">
        <v>56</v>
      </c>
      <c r="E204" s="111">
        <v>0.4375</v>
      </c>
      <c r="F204" s="111">
        <v>53.8</v>
      </c>
      <c r="G204" s="111">
        <v>29.26</v>
      </c>
      <c r="H204" s="111">
        <v>5.0999999999999996</v>
      </c>
      <c r="I204" s="111">
        <v>72.400000000000006</v>
      </c>
      <c r="J204" s="111">
        <v>5</v>
      </c>
      <c r="K204" s="111">
        <v>4.5399999999999991</v>
      </c>
      <c r="L204" s="111">
        <v>8.4386617100371737</v>
      </c>
    </row>
    <row r="205" spans="1:12" x14ac:dyDescent="0.3">
      <c r="A205" s="111" t="s">
        <v>318</v>
      </c>
      <c r="B205" s="111">
        <v>12</v>
      </c>
      <c r="C205" s="111">
        <v>10</v>
      </c>
      <c r="D205" s="111">
        <v>60</v>
      </c>
      <c r="E205" s="111">
        <v>0.4975</v>
      </c>
      <c r="F205" s="111">
        <v>57</v>
      </c>
      <c r="G205" s="111">
        <v>58.57</v>
      </c>
      <c r="H205" s="111">
        <v>5.9</v>
      </c>
      <c r="I205" s="111">
        <v>77.400000000000006</v>
      </c>
      <c r="J205" s="111">
        <v>5</v>
      </c>
      <c r="K205" s="111">
        <v>6.4399999999999995</v>
      </c>
      <c r="L205" s="111">
        <v>11.298245614035087</v>
      </c>
    </row>
    <row r="206" spans="1:12" x14ac:dyDescent="0.3">
      <c r="A206" s="111" t="s">
        <v>318</v>
      </c>
      <c r="B206" s="111">
        <v>13</v>
      </c>
      <c r="C206" s="111">
        <v>11</v>
      </c>
      <c r="D206" s="111">
        <v>55</v>
      </c>
      <c r="E206" s="111">
        <v>0.34</v>
      </c>
      <c r="F206" s="111">
        <v>53.5</v>
      </c>
      <c r="G206" s="111">
        <v>61.02</v>
      </c>
      <c r="H206" s="111">
        <v>2.8</v>
      </c>
      <c r="I206" s="111">
        <v>48.2</v>
      </c>
      <c r="J206" s="111">
        <v>9</v>
      </c>
      <c r="K206" s="111">
        <v>6.2299999999999995</v>
      </c>
      <c r="L206" s="111">
        <v>11.644859813084112</v>
      </c>
    </row>
    <row r="207" spans="1:12" x14ac:dyDescent="0.3">
      <c r="A207" s="111" t="s">
        <v>318</v>
      </c>
      <c r="B207" s="111">
        <v>14</v>
      </c>
      <c r="C207" s="111">
        <v>11</v>
      </c>
      <c r="D207" s="111">
        <v>59</v>
      </c>
      <c r="E207" s="111">
        <v>0.45750000000000002</v>
      </c>
      <c r="F207" s="111">
        <v>57.6</v>
      </c>
      <c r="G207" s="111">
        <v>17.059999999999999</v>
      </c>
      <c r="H207" s="111">
        <v>3.8</v>
      </c>
      <c r="I207" s="111">
        <v>57.4</v>
      </c>
      <c r="J207" s="111">
        <v>9</v>
      </c>
      <c r="K207" s="111">
        <v>5.3999999999999995</v>
      </c>
      <c r="L207" s="111">
        <v>9.3749999999999982</v>
      </c>
    </row>
    <row r="208" spans="1:12" x14ac:dyDescent="0.3">
      <c r="A208" s="111" t="s">
        <v>318</v>
      </c>
      <c r="B208" s="111">
        <v>15</v>
      </c>
      <c r="C208" s="111">
        <v>11</v>
      </c>
      <c r="D208" s="111">
        <v>58</v>
      </c>
      <c r="E208" s="111">
        <v>0.47</v>
      </c>
      <c r="F208" s="111">
        <v>56.7</v>
      </c>
      <c r="G208" s="111">
        <v>48.49</v>
      </c>
      <c r="H208" s="111">
        <v>4</v>
      </c>
      <c r="I208" s="111">
        <v>60.4</v>
      </c>
      <c r="J208" s="111">
        <v>9</v>
      </c>
      <c r="K208" s="111">
        <v>5.48</v>
      </c>
      <c r="L208" s="111">
        <v>9.6649029982363306</v>
      </c>
    </row>
    <row r="209" spans="1:12" x14ac:dyDescent="0.3">
      <c r="A209" s="111" t="s">
        <v>318</v>
      </c>
      <c r="B209" s="111">
        <v>16</v>
      </c>
      <c r="C209" s="111">
        <v>12</v>
      </c>
      <c r="D209" s="111">
        <v>50</v>
      </c>
      <c r="E209" s="111">
        <v>0.53</v>
      </c>
      <c r="F209" s="111">
        <v>48.1</v>
      </c>
      <c r="G209" s="111">
        <v>68.39</v>
      </c>
      <c r="H209" s="111">
        <v>4.7</v>
      </c>
      <c r="I209" s="111">
        <v>71.400000000000006</v>
      </c>
      <c r="J209" s="111">
        <v>7</v>
      </c>
      <c r="K209" s="111">
        <v>5.5600000000000005</v>
      </c>
      <c r="L209" s="111">
        <v>11.55925155925156</v>
      </c>
    </row>
    <row r="210" spans="1:12" x14ac:dyDescent="0.3">
      <c r="A210" s="111" t="s">
        <v>318</v>
      </c>
      <c r="B210" s="111">
        <v>17</v>
      </c>
      <c r="C210" s="111">
        <v>12</v>
      </c>
      <c r="D210" s="111">
        <v>54</v>
      </c>
      <c r="E210" s="111">
        <v>0.45500000000000002</v>
      </c>
      <c r="F210" s="111">
        <v>54.4</v>
      </c>
      <c r="G210" s="111">
        <v>49.49</v>
      </c>
      <c r="H210" s="111">
        <v>4.4000000000000004</v>
      </c>
      <c r="I210" s="111">
        <v>65.8</v>
      </c>
      <c r="J210" s="111">
        <v>8</v>
      </c>
      <c r="K210" s="111">
        <v>5.3800000000000008</v>
      </c>
      <c r="L210" s="111">
        <v>9.8897058823529438</v>
      </c>
    </row>
    <row r="211" spans="1:12" x14ac:dyDescent="0.3">
      <c r="A211" s="111" t="s">
        <v>318</v>
      </c>
      <c r="B211" s="111">
        <v>18</v>
      </c>
      <c r="C211" s="111">
        <v>12</v>
      </c>
      <c r="D211" s="111">
        <v>56</v>
      </c>
      <c r="E211" s="111">
        <v>0.49249999999999999</v>
      </c>
      <c r="F211" s="111">
        <v>46.2</v>
      </c>
      <c r="G211" s="111">
        <v>66.349999999999994</v>
      </c>
      <c r="H211" s="111">
        <v>4.0999999999999996</v>
      </c>
      <c r="I211" s="111">
        <v>67.400000000000006</v>
      </c>
      <c r="J211" s="111">
        <v>9</v>
      </c>
      <c r="K211" s="111">
        <v>5.2799999999999994</v>
      </c>
      <c r="L211" s="111">
        <v>11.428571428571427</v>
      </c>
    </row>
    <row r="212" spans="1:12" x14ac:dyDescent="0.3">
      <c r="A212" s="111" t="s">
        <v>318</v>
      </c>
      <c r="B212" s="111">
        <v>19</v>
      </c>
      <c r="C212" s="111">
        <v>1</v>
      </c>
      <c r="D212" s="111">
        <v>56</v>
      </c>
      <c r="E212" s="111">
        <v>0.45999999999999996</v>
      </c>
      <c r="F212" s="111">
        <v>54.4</v>
      </c>
      <c r="G212" s="111">
        <v>57.38</v>
      </c>
      <c r="H212" s="111">
        <v>3.6</v>
      </c>
      <c r="I212" s="111">
        <v>56.9</v>
      </c>
      <c r="J212" s="111">
        <v>9</v>
      </c>
      <c r="K212" s="111">
        <v>5.370000000000001</v>
      </c>
      <c r="L212" s="111">
        <v>9.8713235294117663</v>
      </c>
    </row>
    <row r="213" spans="1:12" x14ac:dyDescent="0.3">
      <c r="A213" s="111" t="s">
        <v>318</v>
      </c>
      <c r="B213" s="111">
        <v>20</v>
      </c>
      <c r="C213" s="111">
        <v>1</v>
      </c>
      <c r="D213" s="111">
        <v>58</v>
      </c>
      <c r="E213" s="111">
        <v>0.50249999999999995</v>
      </c>
      <c r="F213" s="111">
        <v>57</v>
      </c>
      <c r="G213" s="111">
        <v>36.72</v>
      </c>
      <c r="H213" s="111">
        <v>1.8</v>
      </c>
      <c r="I213" s="111">
        <v>25.3</v>
      </c>
      <c r="J213" s="111">
        <v>7</v>
      </c>
      <c r="K213" s="111">
        <v>5.8000000000000007</v>
      </c>
      <c r="L213" s="111">
        <v>10.17543859649123</v>
      </c>
    </row>
    <row r="214" spans="1:12" x14ac:dyDescent="0.3">
      <c r="A214" s="111" t="s">
        <v>318</v>
      </c>
      <c r="B214" s="111">
        <v>21</v>
      </c>
      <c r="C214" s="111">
        <v>1</v>
      </c>
      <c r="D214" s="111">
        <v>61</v>
      </c>
      <c r="E214" s="111">
        <v>0.505</v>
      </c>
      <c r="F214" s="111">
        <v>59.2</v>
      </c>
      <c r="G214" s="111">
        <v>67.08</v>
      </c>
      <c r="K214" s="111">
        <v>6.3599999999999994</v>
      </c>
      <c r="L214" s="111">
        <v>10.743243243243242</v>
      </c>
    </row>
    <row r="215" spans="1:12" x14ac:dyDescent="0.3">
      <c r="A215" s="111" t="s">
        <v>318</v>
      </c>
      <c r="B215" s="111">
        <v>22</v>
      </c>
      <c r="C215" s="111">
        <v>2</v>
      </c>
      <c r="D215" s="111">
        <v>61</v>
      </c>
      <c r="E215" s="111">
        <v>0.50750000000000006</v>
      </c>
      <c r="F215" s="111">
        <v>59.2</v>
      </c>
      <c r="G215" s="111">
        <v>37.04</v>
      </c>
      <c r="H215" s="111">
        <v>3.9</v>
      </c>
      <c r="I215" s="111">
        <v>57.9</v>
      </c>
      <c r="J215" s="111">
        <v>9</v>
      </c>
      <c r="K215" s="111">
        <v>6.3000000000000007</v>
      </c>
      <c r="L215" s="111">
        <v>10.641891891891893</v>
      </c>
    </row>
    <row r="216" spans="1:12" x14ac:dyDescent="0.3">
      <c r="A216" s="111" t="s">
        <v>318</v>
      </c>
      <c r="B216" s="111">
        <v>23</v>
      </c>
      <c r="C216" s="111">
        <v>2</v>
      </c>
      <c r="D216" s="111">
        <v>61</v>
      </c>
      <c r="E216" s="111">
        <v>0.40249999999999997</v>
      </c>
      <c r="F216" s="111">
        <v>57.9</v>
      </c>
      <c r="G216" s="111">
        <v>30.02</v>
      </c>
      <c r="K216" s="111">
        <v>4.6899999999999995</v>
      </c>
      <c r="L216" s="111">
        <v>8.1001727115716751</v>
      </c>
    </row>
    <row r="217" spans="1:12" x14ac:dyDescent="0.3">
      <c r="A217" s="111" t="s">
        <v>318</v>
      </c>
      <c r="B217" s="111">
        <v>24</v>
      </c>
      <c r="C217" s="111">
        <v>2</v>
      </c>
      <c r="D217" s="111">
        <v>58</v>
      </c>
      <c r="E217" s="111">
        <v>0.44500000000000001</v>
      </c>
      <c r="F217" s="111">
        <v>56.3</v>
      </c>
      <c r="G217" s="111">
        <v>46.79</v>
      </c>
      <c r="H217" s="111">
        <v>4.5</v>
      </c>
      <c r="I217" s="111">
        <v>65.900000000000006</v>
      </c>
      <c r="J217" s="111">
        <v>8</v>
      </c>
      <c r="K217" s="111">
        <v>5.5600000000000005</v>
      </c>
      <c r="L217" s="111">
        <v>9.8756660746003568</v>
      </c>
    </row>
    <row r="218" spans="1:12" x14ac:dyDescent="0.3">
      <c r="A218" s="111" t="s">
        <v>318</v>
      </c>
      <c r="B218" s="111">
        <v>25</v>
      </c>
      <c r="C218" s="111">
        <v>3</v>
      </c>
      <c r="D218" s="111">
        <v>58</v>
      </c>
      <c r="E218" s="111">
        <v>0.47749999999999998</v>
      </c>
      <c r="F218" s="111">
        <v>56.6</v>
      </c>
      <c r="G218" s="111">
        <v>49.48</v>
      </c>
      <c r="H218" s="111">
        <v>4.7</v>
      </c>
      <c r="I218" s="111">
        <v>67.8</v>
      </c>
      <c r="J218" s="111">
        <v>5</v>
      </c>
      <c r="K218" s="111">
        <v>5.6999999999999993</v>
      </c>
      <c r="L218" s="111">
        <v>10.070671378091872</v>
      </c>
    </row>
    <row r="219" spans="1:12" x14ac:dyDescent="0.3">
      <c r="A219" s="111" t="s">
        <v>318</v>
      </c>
      <c r="B219" s="111">
        <v>26</v>
      </c>
      <c r="C219" s="111">
        <v>3</v>
      </c>
      <c r="D219" s="111">
        <v>58</v>
      </c>
      <c r="E219" s="111">
        <v>0.48499999999999999</v>
      </c>
      <c r="F219" s="111">
        <v>57.1</v>
      </c>
      <c r="G219" s="111">
        <v>59.65</v>
      </c>
      <c r="H219" s="111">
        <v>3.6</v>
      </c>
      <c r="I219" s="111">
        <v>55.2</v>
      </c>
      <c r="J219" s="111">
        <v>4</v>
      </c>
      <c r="K219" s="111">
        <v>5.95</v>
      </c>
      <c r="L219" s="111">
        <v>10.420315236427321</v>
      </c>
    </row>
    <row r="220" spans="1:12" x14ac:dyDescent="0.3">
      <c r="A220" s="111" t="s">
        <v>318</v>
      </c>
      <c r="B220" s="111">
        <v>27</v>
      </c>
      <c r="C220" s="111">
        <v>3</v>
      </c>
      <c r="D220" s="111">
        <v>54</v>
      </c>
      <c r="E220" s="111">
        <v>0.45750000000000002</v>
      </c>
      <c r="F220" s="111">
        <v>51.5</v>
      </c>
      <c r="G220" s="111">
        <v>40.200000000000003</v>
      </c>
      <c r="H220" s="111">
        <v>4.7</v>
      </c>
      <c r="I220" s="111">
        <v>70.2</v>
      </c>
      <c r="J220" s="111">
        <v>7</v>
      </c>
      <c r="K220" s="111">
        <v>5.0399999999999991</v>
      </c>
      <c r="L220" s="111">
        <v>9.7864077669902887</v>
      </c>
    </row>
    <row r="221" spans="1:12" x14ac:dyDescent="0.3">
      <c r="A221" s="111" t="s">
        <v>318</v>
      </c>
      <c r="B221" s="111">
        <v>28</v>
      </c>
      <c r="C221" s="111">
        <v>4</v>
      </c>
      <c r="D221" s="111">
        <v>55</v>
      </c>
      <c r="E221" s="111">
        <v>0.50249999999999995</v>
      </c>
      <c r="F221" s="111">
        <v>52.6</v>
      </c>
      <c r="G221" s="111">
        <v>58.42</v>
      </c>
      <c r="H221" s="111">
        <v>3.6</v>
      </c>
      <c r="I221" s="111">
        <v>58.5</v>
      </c>
      <c r="J221" s="111">
        <v>6</v>
      </c>
      <c r="K221" s="111">
        <v>5.88</v>
      </c>
      <c r="L221" s="111">
        <v>11.1787072243346</v>
      </c>
    </row>
    <row r="222" spans="1:12" x14ac:dyDescent="0.3">
      <c r="A222" s="111" t="s">
        <v>318</v>
      </c>
      <c r="B222" s="111">
        <v>29</v>
      </c>
      <c r="C222" s="111">
        <v>4</v>
      </c>
      <c r="D222" s="111">
        <v>57</v>
      </c>
      <c r="E222" s="111">
        <v>0.48</v>
      </c>
      <c r="F222" s="111">
        <v>55</v>
      </c>
      <c r="G222" s="111">
        <v>52.38</v>
      </c>
      <c r="H222" s="111">
        <v>2.7</v>
      </c>
      <c r="I222" s="111">
        <v>44.6</v>
      </c>
      <c r="J222" s="111">
        <v>7</v>
      </c>
      <c r="K222" s="111">
        <v>6.26</v>
      </c>
      <c r="L222" s="111">
        <v>11.381818181818183</v>
      </c>
    </row>
    <row r="223" spans="1:12" x14ac:dyDescent="0.3">
      <c r="A223" s="111" t="s">
        <v>318</v>
      </c>
      <c r="B223" s="111">
        <v>30</v>
      </c>
      <c r="C223" s="111">
        <v>4</v>
      </c>
      <c r="D223" s="111">
        <v>56</v>
      </c>
      <c r="E223" s="111">
        <v>0.52</v>
      </c>
      <c r="F223" s="111">
        <v>54.1</v>
      </c>
      <c r="G223" s="111">
        <v>67.09</v>
      </c>
      <c r="H223" s="111">
        <v>3.9</v>
      </c>
      <c r="I223" s="111">
        <v>61.3</v>
      </c>
      <c r="J223" s="111">
        <v>6</v>
      </c>
      <c r="K223" s="111">
        <v>5.92</v>
      </c>
      <c r="L223" s="111">
        <v>10.942698706099815</v>
      </c>
    </row>
    <row r="224" spans="1:12" x14ac:dyDescent="0.3">
      <c r="A224" s="111" t="s">
        <v>318</v>
      </c>
      <c r="B224" s="111">
        <v>31</v>
      </c>
      <c r="C224" s="111">
        <v>5</v>
      </c>
      <c r="D224" s="111">
        <v>54</v>
      </c>
      <c r="E224" s="111">
        <v>0.48249999999999998</v>
      </c>
      <c r="F224" s="111">
        <v>51.3</v>
      </c>
      <c r="G224" s="111">
        <v>52.43</v>
      </c>
      <c r="H224" s="111">
        <v>2.9</v>
      </c>
      <c r="I224" s="111">
        <v>50.8</v>
      </c>
      <c r="J224" s="111">
        <v>6</v>
      </c>
      <c r="K224" s="111">
        <v>5.4499999999999993</v>
      </c>
      <c r="L224" s="111">
        <v>10.623781676413255</v>
      </c>
    </row>
    <row r="225" spans="1:12" x14ac:dyDescent="0.3">
      <c r="A225" s="111" t="s">
        <v>318</v>
      </c>
      <c r="B225" s="111">
        <v>32</v>
      </c>
      <c r="C225" s="111">
        <v>5</v>
      </c>
      <c r="D225" s="111">
        <v>69</v>
      </c>
      <c r="E225" s="111">
        <v>0.49249999999999999</v>
      </c>
      <c r="F225" s="111">
        <v>67.8</v>
      </c>
      <c r="G225" s="111">
        <v>50.49</v>
      </c>
      <c r="H225" s="111">
        <v>4.7</v>
      </c>
      <c r="I225" s="111">
        <v>61.9</v>
      </c>
      <c r="J225" s="111">
        <v>5</v>
      </c>
      <c r="K225" s="111">
        <v>6.57</v>
      </c>
      <c r="L225" s="111">
        <v>9.6902654867256643</v>
      </c>
    </row>
    <row r="226" spans="1:12" x14ac:dyDescent="0.3">
      <c r="A226" s="111" t="s">
        <v>318</v>
      </c>
      <c r="B226" s="111">
        <v>33</v>
      </c>
      <c r="C226" s="111">
        <v>5</v>
      </c>
      <c r="D226" s="111">
        <v>68</v>
      </c>
      <c r="E226" s="111">
        <v>0.51249999999999996</v>
      </c>
      <c r="F226" s="111">
        <v>67</v>
      </c>
      <c r="G226" s="111">
        <v>42.95</v>
      </c>
      <c r="H226" s="111">
        <v>4.5</v>
      </c>
      <c r="I226" s="111">
        <v>60.2</v>
      </c>
      <c r="J226" s="111">
        <v>9</v>
      </c>
      <c r="K226" s="111">
        <v>6.5400000000000009</v>
      </c>
      <c r="L226" s="111">
        <v>9.7611940298507474</v>
      </c>
    </row>
    <row r="227" spans="1:12" x14ac:dyDescent="0.3">
      <c r="A227" s="111" t="s">
        <v>318</v>
      </c>
      <c r="B227" s="111">
        <v>34</v>
      </c>
      <c r="C227" s="111">
        <v>6</v>
      </c>
      <c r="D227" s="111">
        <v>59</v>
      </c>
      <c r="E227" s="111">
        <v>0.49249999999999999</v>
      </c>
      <c r="F227" s="111">
        <v>57.5</v>
      </c>
      <c r="G227" s="111">
        <v>45.75</v>
      </c>
      <c r="H227" s="111">
        <v>3.2</v>
      </c>
      <c r="I227" s="111">
        <v>49.7</v>
      </c>
      <c r="J227" s="111">
        <v>5</v>
      </c>
      <c r="K227" s="111">
        <v>6.1</v>
      </c>
      <c r="L227" s="111">
        <v>10.608695652173912</v>
      </c>
    </row>
    <row r="228" spans="1:12" x14ac:dyDescent="0.3">
      <c r="A228" s="111" t="s">
        <v>318</v>
      </c>
      <c r="B228" s="111">
        <v>35</v>
      </c>
      <c r="C228" s="111">
        <v>6</v>
      </c>
      <c r="D228" s="111">
        <v>63</v>
      </c>
      <c r="E228" s="111">
        <v>0.53</v>
      </c>
      <c r="F228" s="111">
        <v>61.9</v>
      </c>
      <c r="G228" s="111">
        <v>50.37</v>
      </c>
      <c r="H228" s="111">
        <v>5.4</v>
      </c>
      <c r="I228" s="111">
        <v>71.099999999999994</v>
      </c>
      <c r="J228" s="111">
        <v>5</v>
      </c>
      <c r="K228" s="111">
        <v>6.4399999999999995</v>
      </c>
      <c r="L228" s="111">
        <v>10.403877221324716</v>
      </c>
    </row>
    <row r="229" spans="1:12" x14ac:dyDescent="0.3">
      <c r="A229" s="111" t="s">
        <v>318</v>
      </c>
      <c r="B229" s="111">
        <v>36</v>
      </c>
      <c r="C229" s="111">
        <v>6</v>
      </c>
      <c r="D229" s="111">
        <v>59</v>
      </c>
      <c r="E229" s="111">
        <v>0.4975</v>
      </c>
      <c r="F229" s="111">
        <v>56.6</v>
      </c>
      <c r="G229" s="111">
        <v>65.290000000000006</v>
      </c>
      <c r="H229" s="111">
        <v>4.4000000000000004</v>
      </c>
      <c r="I229" s="111">
        <v>65</v>
      </c>
      <c r="J229" s="111">
        <v>5</v>
      </c>
      <c r="K229" s="111">
        <v>6.01</v>
      </c>
      <c r="L229" s="111">
        <v>10.618374558303886</v>
      </c>
    </row>
    <row r="230" spans="1:12" x14ac:dyDescent="0.3">
      <c r="A230" s="111" t="s">
        <v>318</v>
      </c>
      <c r="B230" s="111">
        <v>37</v>
      </c>
      <c r="C230" s="111">
        <v>13</v>
      </c>
      <c r="D230" s="111">
        <v>61</v>
      </c>
      <c r="E230" s="111">
        <v>0.5625</v>
      </c>
      <c r="F230" s="111">
        <v>60.4</v>
      </c>
      <c r="G230" s="111">
        <v>55.47</v>
      </c>
      <c r="H230" s="111">
        <v>5</v>
      </c>
      <c r="I230" s="111">
        <v>68.3</v>
      </c>
      <c r="J230" s="111">
        <v>4</v>
      </c>
      <c r="K230" s="111">
        <v>6.2299999999999995</v>
      </c>
      <c r="L230" s="111">
        <v>10.314569536423839</v>
      </c>
    </row>
    <row r="231" spans="1:12" x14ac:dyDescent="0.3">
      <c r="A231" s="111" t="s">
        <v>318</v>
      </c>
      <c r="B231" s="111">
        <v>38</v>
      </c>
      <c r="C231" s="111">
        <v>13</v>
      </c>
      <c r="D231" s="111">
        <v>59</v>
      </c>
      <c r="E231" s="111">
        <v>0.48499999999999999</v>
      </c>
      <c r="F231" s="111">
        <v>58.5</v>
      </c>
      <c r="G231" s="111">
        <v>45.4</v>
      </c>
      <c r="H231" s="111">
        <v>5.3</v>
      </c>
      <c r="I231" s="111">
        <v>72.3</v>
      </c>
      <c r="J231" s="111">
        <v>5</v>
      </c>
      <c r="K231" s="111">
        <v>5.89</v>
      </c>
      <c r="L231" s="111">
        <v>10.068376068376068</v>
      </c>
    </row>
    <row r="232" spans="1:12" x14ac:dyDescent="0.3">
      <c r="A232" s="111" t="s">
        <v>318</v>
      </c>
      <c r="B232" s="111">
        <v>39</v>
      </c>
      <c r="C232" s="111">
        <v>13</v>
      </c>
      <c r="D232" s="111">
        <v>57</v>
      </c>
      <c r="E232" s="111">
        <v>0.46749999999999997</v>
      </c>
      <c r="F232" s="111">
        <v>55.7</v>
      </c>
      <c r="G232" s="111">
        <v>50.84</v>
      </c>
      <c r="H232" s="111">
        <v>3.1</v>
      </c>
      <c r="I232" s="111">
        <v>50.7</v>
      </c>
      <c r="J232" s="111">
        <v>8</v>
      </c>
      <c r="K232" s="111">
        <v>5.6000000000000005</v>
      </c>
      <c r="L232" s="111">
        <v>10.053859964093357</v>
      </c>
    </row>
    <row r="233" spans="1:12" x14ac:dyDescent="0.3">
      <c r="A233" s="111" t="s">
        <v>318</v>
      </c>
      <c r="B233" s="111">
        <v>40</v>
      </c>
      <c r="C233" s="111">
        <v>14</v>
      </c>
      <c r="D233" s="111">
        <v>53</v>
      </c>
      <c r="E233" s="111">
        <v>0.50249999999999995</v>
      </c>
      <c r="F233" s="111">
        <v>51.7</v>
      </c>
      <c r="G233" s="111">
        <v>63.29</v>
      </c>
      <c r="H233" s="111">
        <v>3.9</v>
      </c>
      <c r="I233" s="111">
        <v>62.1</v>
      </c>
      <c r="J233" s="111">
        <v>8</v>
      </c>
      <c r="K233" s="111">
        <v>6.3800000000000008</v>
      </c>
      <c r="L233" s="111">
        <v>12.340425531914894</v>
      </c>
    </row>
    <row r="234" spans="1:12" x14ac:dyDescent="0.3">
      <c r="A234" s="111" t="s">
        <v>318</v>
      </c>
      <c r="B234" s="111">
        <v>41</v>
      </c>
      <c r="C234" s="111">
        <v>14</v>
      </c>
      <c r="D234" s="111">
        <v>55</v>
      </c>
      <c r="E234" s="111">
        <v>0.44750000000000001</v>
      </c>
      <c r="F234" s="111">
        <v>52.9</v>
      </c>
      <c r="G234" s="111">
        <v>78.47</v>
      </c>
      <c r="H234" s="111">
        <v>3.2</v>
      </c>
      <c r="I234" s="111">
        <v>53.4</v>
      </c>
      <c r="J234" s="111">
        <v>5</v>
      </c>
      <c r="K234" s="111">
        <v>6.8199999999999994</v>
      </c>
      <c r="L234" s="111">
        <v>12.892249527410208</v>
      </c>
    </row>
    <row r="235" spans="1:12" x14ac:dyDescent="0.3">
      <c r="A235" s="111" t="s">
        <v>318</v>
      </c>
      <c r="B235" s="111">
        <v>42</v>
      </c>
      <c r="C235" s="111">
        <v>14</v>
      </c>
      <c r="D235" s="111">
        <v>55</v>
      </c>
      <c r="E235" s="111">
        <v>0.58750000000000002</v>
      </c>
      <c r="F235" s="111">
        <v>52.2</v>
      </c>
      <c r="G235" s="111">
        <v>63.68</v>
      </c>
      <c r="H235" s="111">
        <v>4.3</v>
      </c>
      <c r="I235" s="111">
        <v>65.400000000000006</v>
      </c>
      <c r="J235" s="111">
        <v>5</v>
      </c>
      <c r="K235" s="111">
        <v>6.3900000000000006</v>
      </c>
      <c r="L235" s="111">
        <v>12.241379310344829</v>
      </c>
    </row>
    <row r="236" spans="1:12" x14ac:dyDescent="0.3">
      <c r="A236" s="111" t="s">
        <v>318</v>
      </c>
      <c r="B236" s="111">
        <v>43</v>
      </c>
      <c r="C236" s="111">
        <v>15</v>
      </c>
      <c r="D236" s="111">
        <v>60</v>
      </c>
      <c r="E236" s="111">
        <v>0.57999999999999996</v>
      </c>
      <c r="F236" s="111">
        <v>58.5</v>
      </c>
      <c r="G236" s="111">
        <v>67.790000000000006</v>
      </c>
      <c r="H236" s="111">
        <v>5.4</v>
      </c>
      <c r="I236" s="111">
        <v>72.7</v>
      </c>
      <c r="J236" s="111">
        <v>8</v>
      </c>
      <c r="K236" s="111">
        <v>6.6</v>
      </c>
      <c r="L236" s="111">
        <v>11.282051282051281</v>
      </c>
    </row>
    <row r="237" spans="1:12" x14ac:dyDescent="0.3">
      <c r="A237" s="111" t="s">
        <v>318</v>
      </c>
      <c r="B237" s="111">
        <v>44</v>
      </c>
      <c r="C237" s="111">
        <v>15</v>
      </c>
      <c r="D237" s="111">
        <v>60</v>
      </c>
      <c r="E237" s="111">
        <v>0.51</v>
      </c>
      <c r="F237" s="111">
        <v>57.5</v>
      </c>
      <c r="G237" s="111">
        <v>44.98</v>
      </c>
      <c r="H237" s="111">
        <v>5.2</v>
      </c>
      <c r="I237" s="111">
        <v>71.400000000000006</v>
      </c>
      <c r="J237" s="111">
        <v>9</v>
      </c>
      <c r="K237" s="111">
        <v>6.0400000000000009</v>
      </c>
      <c r="L237" s="111">
        <v>10.504347826086958</v>
      </c>
    </row>
    <row r="238" spans="1:12" x14ac:dyDescent="0.3">
      <c r="A238" s="111" t="s">
        <v>318</v>
      </c>
      <c r="B238" s="111">
        <v>45</v>
      </c>
      <c r="C238" s="111">
        <v>15</v>
      </c>
      <c r="D238" s="111">
        <v>59</v>
      </c>
      <c r="E238" s="111">
        <v>0.44</v>
      </c>
      <c r="F238" s="111">
        <v>57</v>
      </c>
      <c r="G238" s="111">
        <v>55.13</v>
      </c>
      <c r="H238" s="111">
        <v>5</v>
      </c>
      <c r="I238" s="111">
        <v>69.599999999999994</v>
      </c>
      <c r="J238" s="111">
        <v>6</v>
      </c>
      <c r="K238" s="111">
        <v>5.3699999999999992</v>
      </c>
      <c r="L238" s="111">
        <v>9.4210526315789469</v>
      </c>
    </row>
    <row r="239" spans="1:12" x14ac:dyDescent="0.3">
      <c r="A239" s="111" t="s">
        <v>318</v>
      </c>
      <c r="B239" s="111">
        <v>46</v>
      </c>
      <c r="C239" s="111">
        <v>16</v>
      </c>
      <c r="D239" s="111">
        <v>53</v>
      </c>
      <c r="E239" s="111">
        <v>0.47249999999999998</v>
      </c>
      <c r="F239" s="111">
        <v>52.5</v>
      </c>
      <c r="G239" s="111">
        <v>53.95</v>
      </c>
      <c r="H239" s="111">
        <v>4.0999999999999996</v>
      </c>
      <c r="I239" s="111">
        <v>63.8</v>
      </c>
      <c r="J239" s="111">
        <v>6</v>
      </c>
      <c r="K239" s="111">
        <v>5.2799999999999994</v>
      </c>
      <c r="L239" s="111">
        <v>10.057142857142857</v>
      </c>
    </row>
    <row r="240" spans="1:12" x14ac:dyDescent="0.3">
      <c r="A240" s="111" t="s">
        <v>318</v>
      </c>
      <c r="B240" s="111">
        <v>47</v>
      </c>
      <c r="C240" s="111">
        <v>16</v>
      </c>
      <c r="D240" s="111">
        <v>55</v>
      </c>
      <c r="E240" s="111">
        <v>0.47749999999999998</v>
      </c>
      <c r="F240" s="111">
        <v>53.6</v>
      </c>
      <c r="G240" s="111">
        <v>52.1</v>
      </c>
      <c r="H240" s="111">
        <v>4.5999999999999996</v>
      </c>
      <c r="I240" s="111">
        <v>68.400000000000006</v>
      </c>
      <c r="J240" s="111">
        <v>6</v>
      </c>
      <c r="K240" s="111">
        <v>5.4</v>
      </c>
      <c r="L240" s="111">
        <v>10.074626865671641</v>
      </c>
    </row>
    <row r="241" spans="1:12" x14ac:dyDescent="0.3">
      <c r="A241" s="111" t="s">
        <v>318</v>
      </c>
      <c r="B241" s="111">
        <v>48</v>
      </c>
      <c r="C241" s="111">
        <v>16</v>
      </c>
      <c r="D241" s="111">
        <v>54</v>
      </c>
      <c r="E241" s="111">
        <v>0.5</v>
      </c>
      <c r="F241" s="111">
        <v>52.3</v>
      </c>
      <c r="G241" s="111">
        <v>59.14</v>
      </c>
      <c r="H241" s="111">
        <v>3</v>
      </c>
      <c r="I241" s="111">
        <v>51.7</v>
      </c>
      <c r="J241" s="111">
        <v>6</v>
      </c>
      <c r="K241" s="111">
        <v>5.62</v>
      </c>
      <c r="L241" s="111">
        <v>10.745697896749522</v>
      </c>
    </row>
    <row r="242" spans="1:12" x14ac:dyDescent="0.3">
      <c r="A242" s="111" t="s">
        <v>319</v>
      </c>
      <c r="B242" s="111">
        <v>1</v>
      </c>
      <c r="C242" s="111">
        <v>57</v>
      </c>
      <c r="D242" s="111">
        <v>59</v>
      </c>
      <c r="E242" s="111">
        <v>0.51</v>
      </c>
      <c r="F242" s="111">
        <v>56.8</v>
      </c>
      <c r="G242" s="111">
        <v>68.42</v>
      </c>
      <c r="H242" s="111">
        <v>6</v>
      </c>
      <c r="I242" s="111">
        <v>77.7</v>
      </c>
      <c r="J242" s="111">
        <v>6</v>
      </c>
      <c r="K242" s="111">
        <v>6.27</v>
      </c>
      <c r="L242" s="111">
        <v>11.038732394366196</v>
      </c>
    </row>
    <row r="243" spans="1:12" x14ac:dyDescent="0.3">
      <c r="A243" s="111" t="s">
        <v>319</v>
      </c>
      <c r="B243" s="111">
        <v>2</v>
      </c>
      <c r="C243" s="111">
        <v>57</v>
      </c>
      <c r="D243" s="111">
        <v>52</v>
      </c>
      <c r="E243" s="111">
        <v>0.48249999999999998</v>
      </c>
      <c r="F243" s="111">
        <v>49.6</v>
      </c>
      <c r="G243" s="111">
        <v>58.55</v>
      </c>
      <c r="H243" s="111">
        <v>4</v>
      </c>
      <c r="I243" s="111">
        <v>63.8</v>
      </c>
      <c r="J243" s="111">
        <v>7</v>
      </c>
      <c r="K243" s="111">
        <v>5.419999999999999</v>
      </c>
      <c r="L243" s="111">
        <v>10.927419354838708</v>
      </c>
    </row>
    <row r="244" spans="1:12" x14ac:dyDescent="0.3">
      <c r="A244" s="111" t="s">
        <v>319</v>
      </c>
      <c r="B244" s="111">
        <v>3</v>
      </c>
      <c r="C244" s="111">
        <v>57</v>
      </c>
      <c r="D244" s="111">
        <v>53</v>
      </c>
      <c r="E244" s="111">
        <v>0.4425</v>
      </c>
      <c r="F244" s="111">
        <v>52.2</v>
      </c>
      <c r="G244" s="111">
        <v>48.03</v>
      </c>
      <c r="H244" s="111">
        <v>6.3</v>
      </c>
      <c r="I244" s="111">
        <v>81.7</v>
      </c>
      <c r="J244" s="111">
        <v>6</v>
      </c>
      <c r="K244" s="111">
        <v>5.17</v>
      </c>
      <c r="L244" s="111">
        <v>9.9042145593869737</v>
      </c>
    </row>
    <row r="245" spans="1:12" x14ac:dyDescent="0.3">
      <c r="A245" s="111" t="s">
        <v>319</v>
      </c>
      <c r="B245" s="111">
        <v>4</v>
      </c>
      <c r="C245" s="111">
        <v>57</v>
      </c>
      <c r="D245" s="111">
        <v>55</v>
      </c>
      <c r="E245" s="111">
        <v>0.38249999999999995</v>
      </c>
      <c r="F245" s="111">
        <v>53.2</v>
      </c>
      <c r="G245" s="111">
        <v>52.35</v>
      </c>
      <c r="H245" s="111">
        <v>5.0999999999999996</v>
      </c>
      <c r="I245" s="111">
        <v>72.400000000000006</v>
      </c>
      <c r="J245" s="111">
        <v>5</v>
      </c>
      <c r="K245" s="111">
        <v>5.5999999999999988</v>
      </c>
      <c r="L245" s="111">
        <v>10.526315789473681</v>
      </c>
    </row>
    <row r="246" spans="1:12" x14ac:dyDescent="0.3">
      <c r="A246" s="111" t="s">
        <v>319</v>
      </c>
      <c r="B246" s="111">
        <v>5</v>
      </c>
      <c r="C246" s="111">
        <v>57</v>
      </c>
      <c r="D246" s="111">
        <v>55</v>
      </c>
      <c r="E246" s="111">
        <v>0.42749999999999999</v>
      </c>
      <c r="F246" s="111">
        <v>54.2</v>
      </c>
      <c r="G246" s="111">
        <v>49.68</v>
      </c>
      <c r="H246" s="111">
        <v>6.2</v>
      </c>
      <c r="I246" s="111">
        <v>80.2</v>
      </c>
      <c r="J246" s="111">
        <v>7</v>
      </c>
      <c r="K246" s="111">
        <v>5.16</v>
      </c>
      <c r="L246" s="111">
        <v>9.5202952029520294</v>
      </c>
    </row>
    <row r="247" spans="1:12" x14ac:dyDescent="0.3">
      <c r="A247" s="111" t="s">
        <v>319</v>
      </c>
      <c r="B247" s="111">
        <v>6</v>
      </c>
      <c r="C247" s="111">
        <v>57</v>
      </c>
      <c r="D247" s="111">
        <v>59</v>
      </c>
      <c r="E247" s="111">
        <v>0.4975</v>
      </c>
      <c r="F247" s="111">
        <v>56.2</v>
      </c>
      <c r="G247" s="111">
        <v>55.85</v>
      </c>
      <c r="H247" s="111">
        <v>6.4</v>
      </c>
      <c r="I247" s="111">
        <v>81.099999999999994</v>
      </c>
      <c r="J247" s="111">
        <v>8</v>
      </c>
      <c r="K247" s="111">
        <v>5.9599999999999991</v>
      </c>
      <c r="L247" s="111">
        <v>10.604982206405692</v>
      </c>
    </row>
    <row r="248" spans="1:12" x14ac:dyDescent="0.3">
      <c r="A248" s="111" t="s">
        <v>319</v>
      </c>
      <c r="B248" s="111">
        <v>7</v>
      </c>
      <c r="C248" s="111">
        <v>58</v>
      </c>
      <c r="D248" s="111">
        <v>56</v>
      </c>
      <c r="E248" s="111">
        <v>0.51</v>
      </c>
      <c r="F248" s="111">
        <v>54.1</v>
      </c>
      <c r="G248" s="111">
        <v>70.42</v>
      </c>
      <c r="H248" s="111">
        <v>6.3</v>
      </c>
      <c r="I248" s="111">
        <v>81.2</v>
      </c>
      <c r="J248" s="111">
        <v>7</v>
      </c>
      <c r="K248" s="111">
        <v>6.1899999999999995</v>
      </c>
      <c r="L248" s="111">
        <v>11.44177449168207</v>
      </c>
    </row>
    <row r="249" spans="1:12" x14ac:dyDescent="0.3">
      <c r="A249" s="111" t="s">
        <v>319</v>
      </c>
      <c r="B249" s="111">
        <v>8</v>
      </c>
      <c r="C249" s="111">
        <v>58</v>
      </c>
      <c r="D249" s="111">
        <v>52</v>
      </c>
      <c r="E249" s="111">
        <v>0.505</v>
      </c>
      <c r="F249" s="111">
        <v>49.1</v>
      </c>
      <c r="G249" s="111">
        <v>37.4</v>
      </c>
      <c r="H249" s="111">
        <v>3.6</v>
      </c>
      <c r="I249" s="111">
        <v>60.4</v>
      </c>
      <c r="J249" s="111">
        <v>6</v>
      </c>
      <c r="K249" s="111">
        <v>5.49</v>
      </c>
      <c r="L249" s="111">
        <v>11.181262729124237</v>
      </c>
    </row>
    <row r="250" spans="1:12" x14ac:dyDescent="0.3">
      <c r="A250" s="111" t="s">
        <v>319</v>
      </c>
      <c r="B250" s="111">
        <v>9</v>
      </c>
      <c r="C250" s="111">
        <v>58</v>
      </c>
      <c r="D250" s="111">
        <v>53</v>
      </c>
      <c r="E250" s="111">
        <v>0.51249999999999996</v>
      </c>
      <c r="F250" s="111">
        <v>50.2</v>
      </c>
      <c r="G250" s="111">
        <v>51.53</v>
      </c>
      <c r="H250" s="111">
        <v>4.4000000000000004</v>
      </c>
      <c r="I250" s="111">
        <v>67</v>
      </c>
      <c r="J250" s="111">
        <v>8</v>
      </c>
      <c r="K250" s="111">
        <v>5.6300000000000008</v>
      </c>
      <c r="L250" s="111">
        <v>11.215139442231077</v>
      </c>
    </row>
    <row r="251" spans="1:12" x14ac:dyDescent="0.3">
      <c r="A251" s="111" t="s">
        <v>319</v>
      </c>
      <c r="B251" s="111">
        <v>10</v>
      </c>
      <c r="C251" s="111">
        <v>58</v>
      </c>
      <c r="D251" s="111">
        <v>54</v>
      </c>
      <c r="E251" s="111">
        <v>0.35250000000000004</v>
      </c>
      <c r="F251" s="111">
        <v>52.3</v>
      </c>
      <c r="G251" s="111">
        <v>20.89</v>
      </c>
      <c r="H251" s="111">
        <v>6.6</v>
      </c>
      <c r="I251" s="111">
        <v>83.9</v>
      </c>
      <c r="J251" s="111">
        <v>7</v>
      </c>
      <c r="K251" s="111">
        <v>3.62</v>
      </c>
      <c r="L251" s="111">
        <v>6.9216061185468458</v>
      </c>
    </row>
    <row r="252" spans="1:12" x14ac:dyDescent="0.3">
      <c r="A252" s="111" t="s">
        <v>319</v>
      </c>
      <c r="B252" s="111">
        <v>11</v>
      </c>
      <c r="C252" s="111">
        <v>58</v>
      </c>
      <c r="D252" s="111">
        <v>53</v>
      </c>
      <c r="E252" s="111">
        <v>0.45250000000000001</v>
      </c>
      <c r="F252" s="111">
        <v>50.6</v>
      </c>
      <c r="G252" s="111">
        <v>50.63</v>
      </c>
      <c r="H252" s="111">
        <v>5.2</v>
      </c>
      <c r="I252" s="111">
        <v>74.099999999999994</v>
      </c>
      <c r="J252" s="111">
        <v>4</v>
      </c>
      <c r="K252" s="111">
        <v>5.1099999999999994</v>
      </c>
      <c r="L252" s="111">
        <v>10.09881422924901</v>
      </c>
    </row>
    <row r="253" spans="1:12" x14ac:dyDescent="0.3">
      <c r="A253" s="111" t="s">
        <v>319</v>
      </c>
      <c r="B253" s="111">
        <v>12</v>
      </c>
      <c r="C253" s="111">
        <v>58</v>
      </c>
      <c r="D253" s="111">
        <v>59</v>
      </c>
      <c r="E253" s="111">
        <v>0.45</v>
      </c>
      <c r="F253" s="111">
        <v>55.6</v>
      </c>
      <c r="G253" s="111">
        <v>52.59</v>
      </c>
      <c r="H253" s="111">
        <v>5.2</v>
      </c>
      <c r="I253" s="111">
        <v>72.3</v>
      </c>
      <c r="J253" s="111">
        <v>9</v>
      </c>
      <c r="K253" s="111">
        <v>5.35</v>
      </c>
      <c r="L253" s="111">
        <v>9.6223021582733796</v>
      </c>
    </row>
    <row r="254" spans="1:12" x14ac:dyDescent="0.3">
      <c r="A254" s="111" t="s">
        <v>319</v>
      </c>
      <c r="B254" s="111">
        <v>13</v>
      </c>
      <c r="C254" s="111">
        <v>58</v>
      </c>
      <c r="D254" s="111">
        <v>52</v>
      </c>
      <c r="E254" s="111">
        <v>0.47</v>
      </c>
      <c r="F254" s="111">
        <v>53.04</v>
      </c>
      <c r="G254" s="111">
        <v>53.04</v>
      </c>
      <c r="K254" s="111">
        <v>5.28</v>
      </c>
      <c r="L254" s="111">
        <v>9.9547511312217196</v>
      </c>
    </row>
    <row r="255" spans="1:12" x14ac:dyDescent="0.3">
      <c r="A255" s="111" t="s">
        <v>319</v>
      </c>
      <c r="B255" s="111">
        <v>14</v>
      </c>
      <c r="C255" s="111">
        <v>58</v>
      </c>
      <c r="D255" s="111">
        <v>58</v>
      </c>
      <c r="E255" s="111">
        <v>0.5475000000000001</v>
      </c>
      <c r="F255" s="111">
        <v>56.3</v>
      </c>
      <c r="G255" s="111">
        <v>54.66</v>
      </c>
      <c r="H255" s="111">
        <v>4.8</v>
      </c>
      <c r="I255" s="111">
        <v>68.400000000000006</v>
      </c>
      <c r="J255" s="111">
        <v>9</v>
      </c>
      <c r="K255" s="111">
        <v>6.370000000000001</v>
      </c>
      <c r="L255" s="111">
        <v>11.314387211367675</v>
      </c>
    </row>
    <row r="256" spans="1:12" x14ac:dyDescent="0.3">
      <c r="A256" s="111" t="s">
        <v>319</v>
      </c>
      <c r="B256" s="111">
        <v>15</v>
      </c>
      <c r="C256" s="111">
        <v>58</v>
      </c>
      <c r="D256" s="111">
        <v>51</v>
      </c>
      <c r="E256" s="111">
        <v>0.47249999999999998</v>
      </c>
      <c r="F256" s="111">
        <v>50.1</v>
      </c>
      <c r="G256" s="111">
        <v>51.62</v>
      </c>
      <c r="H256" s="111">
        <v>4.0999999999999996</v>
      </c>
      <c r="I256" s="111">
        <v>64.599999999999994</v>
      </c>
      <c r="J256" s="111">
        <v>8</v>
      </c>
      <c r="K256" s="111">
        <v>5.0600000000000005</v>
      </c>
      <c r="L256" s="111">
        <v>10.099800399201598</v>
      </c>
    </row>
    <row r="257" spans="1:12" x14ac:dyDescent="0.3">
      <c r="A257" s="111" t="s">
        <v>319</v>
      </c>
      <c r="B257" s="111">
        <v>16</v>
      </c>
      <c r="C257" s="111">
        <v>59</v>
      </c>
      <c r="D257" s="111">
        <v>57</v>
      </c>
      <c r="E257" s="111">
        <v>0.50249999999999995</v>
      </c>
      <c r="F257" s="111">
        <v>56.2</v>
      </c>
      <c r="G257" s="111">
        <v>45.5</v>
      </c>
      <c r="H257" s="111">
        <v>4.2</v>
      </c>
      <c r="I257" s="111">
        <v>62.5</v>
      </c>
      <c r="J257" s="111">
        <v>4</v>
      </c>
      <c r="K257" s="111">
        <v>5.91</v>
      </c>
      <c r="L257" s="111">
        <v>10.516014234875444</v>
      </c>
    </row>
    <row r="258" spans="1:12" x14ac:dyDescent="0.3">
      <c r="A258" s="111" t="s">
        <v>319</v>
      </c>
      <c r="B258" s="111">
        <v>17</v>
      </c>
      <c r="C258" s="111">
        <v>59</v>
      </c>
      <c r="D258" s="111">
        <v>60</v>
      </c>
      <c r="E258" s="111">
        <v>0.49249999999999999</v>
      </c>
      <c r="F258" s="111">
        <v>60.6</v>
      </c>
      <c r="G258" s="111">
        <v>53.84</v>
      </c>
      <c r="H258" s="111">
        <v>4.5999999999999996</v>
      </c>
      <c r="I258" s="111">
        <v>64.900000000000006</v>
      </c>
      <c r="J258" s="111">
        <v>5</v>
      </c>
      <c r="K258" s="111">
        <v>6.23</v>
      </c>
      <c r="L258" s="111">
        <v>10.28052805280528</v>
      </c>
    </row>
    <row r="259" spans="1:12" x14ac:dyDescent="0.3">
      <c r="A259" s="111" t="s">
        <v>319</v>
      </c>
      <c r="B259" s="111">
        <v>18</v>
      </c>
      <c r="C259" s="111">
        <v>59</v>
      </c>
      <c r="D259" s="111">
        <v>54</v>
      </c>
      <c r="E259" s="111">
        <v>0.46</v>
      </c>
      <c r="F259" s="111">
        <v>51.7</v>
      </c>
      <c r="G259" s="111">
        <v>55.12</v>
      </c>
      <c r="H259" s="111">
        <v>3.5</v>
      </c>
      <c r="I259" s="111">
        <v>58</v>
      </c>
      <c r="J259" s="111">
        <v>6</v>
      </c>
      <c r="K259" s="111">
        <v>5.3499999999999988</v>
      </c>
      <c r="L259" s="111">
        <v>10.348162475822047</v>
      </c>
    </row>
    <row r="260" spans="1:12" x14ac:dyDescent="0.3">
      <c r="A260" s="111" t="s">
        <v>319</v>
      </c>
      <c r="B260" s="111">
        <v>19</v>
      </c>
      <c r="C260" s="111">
        <v>55</v>
      </c>
      <c r="D260" s="111">
        <v>54</v>
      </c>
      <c r="E260" s="111">
        <v>0.54249999999999998</v>
      </c>
      <c r="F260" s="111">
        <v>52.4</v>
      </c>
      <c r="G260" s="111">
        <v>71.540000000000006</v>
      </c>
      <c r="H260" s="111">
        <v>3.5</v>
      </c>
      <c r="I260" s="111">
        <v>57.9</v>
      </c>
      <c r="J260" s="111">
        <v>6</v>
      </c>
      <c r="K260" s="111">
        <v>5.8500000000000005</v>
      </c>
      <c r="L260" s="111">
        <v>11.164122137404583</v>
      </c>
    </row>
    <row r="261" spans="1:12" x14ac:dyDescent="0.3">
      <c r="A261" s="111" t="s">
        <v>319</v>
      </c>
      <c r="B261" s="111">
        <v>20</v>
      </c>
      <c r="C261" s="111">
        <v>55</v>
      </c>
      <c r="D261" s="111">
        <v>59</v>
      </c>
      <c r="E261" s="111">
        <v>0.51500000000000001</v>
      </c>
      <c r="F261" s="111">
        <v>56.3</v>
      </c>
      <c r="G261" s="111">
        <v>51.39</v>
      </c>
      <c r="H261" s="111">
        <v>5</v>
      </c>
      <c r="I261" s="111">
        <v>70.099999999999994</v>
      </c>
      <c r="J261" s="111">
        <v>5</v>
      </c>
      <c r="K261" s="111">
        <v>6.25</v>
      </c>
      <c r="L261" s="111">
        <v>11.101243339253998</v>
      </c>
    </row>
    <row r="262" spans="1:12" x14ac:dyDescent="0.3">
      <c r="A262" s="111" t="s">
        <v>319</v>
      </c>
      <c r="B262" s="111">
        <v>21</v>
      </c>
      <c r="C262" s="111">
        <v>55</v>
      </c>
      <c r="D262" s="111">
        <v>55</v>
      </c>
      <c r="E262" s="111">
        <v>0.505</v>
      </c>
      <c r="F262" s="111">
        <v>53.9</v>
      </c>
      <c r="G262" s="111">
        <v>19.75</v>
      </c>
      <c r="H262" s="111">
        <v>5.8</v>
      </c>
      <c r="I262" s="111">
        <v>77.7</v>
      </c>
      <c r="J262" s="111">
        <v>7</v>
      </c>
      <c r="K262" s="111">
        <v>5.6400000000000006</v>
      </c>
      <c r="L262" s="111">
        <v>10.463821892393323</v>
      </c>
    </row>
    <row r="263" spans="1:12" x14ac:dyDescent="0.3">
      <c r="A263" s="111" t="s">
        <v>319</v>
      </c>
      <c r="B263" s="111">
        <v>22</v>
      </c>
      <c r="C263" s="111">
        <v>55</v>
      </c>
      <c r="D263" s="111">
        <v>59</v>
      </c>
      <c r="E263" s="111">
        <v>0.42249999999999999</v>
      </c>
      <c r="F263" s="111">
        <v>57.5</v>
      </c>
      <c r="G263" s="111">
        <v>20.9</v>
      </c>
      <c r="H263" s="111">
        <v>5.3</v>
      </c>
      <c r="I263" s="111">
        <v>72.099999999999994</v>
      </c>
      <c r="J263" s="111">
        <v>10</v>
      </c>
      <c r="K263" s="111">
        <v>4.74</v>
      </c>
      <c r="L263" s="111">
        <v>8.2434782608695656</v>
      </c>
    </row>
    <row r="264" spans="1:12" x14ac:dyDescent="0.3">
      <c r="A264" s="111" t="s">
        <v>319</v>
      </c>
      <c r="B264" s="111">
        <v>23</v>
      </c>
      <c r="C264" s="111">
        <v>55</v>
      </c>
      <c r="D264" s="111">
        <v>61</v>
      </c>
      <c r="E264" s="111">
        <v>0.36499999999999999</v>
      </c>
      <c r="F264" s="111">
        <v>59.1</v>
      </c>
      <c r="G264" s="111">
        <v>41.4</v>
      </c>
      <c r="H264" s="111">
        <v>2.9</v>
      </c>
      <c r="I264" s="111">
        <v>44.3</v>
      </c>
      <c r="J264" s="111">
        <v>6</v>
      </c>
      <c r="K264" s="111">
        <v>4.71</v>
      </c>
      <c r="L264" s="111">
        <v>7.969543147208122</v>
      </c>
    </row>
    <row r="265" spans="1:12" x14ac:dyDescent="0.3">
      <c r="A265" s="111" t="s">
        <v>319</v>
      </c>
      <c r="B265" s="111">
        <v>24</v>
      </c>
      <c r="C265" s="111">
        <v>55</v>
      </c>
      <c r="D265" s="111">
        <v>55</v>
      </c>
      <c r="E265" s="111">
        <v>0.41749999999999998</v>
      </c>
      <c r="F265" s="111">
        <v>53.1</v>
      </c>
      <c r="G265" s="111">
        <v>41.71</v>
      </c>
      <c r="H265" s="111">
        <v>5.9</v>
      </c>
      <c r="I265" s="111">
        <v>78.900000000000006</v>
      </c>
      <c r="J265" s="111">
        <v>5</v>
      </c>
      <c r="K265" s="111">
        <v>4.6899999999999995</v>
      </c>
      <c r="L265" s="111">
        <v>8.8323917137476453</v>
      </c>
    </row>
    <row r="266" spans="1:12" x14ac:dyDescent="0.3">
      <c r="A266" s="111" t="s">
        <v>319</v>
      </c>
      <c r="B266" s="111">
        <v>25</v>
      </c>
      <c r="C266" s="111">
        <v>55</v>
      </c>
      <c r="D266" s="111">
        <v>61</v>
      </c>
      <c r="E266" s="111">
        <v>0.47499999999999998</v>
      </c>
      <c r="F266" s="111">
        <v>58.8</v>
      </c>
      <c r="G266" s="111">
        <v>56.97</v>
      </c>
      <c r="H266" s="111">
        <v>5.4</v>
      </c>
      <c r="I266" s="111">
        <v>72.900000000000006</v>
      </c>
      <c r="J266" s="111">
        <v>7</v>
      </c>
      <c r="K266" s="111">
        <v>6.17</v>
      </c>
      <c r="L266" s="111">
        <v>10.493197278911564</v>
      </c>
    </row>
    <row r="267" spans="1:12" x14ac:dyDescent="0.3">
      <c r="A267" s="111" t="s">
        <v>319</v>
      </c>
      <c r="B267" s="111">
        <v>26</v>
      </c>
      <c r="C267" s="111">
        <v>55</v>
      </c>
      <c r="D267" s="111">
        <v>54</v>
      </c>
      <c r="E267" s="111">
        <v>0.49</v>
      </c>
      <c r="F267" s="111">
        <v>53.3</v>
      </c>
      <c r="G267" s="111">
        <v>47.86</v>
      </c>
      <c r="H267" s="111">
        <v>4.0999999999999996</v>
      </c>
      <c r="I267" s="111">
        <v>53.3</v>
      </c>
      <c r="J267" s="111">
        <v>4</v>
      </c>
      <c r="K267" s="111">
        <v>5.669999999999999</v>
      </c>
      <c r="L267" s="111">
        <v>10.637898686679174</v>
      </c>
    </row>
    <row r="268" spans="1:12" x14ac:dyDescent="0.3">
      <c r="A268" s="111" t="s">
        <v>319</v>
      </c>
      <c r="B268" s="111">
        <v>27</v>
      </c>
      <c r="C268" s="111">
        <v>56</v>
      </c>
      <c r="D268" s="111">
        <v>59</v>
      </c>
      <c r="E268" s="111">
        <v>0.4325</v>
      </c>
      <c r="F268" s="111">
        <v>57.5</v>
      </c>
      <c r="G268" s="111">
        <v>47.82</v>
      </c>
      <c r="H268" s="111">
        <v>3.5</v>
      </c>
      <c r="I268" s="111">
        <v>54.2</v>
      </c>
      <c r="J268" s="111">
        <v>5</v>
      </c>
      <c r="K268" s="111">
        <v>5.38</v>
      </c>
      <c r="L268" s="111">
        <v>9.3565217391304341</v>
      </c>
    </row>
    <row r="269" spans="1:12" x14ac:dyDescent="0.3">
      <c r="A269" s="111" t="s">
        <v>319</v>
      </c>
      <c r="B269" s="111">
        <v>28</v>
      </c>
      <c r="C269" s="111">
        <v>56</v>
      </c>
      <c r="D269" s="111">
        <v>55</v>
      </c>
      <c r="E269" s="111">
        <v>0.48</v>
      </c>
      <c r="F269" s="111">
        <v>52.7</v>
      </c>
      <c r="G269" s="111">
        <v>53.62</v>
      </c>
      <c r="H269" s="111">
        <v>2.6</v>
      </c>
      <c r="I269" s="111">
        <v>45.1</v>
      </c>
      <c r="J269" s="111">
        <v>6</v>
      </c>
      <c r="K269" s="111">
        <v>5.45</v>
      </c>
      <c r="L269" s="111">
        <v>10.341555977229602</v>
      </c>
    </row>
    <row r="270" spans="1:12" x14ac:dyDescent="0.3">
      <c r="A270" s="111" t="s">
        <v>319</v>
      </c>
      <c r="B270" s="111">
        <v>29</v>
      </c>
      <c r="C270" s="111">
        <v>56</v>
      </c>
      <c r="D270" s="111">
        <v>57</v>
      </c>
      <c r="E270" s="111">
        <v>0.53249999999999997</v>
      </c>
      <c r="F270" s="111">
        <v>54.3</v>
      </c>
      <c r="G270" s="111">
        <v>53.74</v>
      </c>
      <c r="H270" s="111">
        <v>4.0999999999999996</v>
      </c>
      <c r="I270" s="111">
        <v>62.7</v>
      </c>
      <c r="J270" s="111">
        <v>5</v>
      </c>
      <c r="K270" s="111">
        <v>5.5099999999999989</v>
      </c>
      <c r="L270" s="111">
        <v>10.147329650092079</v>
      </c>
    </row>
    <row r="271" spans="1:12" x14ac:dyDescent="0.3">
      <c r="A271" s="111" t="s">
        <v>319</v>
      </c>
      <c r="B271" s="111">
        <v>30</v>
      </c>
      <c r="C271" s="111">
        <v>56</v>
      </c>
      <c r="D271" s="111">
        <v>59</v>
      </c>
      <c r="E271" s="111">
        <v>0.48499999999999999</v>
      </c>
      <c r="F271" s="111">
        <v>57.9</v>
      </c>
      <c r="G271" s="111">
        <v>41.08</v>
      </c>
      <c r="H271" s="111">
        <v>5.3</v>
      </c>
      <c r="I271" s="111">
        <v>72.400000000000006</v>
      </c>
      <c r="J271" s="111">
        <v>8</v>
      </c>
      <c r="K271" s="111">
        <v>5.91</v>
      </c>
      <c r="L271" s="111">
        <v>10.207253886010363</v>
      </c>
    </row>
    <row r="272" spans="1:12" x14ac:dyDescent="0.3">
      <c r="A272" s="111" t="s">
        <v>319</v>
      </c>
      <c r="B272" s="111">
        <v>31</v>
      </c>
      <c r="C272" s="111">
        <v>56</v>
      </c>
      <c r="D272" s="111">
        <v>63</v>
      </c>
      <c r="E272" s="111">
        <v>0.48749999999999999</v>
      </c>
      <c r="F272" s="111">
        <v>61.2</v>
      </c>
      <c r="G272" s="111">
        <v>49.18</v>
      </c>
      <c r="H272" s="111">
        <v>4.7</v>
      </c>
      <c r="I272" s="111">
        <v>65.599999999999994</v>
      </c>
      <c r="J272" s="111">
        <v>4</v>
      </c>
      <c r="K272" s="111">
        <v>6.1999999999999993</v>
      </c>
      <c r="L272" s="111">
        <v>10.130718954248366</v>
      </c>
    </row>
    <row r="273" spans="1:12" x14ac:dyDescent="0.3">
      <c r="A273" s="111" t="s">
        <v>319</v>
      </c>
      <c r="B273" s="111">
        <v>32</v>
      </c>
      <c r="C273" s="111">
        <v>56</v>
      </c>
      <c r="D273" s="111">
        <v>60</v>
      </c>
      <c r="E273" s="111">
        <v>0.53</v>
      </c>
      <c r="F273" s="111">
        <v>56.3</v>
      </c>
      <c r="G273" s="111">
        <v>56.29</v>
      </c>
      <c r="H273" s="111">
        <v>6.3</v>
      </c>
      <c r="I273" s="111">
        <v>80.099999999999994</v>
      </c>
      <c r="J273" s="111">
        <v>5</v>
      </c>
      <c r="K273" s="111">
        <v>5.98</v>
      </c>
      <c r="L273" s="111">
        <v>10.621669626998225</v>
      </c>
    </row>
    <row r="274" spans="1:12" x14ac:dyDescent="0.3">
      <c r="A274" s="111" t="s">
        <v>319</v>
      </c>
      <c r="B274" s="111">
        <v>33</v>
      </c>
      <c r="C274" s="111">
        <v>56</v>
      </c>
      <c r="D274" s="111">
        <v>59</v>
      </c>
      <c r="E274" s="111">
        <v>0.46500000000000002</v>
      </c>
      <c r="F274" s="111">
        <v>56.8</v>
      </c>
      <c r="G274" s="111">
        <v>51.65</v>
      </c>
      <c r="H274" s="111">
        <v>5.9</v>
      </c>
      <c r="I274" s="111">
        <v>77.5</v>
      </c>
      <c r="J274" s="111">
        <v>6</v>
      </c>
      <c r="K274" s="111">
        <v>5.4600000000000009</v>
      </c>
      <c r="L274" s="111">
        <v>9.6126760563380298</v>
      </c>
    </row>
    <row r="275" spans="1:12" x14ac:dyDescent="0.3">
      <c r="A275" s="111" t="s">
        <v>319</v>
      </c>
      <c r="B275" s="111">
        <v>34</v>
      </c>
      <c r="C275" s="111">
        <v>56</v>
      </c>
      <c r="D275" s="111">
        <v>52</v>
      </c>
      <c r="E275" s="111">
        <v>0.47499999999999998</v>
      </c>
      <c r="F275" s="111">
        <v>51</v>
      </c>
      <c r="G275" s="111">
        <v>49.76</v>
      </c>
      <c r="H275" s="111">
        <v>5.8</v>
      </c>
      <c r="I275" s="111">
        <v>78.900000000000006</v>
      </c>
      <c r="J275" s="111">
        <v>8</v>
      </c>
      <c r="K275" s="111">
        <v>5.33</v>
      </c>
      <c r="L275" s="111">
        <v>10.450980392156863</v>
      </c>
    </row>
    <row r="276" spans="1:12" x14ac:dyDescent="0.3">
      <c r="A276" s="111" t="s">
        <v>319</v>
      </c>
      <c r="B276" s="111">
        <v>35</v>
      </c>
      <c r="C276" s="111">
        <v>57</v>
      </c>
      <c r="D276" s="111">
        <v>57</v>
      </c>
      <c r="E276" s="111">
        <v>0.41749999999999998</v>
      </c>
      <c r="G276" s="111">
        <v>43.29</v>
      </c>
      <c r="K276" s="111">
        <v>4.92</v>
      </c>
    </row>
    <row r="277" spans="1:12" x14ac:dyDescent="0.3">
      <c r="A277" s="111" t="s">
        <v>319</v>
      </c>
      <c r="B277" s="111">
        <v>36</v>
      </c>
      <c r="C277" s="111">
        <v>57</v>
      </c>
      <c r="D277" s="111">
        <v>62</v>
      </c>
      <c r="E277" s="111">
        <v>0.42</v>
      </c>
      <c r="F277" s="111">
        <v>59.7</v>
      </c>
      <c r="G277" s="111">
        <v>44.74</v>
      </c>
      <c r="H277" s="111">
        <v>3</v>
      </c>
      <c r="I277" s="111">
        <v>46.4</v>
      </c>
      <c r="J277" s="111">
        <v>5</v>
      </c>
      <c r="K277" s="111">
        <v>4.97</v>
      </c>
      <c r="L277" s="111">
        <v>8.324958123953099</v>
      </c>
    </row>
    <row r="278" spans="1:12" x14ac:dyDescent="0.3">
      <c r="A278" s="111" t="s">
        <v>319</v>
      </c>
      <c r="B278" s="111">
        <v>37</v>
      </c>
      <c r="C278" s="111">
        <v>59</v>
      </c>
      <c r="D278" s="111">
        <v>53</v>
      </c>
      <c r="E278" s="111">
        <v>0.44</v>
      </c>
      <c r="F278" s="111">
        <v>50.7</v>
      </c>
      <c r="G278" s="111">
        <v>44.4</v>
      </c>
      <c r="H278" s="111">
        <v>3.3</v>
      </c>
      <c r="I278" s="111">
        <v>55.9</v>
      </c>
      <c r="J278" s="111">
        <v>9</v>
      </c>
      <c r="K278" s="111">
        <v>5.08</v>
      </c>
      <c r="L278" s="111">
        <v>10.019723865877712</v>
      </c>
    </row>
    <row r="279" spans="1:12" x14ac:dyDescent="0.3">
      <c r="A279" s="111" t="s">
        <v>319</v>
      </c>
      <c r="B279" s="111">
        <v>38</v>
      </c>
      <c r="C279" s="111">
        <v>59</v>
      </c>
      <c r="D279" s="111">
        <v>56</v>
      </c>
      <c r="E279" s="111">
        <v>0.47749999999999998</v>
      </c>
      <c r="F279" s="111">
        <v>54.7</v>
      </c>
      <c r="G279" s="111">
        <v>44.82</v>
      </c>
      <c r="H279" s="111">
        <v>10.1</v>
      </c>
      <c r="I279" s="111">
        <v>101.1</v>
      </c>
      <c r="J279" s="111">
        <v>5</v>
      </c>
      <c r="K279" s="111">
        <v>5.53</v>
      </c>
      <c r="L279" s="111">
        <v>10.109689213893967</v>
      </c>
    </row>
    <row r="280" spans="1:12" x14ac:dyDescent="0.3">
      <c r="A280" s="111" t="s">
        <v>319</v>
      </c>
      <c r="B280" s="111">
        <v>39</v>
      </c>
      <c r="C280" s="111">
        <v>59</v>
      </c>
      <c r="D280" s="111">
        <v>53</v>
      </c>
      <c r="E280" s="111">
        <v>0.375</v>
      </c>
      <c r="F280" s="111">
        <v>51.2</v>
      </c>
      <c r="G280" s="111">
        <v>75.150000000000006</v>
      </c>
      <c r="H280" s="111">
        <v>2.9</v>
      </c>
      <c r="I280" s="111">
        <v>50.8</v>
      </c>
      <c r="J280" s="111">
        <v>6</v>
      </c>
      <c r="K280" s="111">
        <v>6.4399999999999995</v>
      </c>
      <c r="L280" s="111">
        <v>12.578124999999998</v>
      </c>
    </row>
    <row r="281" spans="1:12" x14ac:dyDescent="0.3">
      <c r="A281" s="111" t="s">
        <v>319</v>
      </c>
      <c r="B281" s="111">
        <v>40</v>
      </c>
      <c r="C281" s="111">
        <v>59</v>
      </c>
      <c r="D281" s="111">
        <v>53</v>
      </c>
      <c r="E281" s="111">
        <v>0.505</v>
      </c>
      <c r="F281" s="111">
        <v>51.6</v>
      </c>
      <c r="G281" s="111">
        <v>63.89</v>
      </c>
      <c r="H281" s="111">
        <v>3.9</v>
      </c>
      <c r="I281" s="111">
        <v>62</v>
      </c>
      <c r="J281" s="111">
        <v>8</v>
      </c>
      <c r="K281" s="111">
        <v>5.79</v>
      </c>
      <c r="L281" s="111">
        <v>11.220930232558139</v>
      </c>
    </row>
    <row r="282" spans="1:12" x14ac:dyDescent="0.3">
      <c r="A282" s="111" t="s">
        <v>319</v>
      </c>
      <c r="B282" s="111">
        <v>41</v>
      </c>
      <c r="C282" s="111">
        <v>60</v>
      </c>
      <c r="D282" s="111">
        <v>55</v>
      </c>
      <c r="E282" s="111">
        <v>0.56999999999999995</v>
      </c>
      <c r="F282" s="111">
        <v>53.7</v>
      </c>
      <c r="G282" s="111">
        <v>66.930000000000007</v>
      </c>
      <c r="H282" s="111">
        <v>4.3</v>
      </c>
      <c r="I282" s="111">
        <v>65</v>
      </c>
      <c r="J282" s="111">
        <v>5</v>
      </c>
      <c r="K282" s="111">
        <v>6.0799999999999992</v>
      </c>
      <c r="L282" s="111">
        <v>11.322160148975788</v>
      </c>
    </row>
    <row r="283" spans="1:12" x14ac:dyDescent="0.3">
      <c r="A283" s="111" t="s">
        <v>319</v>
      </c>
      <c r="B283" s="111">
        <v>42</v>
      </c>
      <c r="C283" s="111">
        <v>60</v>
      </c>
      <c r="D283" s="111">
        <v>52</v>
      </c>
      <c r="E283" s="111">
        <v>0.47</v>
      </c>
      <c r="F283" s="111">
        <v>50.7</v>
      </c>
      <c r="G283" s="111">
        <v>46.37</v>
      </c>
      <c r="H283" s="111">
        <v>3.9</v>
      </c>
      <c r="I283" s="111">
        <v>62.6</v>
      </c>
      <c r="J283" s="111">
        <v>9</v>
      </c>
      <c r="K283" s="111">
        <v>5.04</v>
      </c>
      <c r="L283" s="111">
        <v>9.9408284023668632</v>
      </c>
    </row>
    <row r="284" spans="1:12" x14ac:dyDescent="0.3">
      <c r="A284" s="111" t="s">
        <v>319</v>
      </c>
      <c r="B284" s="111">
        <v>43</v>
      </c>
      <c r="C284" s="111">
        <v>60</v>
      </c>
      <c r="D284" s="111">
        <v>63</v>
      </c>
      <c r="E284" s="111">
        <v>0.48</v>
      </c>
      <c r="F284" s="111">
        <v>60.4</v>
      </c>
      <c r="G284" s="111">
        <v>47.82</v>
      </c>
      <c r="H284" s="111">
        <v>3.9</v>
      </c>
      <c r="I284" s="111">
        <v>57.2</v>
      </c>
      <c r="J284" s="111">
        <v>5</v>
      </c>
      <c r="K284" s="111">
        <v>6.02</v>
      </c>
      <c r="L284" s="111">
        <v>9.9668874172185422</v>
      </c>
    </row>
    <row r="285" spans="1:12" x14ac:dyDescent="0.3">
      <c r="A285" s="111" t="s">
        <v>319</v>
      </c>
      <c r="B285" s="111">
        <v>44</v>
      </c>
      <c r="C285" s="111">
        <v>60</v>
      </c>
      <c r="D285" s="111">
        <v>54</v>
      </c>
      <c r="E285" s="111">
        <v>0.42</v>
      </c>
      <c r="F285" s="111">
        <v>53.4</v>
      </c>
      <c r="G285" s="111">
        <v>39.549999999999997</v>
      </c>
      <c r="K285" s="111">
        <v>4.9300000000000006</v>
      </c>
      <c r="L285" s="111">
        <v>9.2322097378277164</v>
      </c>
    </row>
    <row r="286" spans="1:12" x14ac:dyDescent="0.3">
      <c r="A286" s="111" t="s">
        <v>319</v>
      </c>
      <c r="B286" s="111">
        <v>45</v>
      </c>
      <c r="C286" s="111">
        <v>60</v>
      </c>
      <c r="D286" s="111">
        <v>55</v>
      </c>
      <c r="E286" s="111">
        <v>0.44500000000000001</v>
      </c>
      <c r="F286" s="111">
        <v>53.9</v>
      </c>
      <c r="G286" s="111">
        <v>42.95</v>
      </c>
      <c r="H286" s="111">
        <v>4.3</v>
      </c>
      <c r="I286" s="111">
        <v>65.400000000000006</v>
      </c>
      <c r="J286" s="111">
        <v>9</v>
      </c>
      <c r="K286" s="111">
        <v>4.93</v>
      </c>
      <c r="L286" s="111">
        <v>9.1465677179962892</v>
      </c>
    </row>
    <row r="287" spans="1:12" x14ac:dyDescent="0.3">
      <c r="A287" s="111" t="s">
        <v>319</v>
      </c>
      <c r="B287" s="111">
        <v>46</v>
      </c>
      <c r="C287" s="111">
        <v>60</v>
      </c>
      <c r="D287" s="111">
        <v>63</v>
      </c>
      <c r="E287" s="111">
        <v>0.4975</v>
      </c>
      <c r="F287" s="111">
        <v>61.6</v>
      </c>
      <c r="G287" s="111">
        <v>55.61</v>
      </c>
      <c r="K287" s="111">
        <v>6.2199999999999989</v>
      </c>
      <c r="L287" s="111">
        <v>10.097402597402596</v>
      </c>
    </row>
    <row r="288" spans="1:12" x14ac:dyDescent="0.3">
      <c r="A288" s="111" t="s">
        <v>319</v>
      </c>
      <c r="B288" s="111">
        <v>47</v>
      </c>
      <c r="C288" s="111">
        <v>60</v>
      </c>
      <c r="D288" s="111">
        <v>55</v>
      </c>
      <c r="E288" s="111">
        <v>0.50750000000000006</v>
      </c>
      <c r="F288" s="111">
        <v>53</v>
      </c>
      <c r="G288" s="111">
        <v>58.04</v>
      </c>
      <c r="K288" s="111">
        <v>6.11</v>
      </c>
      <c r="L288" s="111">
        <v>11.528301886792454</v>
      </c>
    </row>
    <row r="289" spans="1:12" x14ac:dyDescent="0.3">
      <c r="A289" s="111" t="s">
        <v>319</v>
      </c>
      <c r="B289" s="111">
        <v>48</v>
      </c>
      <c r="C289" s="111">
        <v>60</v>
      </c>
      <c r="D289" s="111">
        <v>56</v>
      </c>
      <c r="E289" s="111">
        <v>0.46</v>
      </c>
      <c r="F289" s="111">
        <v>54</v>
      </c>
      <c r="G289" s="111">
        <v>50.85</v>
      </c>
      <c r="K289" s="111">
        <v>5.5000000000000009</v>
      </c>
      <c r="L289" s="111">
        <v>10.185185185185187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14B64-A6B9-4FAB-B628-2C0851DEEC6A}">
  <dimension ref="A2:Q17"/>
  <sheetViews>
    <sheetView tabSelected="1" workbookViewId="0">
      <selection activeCell="J7" sqref="J7"/>
    </sheetView>
  </sheetViews>
  <sheetFormatPr defaultRowHeight="14.4" x14ac:dyDescent="0.3"/>
  <cols>
    <col min="2" max="2" width="23.109375" customWidth="1"/>
    <col min="3" max="3" width="6.5546875" bestFit="1" customWidth="1"/>
    <col min="4" max="4" width="12.88671875" bestFit="1" customWidth="1"/>
    <col min="5" max="5" width="16" customWidth="1"/>
    <col min="6" max="6" width="12.88671875" bestFit="1" customWidth="1"/>
    <col min="7" max="8" width="12" bestFit="1" customWidth="1"/>
    <col min="9" max="9" width="7.5546875" customWidth="1"/>
    <col min="10" max="10" width="8.88671875" customWidth="1"/>
    <col min="11" max="11" width="11.109375" customWidth="1"/>
  </cols>
  <sheetData>
    <row r="2" spans="1:17" ht="15.6" x14ac:dyDescent="0.3">
      <c r="A2" s="43" t="s">
        <v>320</v>
      </c>
      <c r="B2" s="43" t="s">
        <v>321</v>
      </c>
      <c r="C2" s="44" t="s">
        <v>322</v>
      </c>
      <c r="D2" s="78" t="s">
        <v>329</v>
      </c>
      <c r="E2" s="78" t="s">
        <v>47</v>
      </c>
    </row>
    <row r="3" spans="1:17" x14ac:dyDescent="0.3">
      <c r="A3" s="79" t="s">
        <v>68</v>
      </c>
      <c r="B3" s="80" t="s">
        <v>311</v>
      </c>
      <c r="C3" s="81" t="s">
        <v>325</v>
      </c>
      <c r="D3" s="81">
        <v>64</v>
      </c>
      <c r="E3" s="81" t="s">
        <v>345</v>
      </c>
    </row>
    <row r="4" spans="1:17" x14ac:dyDescent="0.3">
      <c r="A4" s="82" t="s">
        <v>67</v>
      </c>
      <c r="B4" s="83" t="s">
        <v>312</v>
      </c>
      <c r="C4" s="84" t="s">
        <v>327</v>
      </c>
      <c r="D4" s="84">
        <v>34</v>
      </c>
      <c r="E4" s="84" t="s">
        <v>345</v>
      </c>
    </row>
    <row r="5" spans="1:17" x14ac:dyDescent="0.3">
      <c r="A5" s="85" t="s">
        <v>69</v>
      </c>
      <c r="B5" s="86" t="s">
        <v>313</v>
      </c>
      <c r="C5" s="87" t="s">
        <v>323</v>
      </c>
      <c r="D5" s="87">
        <v>34</v>
      </c>
      <c r="E5" s="87" t="s">
        <v>345</v>
      </c>
    </row>
    <row r="6" spans="1:17" x14ac:dyDescent="0.3">
      <c r="A6" s="88" t="s">
        <v>317</v>
      </c>
      <c r="B6" s="89" t="s">
        <v>314</v>
      </c>
      <c r="C6" s="90" t="s">
        <v>326</v>
      </c>
      <c r="D6" s="90">
        <v>34</v>
      </c>
      <c r="E6" s="90" t="s">
        <v>345</v>
      </c>
    </row>
    <row r="7" spans="1:17" x14ac:dyDescent="0.3">
      <c r="A7" s="91" t="s">
        <v>318</v>
      </c>
      <c r="B7" s="92" t="s">
        <v>315</v>
      </c>
      <c r="C7" s="93" t="s">
        <v>324</v>
      </c>
      <c r="D7" s="93">
        <v>34</v>
      </c>
      <c r="E7" s="93" t="s">
        <v>345</v>
      </c>
    </row>
    <row r="8" spans="1:17" x14ac:dyDescent="0.3">
      <c r="A8" s="94" t="s">
        <v>319</v>
      </c>
      <c r="B8" s="95" t="s">
        <v>316</v>
      </c>
      <c r="C8" s="96" t="s">
        <v>328</v>
      </c>
      <c r="D8" s="96">
        <v>34</v>
      </c>
      <c r="E8" s="96" t="s">
        <v>345</v>
      </c>
    </row>
    <row r="11" spans="1:17" x14ac:dyDescent="0.3">
      <c r="A11" s="4" t="s">
        <v>0</v>
      </c>
      <c r="B11" s="1" t="s">
        <v>12</v>
      </c>
      <c r="D11" s="1" t="s">
        <v>343</v>
      </c>
      <c r="F11" s="1" t="s">
        <v>4</v>
      </c>
      <c r="H11" s="1" t="s">
        <v>3</v>
      </c>
      <c r="J11" s="1" t="s">
        <v>5</v>
      </c>
      <c r="L11" s="1" t="s">
        <v>6</v>
      </c>
      <c r="N11" s="1" t="s">
        <v>7</v>
      </c>
      <c r="P11" s="5" t="s">
        <v>66</v>
      </c>
    </row>
    <row r="12" spans="1:17" x14ac:dyDescent="0.3">
      <c r="A12" s="99" t="s">
        <v>68</v>
      </c>
      <c r="B12" s="99">
        <v>65.340425531914889</v>
      </c>
      <c r="C12" s="100" t="s">
        <v>346</v>
      </c>
      <c r="D12" s="99">
        <v>0.48188888888888909</v>
      </c>
      <c r="E12" s="100" t="s">
        <v>346</v>
      </c>
      <c r="F12" s="99">
        <v>63.977083333333333</v>
      </c>
      <c r="G12" s="100" t="s">
        <v>346</v>
      </c>
      <c r="H12" s="99">
        <v>39.815434782608698</v>
      </c>
      <c r="I12" s="100" t="s">
        <v>347</v>
      </c>
      <c r="J12" s="99">
        <v>5.4765957446808509</v>
      </c>
      <c r="K12" s="100" t="s">
        <v>346</v>
      </c>
      <c r="L12" s="99">
        <v>70.202127659574444</v>
      </c>
      <c r="M12" s="100" t="s">
        <v>346</v>
      </c>
      <c r="N12" s="99">
        <v>7.8723404255319149</v>
      </c>
      <c r="O12" s="100" t="s">
        <v>346</v>
      </c>
      <c r="P12" s="99">
        <v>9.7098211637870673</v>
      </c>
      <c r="Q12" s="100" t="s">
        <v>347</v>
      </c>
    </row>
    <row r="13" spans="1:17" x14ac:dyDescent="0.3">
      <c r="A13" s="101" t="s">
        <v>67</v>
      </c>
      <c r="B13" s="101">
        <v>56.489795918367349</v>
      </c>
      <c r="C13" s="102" t="s">
        <v>347</v>
      </c>
      <c r="D13" s="101">
        <v>0.46510869565217383</v>
      </c>
      <c r="E13" s="102" t="s">
        <v>346</v>
      </c>
      <c r="F13" s="101">
        <v>54.62040816326531</v>
      </c>
      <c r="G13" s="102" t="s">
        <v>347</v>
      </c>
      <c r="H13" s="101">
        <v>49.705319148936155</v>
      </c>
      <c r="I13" s="102" t="s">
        <v>346</v>
      </c>
      <c r="J13" s="101">
        <v>4.6521739130434794</v>
      </c>
      <c r="K13" s="102" t="s">
        <v>347</v>
      </c>
      <c r="L13" s="101">
        <v>66.202173913043509</v>
      </c>
      <c r="M13" s="102" t="s">
        <v>346</v>
      </c>
      <c r="N13" s="101">
        <v>6.6304347826086953</v>
      </c>
      <c r="O13" s="102" t="s">
        <v>347</v>
      </c>
      <c r="P13" s="101">
        <v>10.323412005243524</v>
      </c>
      <c r="Q13" s="102" t="s">
        <v>348</v>
      </c>
    </row>
    <row r="14" spans="1:17" x14ac:dyDescent="0.3">
      <c r="A14" s="103" t="s">
        <v>69</v>
      </c>
      <c r="B14" s="103">
        <v>56.638297872340424</v>
      </c>
      <c r="C14" s="104" t="s">
        <v>347</v>
      </c>
      <c r="D14" s="103">
        <v>0.47065217391304359</v>
      </c>
      <c r="E14" s="104" t="s">
        <v>346</v>
      </c>
      <c r="F14" s="104">
        <v>55.29375000000001</v>
      </c>
      <c r="G14" s="104" t="s">
        <v>347</v>
      </c>
      <c r="H14" s="103">
        <v>53.030212765957451</v>
      </c>
      <c r="I14" s="104" t="s">
        <v>346</v>
      </c>
      <c r="J14" s="103">
        <v>4.6062500000000002</v>
      </c>
      <c r="K14" s="104" t="s">
        <v>347</v>
      </c>
      <c r="L14" s="103">
        <v>67.489130434782595</v>
      </c>
      <c r="M14" s="104" t="s">
        <v>346</v>
      </c>
      <c r="N14" s="103">
        <v>6.666666666666667</v>
      </c>
      <c r="O14" s="104" t="s">
        <v>347</v>
      </c>
      <c r="P14" s="103">
        <v>10.19568691999592</v>
      </c>
      <c r="Q14" s="104" t="s">
        <v>349</v>
      </c>
    </row>
    <row r="15" spans="1:17" x14ac:dyDescent="0.3">
      <c r="A15" s="98" t="s">
        <v>317</v>
      </c>
      <c r="B15" s="98">
        <v>56.425531914893618</v>
      </c>
      <c r="C15" s="105" t="s">
        <v>347</v>
      </c>
      <c r="D15" s="98">
        <v>0.48133333333333339</v>
      </c>
      <c r="E15" s="105" t="s">
        <v>346</v>
      </c>
      <c r="F15" s="98">
        <v>54.131250000000016</v>
      </c>
      <c r="G15" s="105" t="s">
        <v>347</v>
      </c>
      <c r="H15" s="98">
        <v>53.739565217391295</v>
      </c>
      <c r="I15" s="105" t="s">
        <v>346</v>
      </c>
      <c r="J15" s="98">
        <v>4.6489361702127656</v>
      </c>
      <c r="K15" s="105" t="s">
        <v>347</v>
      </c>
      <c r="L15" s="98">
        <v>67.55</v>
      </c>
      <c r="M15" s="105" t="s">
        <v>346</v>
      </c>
      <c r="N15" s="98">
        <v>6.7234042553191493</v>
      </c>
      <c r="O15" s="105" t="s">
        <v>347</v>
      </c>
      <c r="P15" s="98">
        <v>10.259697786353184</v>
      </c>
      <c r="Q15" s="105" t="s">
        <v>346</v>
      </c>
    </row>
    <row r="16" spans="1:17" x14ac:dyDescent="0.3">
      <c r="A16" s="106" t="s">
        <v>318</v>
      </c>
      <c r="B16" s="106">
        <v>57.434782608695649</v>
      </c>
      <c r="C16" s="107" t="s">
        <v>347</v>
      </c>
      <c r="D16" s="106">
        <v>0.48645348837209296</v>
      </c>
      <c r="E16" s="107" t="s">
        <v>346</v>
      </c>
      <c r="F16" s="106">
        <v>56.148936170212764</v>
      </c>
      <c r="G16" s="107" t="s">
        <v>347</v>
      </c>
      <c r="H16" s="106">
        <v>53.386595744680861</v>
      </c>
      <c r="I16" s="107" t="s">
        <v>346</v>
      </c>
      <c r="J16" s="106">
        <v>4.4369565217391296</v>
      </c>
      <c r="K16" s="107" t="s">
        <v>347</v>
      </c>
      <c r="L16" s="106">
        <v>64.991111111111124</v>
      </c>
      <c r="M16" s="107" t="s">
        <v>346</v>
      </c>
      <c r="N16" s="106">
        <v>6.8043478260869561</v>
      </c>
      <c r="O16" s="107" t="s">
        <v>347</v>
      </c>
      <c r="P16" s="106">
        <v>10.411544140394945</v>
      </c>
      <c r="Q16" s="107" t="s">
        <v>346</v>
      </c>
    </row>
    <row r="17" spans="1:17" x14ac:dyDescent="0.3">
      <c r="A17" s="108" t="s">
        <v>319</v>
      </c>
      <c r="B17" s="108">
        <v>56.270833333333336</v>
      </c>
      <c r="C17" s="109" t="s">
        <v>347</v>
      </c>
      <c r="D17" s="108">
        <v>0.47031250000000013</v>
      </c>
      <c r="E17" s="109" t="s">
        <v>346</v>
      </c>
      <c r="F17" s="108">
        <v>54.526382978723397</v>
      </c>
      <c r="G17" s="109" t="s">
        <v>347</v>
      </c>
      <c r="H17" s="108">
        <v>51.647727272727273</v>
      </c>
      <c r="I17" s="109" t="s">
        <v>346</v>
      </c>
      <c r="J17" s="108">
        <v>4.6853658536585368</v>
      </c>
      <c r="K17" s="109" t="s">
        <v>348</v>
      </c>
      <c r="L17" s="108">
        <v>67.721428571428575</v>
      </c>
      <c r="M17" s="109" t="s">
        <v>346</v>
      </c>
      <c r="N17" s="108">
        <v>6.4285714285714288</v>
      </c>
      <c r="O17" s="109" t="s">
        <v>347</v>
      </c>
      <c r="P17" s="108">
        <v>10.281541626208503</v>
      </c>
      <c r="Q17" s="109" t="s">
        <v>348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Timothy Trial-20 April</vt:lpstr>
      <vt:lpstr>JMP</vt:lpstr>
      <vt:lpstr>Egg Info and 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Anneleen Swanepoel</dc:creator>
  <cp:lastModifiedBy>Anneleen Swanepoel</cp:lastModifiedBy>
  <cp:lastPrinted>2020-01-29T09:32:33Z</cp:lastPrinted>
  <dcterms:created xsi:type="dcterms:W3CDTF">2019-09-30T06:16:39Z</dcterms:created>
  <dcterms:modified xsi:type="dcterms:W3CDTF">2021-05-04T13:57:48Z</dcterms:modified>
</cp:coreProperties>
</file>