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ABORATORY\Egg quality lab 2021\Rossgro\2021\Timothy Trial\Layer Eggs-09 March 2021\"/>
    </mc:Choice>
  </mc:AlternateContent>
  <xr:revisionPtr revIDLastSave="0" documentId="13_ncr:1_{499DF82E-58DE-4027-8863-3683E4D2FF1E}" xr6:coauthVersionLast="46" xr6:coauthVersionMax="46" xr10:uidLastSave="{00000000-0000-0000-0000-000000000000}"/>
  <bookViews>
    <workbookView xWindow="-108" yWindow="-108" windowWidth="23256" windowHeight="12576" activeTab="2" xr2:uid="{C5832D1B-65F0-4579-9138-82586B99B0F0}"/>
  </bookViews>
  <sheets>
    <sheet name="Rossgro eggs" sheetId="12" r:id="rId1"/>
    <sheet name="JMP" sheetId="14" r:id="rId2"/>
    <sheet name="Egg Info and graphs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05" i="12" l="1"/>
  <c r="L254" i="12"/>
  <c r="F254" i="12"/>
  <c r="O203" i="12"/>
  <c r="N203" i="12"/>
  <c r="M203" i="12"/>
  <c r="L203" i="12"/>
  <c r="F203" i="12"/>
  <c r="O152" i="12"/>
  <c r="N152" i="12"/>
  <c r="M152" i="12"/>
  <c r="L152" i="12"/>
  <c r="F152" i="12"/>
  <c r="O101" i="12"/>
  <c r="N101" i="12"/>
  <c r="M101" i="12"/>
  <c r="L101" i="12"/>
  <c r="K88" i="12"/>
  <c r="F101" i="12"/>
  <c r="O50" i="12"/>
  <c r="N50" i="12"/>
  <c r="M50" i="12"/>
  <c r="L50" i="12"/>
  <c r="F50" i="12"/>
  <c r="G305" i="12"/>
  <c r="H305" i="12"/>
  <c r="I305" i="12"/>
  <c r="J305" i="12"/>
  <c r="L305" i="12"/>
  <c r="N305" i="12"/>
  <c r="O305" i="12"/>
  <c r="P305" i="12"/>
  <c r="Q305" i="12"/>
  <c r="R305" i="12"/>
  <c r="S305" i="12"/>
  <c r="T305" i="12"/>
  <c r="F305" i="12"/>
  <c r="G254" i="12"/>
  <c r="H254" i="12"/>
  <c r="I254" i="12"/>
  <c r="J254" i="12"/>
  <c r="M254" i="12"/>
  <c r="N254" i="12"/>
  <c r="O254" i="12"/>
  <c r="P254" i="12"/>
  <c r="Q254" i="12"/>
  <c r="R254" i="12"/>
  <c r="S254" i="12"/>
  <c r="T254" i="12"/>
  <c r="G203" i="12"/>
  <c r="H203" i="12"/>
  <c r="I203" i="12"/>
  <c r="J203" i="12"/>
  <c r="P203" i="12"/>
  <c r="Q203" i="12"/>
  <c r="R203" i="12"/>
  <c r="S203" i="12"/>
  <c r="T203" i="12"/>
  <c r="G152" i="12"/>
  <c r="H152" i="12"/>
  <c r="I152" i="12"/>
  <c r="J152" i="12"/>
  <c r="P152" i="12"/>
  <c r="Q152" i="12"/>
  <c r="R152" i="12"/>
  <c r="S152" i="12"/>
  <c r="T152" i="12"/>
  <c r="G101" i="12"/>
  <c r="H101" i="12"/>
  <c r="I101" i="12"/>
  <c r="J101" i="12"/>
  <c r="P101" i="12"/>
  <c r="Q101" i="12"/>
  <c r="R101" i="12"/>
  <c r="S101" i="12"/>
  <c r="T101" i="12"/>
  <c r="P50" i="12"/>
  <c r="S50" i="12"/>
  <c r="T50" i="12"/>
  <c r="K2" i="12"/>
  <c r="K139" i="12" l="1"/>
  <c r="K140" i="12"/>
  <c r="K37" i="12"/>
  <c r="J306" i="12" l="1"/>
  <c r="U304" i="12"/>
  <c r="V304" i="12" s="1"/>
  <c r="K304" i="12"/>
  <c r="U303" i="12"/>
  <c r="V303" i="12" s="1"/>
  <c r="K303" i="12"/>
  <c r="U302" i="12"/>
  <c r="V302" i="12" s="1"/>
  <c r="K302" i="12"/>
  <c r="U301" i="12"/>
  <c r="V301" i="12" s="1"/>
  <c r="K301" i="12"/>
  <c r="U300" i="12"/>
  <c r="V300" i="12" s="1"/>
  <c r="K300" i="12"/>
  <c r="U299" i="12"/>
  <c r="V299" i="12" s="1"/>
  <c r="K299" i="12"/>
  <c r="U298" i="12"/>
  <c r="V298" i="12" s="1"/>
  <c r="K298" i="12"/>
  <c r="U297" i="12"/>
  <c r="V297" i="12" s="1"/>
  <c r="K297" i="12"/>
  <c r="U296" i="12"/>
  <c r="V296" i="12" s="1"/>
  <c r="K296" i="12"/>
  <c r="U295" i="12"/>
  <c r="V295" i="12" s="1"/>
  <c r="K295" i="12"/>
  <c r="U294" i="12"/>
  <c r="V294" i="12" s="1"/>
  <c r="K294" i="12"/>
  <c r="U293" i="12"/>
  <c r="V293" i="12" s="1"/>
  <c r="K293" i="12"/>
  <c r="U292" i="12"/>
  <c r="V292" i="12" s="1"/>
  <c r="K292" i="12"/>
  <c r="U291" i="12"/>
  <c r="V291" i="12" s="1"/>
  <c r="K291" i="12"/>
  <c r="U290" i="12"/>
  <c r="V290" i="12" s="1"/>
  <c r="K290" i="12"/>
  <c r="U289" i="12"/>
  <c r="V289" i="12" s="1"/>
  <c r="K289" i="12"/>
  <c r="U288" i="12"/>
  <c r="V288" i="12" s="1"/>
  <c r="K288" i="12"/>
  <c r="U287" i="12"/>
  <c r="V287" i="12" s="1"/>
  <c r="K287" i="12"/>
  <c r="U286" i="12"/>
  <c r="V286" i="12" s="1"/>
  <c r="K286" i="12"/>
  <c r="U285" i="12"/>
  <c r="V285" i="12" s="1"/>
  <c r="K285" i="12"/>
  <c r="U284" i="12"/>
  <c r="V284" i="12" s="1"/>
  <c r="K284" i="12"/>
  <c r="U283" i="12"/>
  <c r="V283" i="12" s="1"/>
  <c r="K283" i="12"/>
  <c r="U282" i="12"/>
  <c r="V282" i="12" s="1"/>
  <c r="K282" i="12"/>
  <c r="U281" i="12"/>
  <c r="V281" i="12" s="1"/>
  <c r="K281" i="12"/>
  <c r="U280" i="12"/>
  <c r="V280" i="12" s="1"/>
  <c r="K280" i="12"/>
  <c r="U279" i="12"/>
  <c r="V279" i="12" s="1"/>
  <c r="K279" i="12"/>
  <c r="U278" i="12"/>
  <c r="V278" i="12" s="1"/>
  <c r="K278" i="12"/>
  <c r="U277" i="12"/>
  <c r="V277" i="12" s="1"/>
  <c r="K277" i="12"/>
  <c r="U276" i="12"/>
  <c r="V276" i="12" s="1"/>
  <c r="K276" i="12"/>
  <c r="U275" i="12"/>
  <c r="V275" i="12" s="1"/>
  <c r="K275" i="12"/>
  <c r="U274" i="12"/>
  <c r="V274" i="12" s="1"/>
  <c r="K274" i="12"/>
  <c r="U273" i="12"/>
  <c r="V273" i="12" s="1"/>
  <c r="K273" i="12"/>
  <c r="U272" i="12"/>
  <c r="V272" i="12" s="1"/>
  <c r="K272" i="12"/>
  <c r="U271" i="12"/>
  <c r="V271" i="12" s="1"/>
  <c r="K271" i="12"/>
  <c r="U270" i="12"/>
  <c r="V270" i="12" s="1"/>
  <c r="K270" i="12"/>
  <c r="U269" i="12"/>
  <c r="V269" i="12" s="1"/>
  <c r="K269" i="12"/>
  <c r="U268" i="12"/>
  <c r="V268" i="12" s="1"/>
  <c r="K268" i="12"/>
  <c r="U267" i="12"/>
  <c r="V267" i="12" s="1"/>
  <c r="K267" i="12"/>
  <c r="U266" i="12"/>
  <c r="V266" i="12" s="1"/>
  <c r="K266" i="12"/>
  <c r="U265" i="12"/>
  <c r="V265" i="12" s="1"/>
  <c r="K265" i="12"/>
  <c r="U264" i="12"/>
  <c r="V264" i="12" s="1"/>
  <c r="K264" i="12"/>
  <c r="U263" i="12"/>
  <c r="V263" i="12" s="1"/>
  <c r="K263" i="12"/>
  <c r="U262" i="12"/>
  <c r="V262" i="12" s="1"/>
  <c r="K262" i="12"/>
  <c r="U261" i="12"/>
  <c r="V261" i="12" s="1"/>
  <c r="K261" i="12"/>
  <c r="U260" i="12"/>
  <c r="V260" i="12" s="1"/>
  <c r="K260" i="12"/>
  <c r="U259" i="12"/>
  <c r="V259" i="12" s="1"/>
  <c r="K259" i="12"/>
  <c r="U258" i="12"/>
  <c r="V258" i="12" s="1"/>
  <c r="K258" i="12"/>
  <c r="U257" i="12"/>
  <c r="K257" i="12"/>
  <c r="K305" i="12" s="1"/>
  <c r="J255" i="12"/>
  <c r="U253" i="12"/>
  <c r="V253" i="12" s="1"/>
  <c r="K253" i="12"/>
  <c r="U252" i="12"/>
  <c r="V252" i="12" s="1"/>
  <c r="K252" i="12"/>
  <c r="U251" i="12"/>
  <c r="V251" i="12" s="1"/>
  <c r="K251" i="12"/>
  <c r="U250" i="12"/>
  <c r="V250" i="12" s="1"/>
  <c r="K250" i="12"/>
  <c r="U249" i="12"/>
  <c r="V249" i="12" s="1"/>
  <c r="K249" i="12"/>
  <c r="U248" i="12"/>
  <c r="V248" i="12" s="1"/>
  <c r="K248" i="12"/>
  <c r="U247" i="12"/>
  <c r="V247" i="12" s="1"/>
  <c r="K247" i="12"/>
  <c r="U246" i="12"/>
  <c r="V246" i="12" s="1"/>
  <c r="K246" i="12"/>
  <c r="U245" i="12"/>
  <c r="V245" i="12" s="1"/>
  <c r="K245" i="12"/>
  <c r="U244" i="12"/>
  <c r="V244" i="12" s="1"/>
  <c r="K244" i="12"/>
  <c r="U243" i="12"/>
  <c r="V243" i="12" s="1"/>
  <c r="K243" i="12"/>
  <c r="U242" i="12"/>
  <c r="V242" i="12" s="1"/>
  <c r="K242" i="12"/>
  <c r="U241" i="12"/>
  <c r="V241" i="12" s="1"/>
  <c r="K241" i="12"/>
  <c r="U240" i="12"/>
  <c r="V240" i="12" s="1"/>
  <c r="K240" i="12"/>
  <c r="U239" i="12"/>
  <c r="V239" i="12" s="1"/>
  <c r="K239" i="12"/>
  <c r="U238" i="12"/>
  <c r="V238" i="12" s="1"/>
  <c r="K238" i="12"/>
  <c r="U237" i="12"/>
  <c r="V237" i="12" s="1"/>
  <c r="K237" i="12"/>
  <c r="U236" i="12"/>
  <c r="V236" i="12" s="1"/>
  <c r="K236" i="12"/>
  <c r="U235" i="12"/>
  <c r="V235" i="12" s="1"/>
  <c r="K235" i="12"/>
  <c r="U234" i="12"/>
  <c r="V234" i="12" s="1"/>
  <c r="K234" i="12"/>
  <c r="U233" i="12"/>
  <c r="V233" i="12" s="1"/>
  <c r="K233" i="12"/>
  <c r="U232" i="12"/>
  <c r="V232" i="12" s="1"/>
  <c r="K232" i="12"/>
  <c r="U231" i="12"/>
  <c r="V231" i="12" s="1"/>
  <c r="K231" i="12"/>
  <c r="U230" i="12"/>
  <c r="V230" i="12" s="1"/>
  <c r="K230" i="12"/>
  <c r="U229" i="12"/>
  <c r="V229" i="12" s="1"/>
  <c r="K229" i="12"/>
  <c r="U228" i="12"/>
  <c r="V228" i="12" s="1"/>
  <c r="K228" i="12"/>
  <c r="U227" i="12"/>
  <c r="V227" i="12" s="1"/>
  <c r="K227" i="12"/>
  <c r="U226" i="12"/>
  <c r="V226" i="12" s="1"/>
  <c r="K226" i="12"/>
  <c r="U225" i="12"/>
  <c r="V225" i="12" s="1"/>
  <c r="K225" i="12"/>
  <c r="U224" i="12"/>
  <c r="V224" i="12" s="1"/>
  <c r="K224" i="12"/>
  <c r="U223" i="12"/>
  <c r="V223" i="12" s="1"/>
  <c r="K223" i="12"/>
  <c r="U222" i="12"/>
  <c r="V222" i="12" s="1"/>
  <c r="K222" i="12"/>
  <c r="U221" i="12"/>
  <c r="V221" i="12" s="1"/>
  <c r="K221" i="12"/>
  <c r="U220" i="12"/>
  <c r="V220" i="12" s="1"/>
  <c r="K220" i="12"/>
  <c r="U219" i="12"/>
  <c r="V219" i="12" s="1"/>
  <c r="K219" i="12"/>
  <c r="U218" i="12"/>
  <c r="V218" i="12" s="1"/>
  <c r="K218" i="12"/>
  <c r="U217" i="12"/>
  <c r="V217" i="12" s="1"/>
  <c r="K217" i="12"/>
  <c r="U216" i="12"/>
  <c r="V216" i="12" s="1"/>
  <c r="K216" i="12"/>
  <c r="U215" i="12"/>
  <c r="V215" i="12" s="1"/>
  <c r="K215" i="12"/>
  <c r="U214" i="12"/>
  <c r="V214" i="12" s="1"/>
  <c r="K214" i="12"/>
  <c r="U213" i="12"/>
  <c r="V213" i="12" s="1"/>
  <c r="K213" i="12"/>
  <c r="U212" i="12"/>
  <c r="V212" i="12" s="1"/>
  <c r="K212" i="12"/>
  <c r="U211" i="12"/>
  <c r="V211" i="12" s="1"/>
  <c r="K211" i="12"/>
  <c r="U210" i="12"/>
  <c r="V210" i="12" s="1"/>
  <c r="K210" i="12"/>
  <c r="U209" i="12"/>
  <c r="V209" i="12" s="1"/>
  <c r="K209" i="12"/>
  <c r="U208" i="12"/>
  <c r="V208" i="12" s="1"/>
  <c r="K208" i="12"/>
  <c r="U207" i="12"/>
  <c r="V207" i="12" s="1"/>
  <c r="K207" i="12"/>
  <c r="U206" i="12"/>
  <c r="K206" i="12"/>
  <c r="J204" i="12"/>
  <c r="U202" i="12"/>
  <c r="V202" i="12" s="1"/>
  <c r="K202" i="12"/>
  <c r="U201" i="12"/>
  <c r="V201" i="12" s="1"/>
  <c r="K201" i="12"/>
  <c r="U200" i="12"/>
  <c r="V200" i="12" s="1"/>
  <c r="K200" i="12"/>
  <c r="U199" i="12"/>
  <c r="V199" i="12" s="1"/>
  <c r="K199" i="12"/>
  <c r="U198" i="12"/>
  <c r="V198" i="12" s="1"/>
  <c r="K198" i="12"/>
  <c r="U197" i="12"/>
  <c r="V197" i="12" s="1"/>
  <c r="K197" i="12"/>
  <c r="U196" i="12"/>
  <c r="V196" i="12" s="1"/>
  <c r="K196" i="12"/>
  <c r="U195" i="12"/>
  <c r="V195" i="12" s="1"/>
  <c r="K195" i="12"/>
  <c r="U194" i="12"/>
  <c r="V194" i="12" s="1"/>
  <c r="K194" i="12"/>
  <c r="U193" i="12"/>
  <c r="V193" i="12" s="1"/>
  <c r="K193" i="12"/>
  <c r="U192" i="12"/>
  <c r="V192" i="12" s="1"/>
  <c r="K192" i="12"/>
  <c r="U191" i="12"/>
  <c r="V191" i="12" s="1"/>
  <c r="K191" i="12"/>
  <c r="U190" i="12"/>
  <c r="V190" i="12" s="1"/>
  <c r="K190" i="12"/>
  <c r="U189" i="12"/>
  <c r="V189" i="12" s="1"/>
  <c r="K189" i="12"/>
  <c r="U188" i="12"/>
  <c r="V188" i="12" s="1"/>
  <c r="K188" i="12"/>
  <c r="U187" i="12"/>
  <c r="V187" i="12" s="1"/>
  <c r="K187" i="12"/>
  <c r="U186" i="12"/>
  <c r="V186" i="12" s="1"/>
  <c r="K186" i="12"/>
  <c r="U185" i="12"/>
  <c r="V185" i="12" s="1"/>
  <c r="K185" i="12"/>
  <c r="U184" i="12"/>
  <c r="V184" i="12" s="1"/>
  <c r="K184" i="12"/>
  <c r="U183" i="12"/>
  <c r="V183" i="12" s="1"/>
  <c r="K183" i="12"/>
  <c r="U182" i="12"/>
  <c r="V182" i="12" s="1"/>
  <c r="K182" i="12"/>
  <c r="U181" i="12"/>
  <c r="V181" i="12" s="1"/>
  <c r="K181" i="12"/>
  <c r="U180" i="12"/>
  <c r="V180" i="12" s="1"/>
  <c r="K180" i="12"/>
  <c r="U179" i="12"/>
  <c r="V179" i="12" s="1"/>
  <c r="K179" i="12"/>
  <c r="U178" i="12"/>
  <c r="V178" i="12" s="1"/>
  <c r="K178" i="12"/>
  <c r="U177" i="12"/>
  <c r="V177" i="12" s="1"/>
  <c r="K177" i="12"/>
  <c r="U176" i="12"/>
  <c r="V176" i="12" s="1"/>
  <c r="K176" i="12"/>
  <c r="U175" i="12"/>
  <c r="V175" i="12" s="1"/>
  <c r="K175" i="12"/>
  <c r="U174" i="12"/>
  <c r="V174" i="12" s="1"/>
  <c r="K174" i="12"/>
  <c r="U173" i="12"/>
  <c r="V173" i="12" s="1"/>
  <c r="K173" i="12"/>
  <c r="U172" i="12"/>
  <c r="V172" i="12" s="1"/>
  <c r="K172" i="12"/>
  <c r="U171" i="12"/>
  <c r="V171" i="12" s="1"/>
  <c r="K171" i="12"/>
  <c r="U170" i="12"/>
  <c r="V170" i="12" s="1"/>
  <c r="K170" i="12"/>
  <c r="U169" i="12"/>
  <c r="V169" i="12" s="1"/>
  <c r="K169" i="12"/>
  <c r="U168" i="12"/>
  <c r="V168" i="12" s="1"/>
  <c r="K168" i="12"/>
  <c r="U167" i="12"/>
  <c r="V167" i="12" s="1"/>
  <c r="K167" i="12"/>
  <c r="U166" i="12"/>
  <c r="V166" i="12" s="1"/>
  <c r="K166" i="12"/>
  <c r="U165" i="12"/>
  <c r="V165" i="12" s="1"/>
  <c r="K165" i="12"/>
  <c r="U164" i="12"/>
  <c r="V164" i="12" s="1"/>
  <c r="K164" i="12"/>
  <c r="U163" i="12"/>
  <c r="V163" i="12" s="1"/>
  <c r="K163" i="12"/>
  <c r="U162" i="12"/>
  <c r="V162" i="12" s="1"/>
  <c r="K162" i="12"/>
  <c r="U161" i="12"/>
  <c r="V161" i="12" s="1"/>
  <c r="K161" i="12"/>
  <c r="U160" i="12"/>
  <c r="V160" i="12" s="1"/>
  <c r="K160" i="12"/>
  <c r="U159" i="12"/>
  <c r="V159" i="12" s="1"/>
  <c r="K159" i="12"/>
  <c r="U158" i="12"/>
  <c r="V158" i="12" s="1"/>
  <c r="K158" i="12"/>
  <c r="U157" i="12"/>
  <c r="V157" i="12" s="1"/>
  <c r="K157" i="12"/>
  <c r="U156" i="12"/>
  <c r="V156" i="12" s="1"/>
  <c r="K156" i="12"/>
  <c r="U155" i="12"/>
  <c r="K155" i="12"/>
  <c r="K203" i="12" s="1"/>
  <c r="J153" i="12"/>
  <c r="U151" i="12"/>
  <c r="V151" i="12" s="1"/>
  <c r="K151" i="12"/>
  <c r="U150" i="12"/>
  <c r="V150" i="12" s="1"/>
  <c r="K150" i="12"/>
  <c r="U149" i="12"/>
  <c r="V149" i="12" s="1"/>
  <c r="K149" i="12"/>
  <c r="U148" i="12"/>
  <c r="V148" i="12" s="1"/>
  <c r="K148" i="12"/>
  <c r="U147" i="12"/>
  <c r="V147" i="12" s="1"/>
  <c r="K147" i="12"/>
  <c r="U146" i="12"/>
  <c r="V146" i="12" s="1"/>
  <c r="K146" i="12"/>
  <c r="U145" i="12"/>
  <c r="V145" i="12" s="1"/>
  <c r="K145" i="12"/>
  <c r="U144" i="12"/>
  <c r="V144" i="12" s="1"/>
  <c r="K144" i="12"/>
  <c r="U143" i="12"/>
  <c r="V143" i="12" s="1"/>
  <c r="K143" i="12"/>
  <c r="U142" i="12"/>
  <c r="V142" i="12" s="1"/>
  <c r="K142" i="12"/>
  <c r="U141" i="12"/>
  <c r="V141" i="12" s="1"/>
  <c r="K141" i="12"/>
  <c r="U140" i="12"/>
  <c r="V140" i="12" s="1"/>
  <c r="U139" i="12"/>
  <c r="V139" i="12" s="1"/>
  <c r="U138" i="12"/>
  <c r="V138" i="12" s="1"/>
  <c r="K138" i="12"/>
  <c r="U137" i="12"/>
  <c r="V137" i="12" s="1"/>
  <c r="K137" i="12"/>
  <c r="U136" i="12"/>
  <c r="V136" i="12" s="1"/>
  <c r="K136" i="12"/>
  <c r="U135" i="12"/>
  <c r="V135" i="12" s="1"/>
  <c r="K135" i="12"/>
  <c r="U134" i="12"/>
  <c r="V134" i="12" s="1"/>
  <c r="K134" i="12"/>
  <c r="U133" i="12"/>
  <c r="V133" i="12" s="1"/>
  <c r="K133" i="12"/>
  <c r="U132" i="12"/>
  <c r="V132" i="12" s="1"/>
  <c r="K132" i="12"/>
  <c r="U131" i="12"/>
  <c r="V131" i="12" s="1"/>
  <c r="K131" i="12"/>
  <c r="U130" i="12"/>
  <c r="V130" i="12" s="1"/>
  <c r="K130" i="12"/>
  <c r="U129" i="12"/>
  <c r="V129" i="12" s="1"/>
  <c r="K129" i="12"/>
  <c r="U128" i="12"/>
  <c r="V128" i="12" s="1"/>
  <c r="K128" i="12"/>
  <c r="U127" i="12"/>
  <c r="V127" i="12" s="1"/>
  <c r="K127" i="12"/>
  <c r="U126" i="12"/>
  <c r="V126" i="12" s="1"/>
  <c r="K126" i="12"/>
  <c r="U125" i="12"/>
  <c r="V125" i="12" s="1"/>
  <c r="K125" i="12"/>
  <c r="U124" i="12"/>
  <c r="V124" i="12" s="1"/>
  <c r="K124" i="12"/>
  <c r="U123" i="12"/>
  <c r="V123" i="12" s="1"/>
  <c r="K123" i="12"/>
  <c r="U122" i="12"/>
  <c r="V122" i="12" s="1"/>
  <c r="K122" i="12"/>
  <c r="U121" i="12"/>
  <c r="V121" i="12" s="1"/>
  <c r="K121" i="12"/>
  <c r="U120" i="12"/>
  <c r="V120" i="12" s="1"/>
  <c r="K120" i="12"/>
  <c r="U119" i="12"/>
  <c r="V119" i="12" s="1"/>
  <c r="K119" i="12"/>
  <c r="U118" i="12"/>
  <c r="V118" i="12" s="1"/>
  <c r="K118" i="12"/>
  <c r="U117" i="12"/>
  <c r="V117" i="12" s="1"/>
  <c r="K117" i="12"/>
  <c r="U116" i="12"/>
  <c r="V116" i="12" s="1"/>
  <c r="K116" i="12"/>
  <c r="U115" i="12"/>
  <c r="V115" i="12" s="1"/>
  <c r="K115" i="12"/>
  <c r="U114" i="12"/>
  <c r="V114" i="12" s="1"/>
  <c r="K114" i="12"/>
  <c r="U113" i="12"/>
  <c r="V113" i="12" s="1"/>
  <c r="K113" i="12"/>
  <c r="U112" i="12"/>
  <c r="V112" i="12" s="1"/>
  <c r="K112" i="12"/>
  <c r="U111" i="12"/>
  <c r="V111" i="12" s="1"/>
  <c r="K111" i="12"/>
  <c r="U110" i="12"/>
  <c r="V110" i="12" s="1"/>
  <c r="K110" i="12"/>
  <c r="U109" i="12"/>
  <c r="V109" i="12" s="1"/>
  <c r="K109" i="12"/>
  <c r="U108" i="12"/>
  <c r="V108" i="12" s="1"/>
  <c r="K108" i="12"/>
  <c r="U107" i="12"/>
  <c r="V107" i="12" s="1"/>
  <c r="K107" i="12"/>
  <c r="U106" i="12"/>
  <c r="V106" i="12" s="1"/>
  <c r="K106" i="12"/>
  <c r="U105" i="12"/>
  <c r="V105" i="12" s="1"/>
  <c r="K105" i="12"/>
  <c r="U104" i="12"/>
  <c r="K104" i="12"/>
  <c r="J102" i="12"/>
  <c r="U100" i="12"/>
  <c r="V100" i="12" s="1"/>
  <c r="K100" i="12"/>
  <c r="U99" i="12"/>
  <c r="V99" i="12" s="1"/>
  <c r="K99" i="12"/>
  <c r="U98" i="12"/>
  <c r="V98" i="12" s="1"/>
  <c r="K98" i="12"/>
  <c r="U97" i="12"/>
  <c r="V97" i="12" s="1"/>
  <c r="K97" i="12"/>
  <c r="U96" i="12"/>
  <c r="V96" i="12" s="1"/>
  <c r="K96" i="12"/>
  <c r="U95" i="12"/>
  <c r="V95" i="12" s="1"/>
  <c r="K95" i="12"/>
  <c r="U94" i="12"/>
  <c r="V94" i="12" s="1"/>
  <c r="K94" i="12"/>
  <c r="U93" i="12"/>
  <c r="V93" i="12" s="1"/>
  <c r="K93" i="12"/>
  <c r="U92" i="12"/>
  <c r="V92" i="12" s="1"/>
  <c r="K92" i="12"/>
  <c r="U91" i="12"/>
  <c r="V91" i="12" s="1"/>
  <c r="K91" i="12"/>
  <c r="U90" i="12"/>
  <c r="V90" i="12" s="1"/>
  <c r="K90" i="12"/>
  <c r="U89" i="12"/>
  <c r="V89" i="12" s="1"/>
  <c r="K89" i="12"/>
  <c r="U88" i="12"/>
  <c r="V88" i="12" s="1"/>
  <c r="U87" i="12"/>
  <c r="V87" i="12" s="1"/>
  <c r="K87" i="12"/>
  <c r="U86" i="12"/>
  <c r="V86" i="12" s="1"/>
  <c r="K86" i="12"/>
  <c r="U85" i="12"/>
  <c r="V85" i="12" s="1"/>
  <c r="K85" i="12"/>
  <c r="U84" i="12"/>
  <c r="V84" i="12" s="1"/>
  <c r="K84" i="12"/>
  <c r="U83" i="12"/>
  <c r="V83" i="12" s="1"/>
  <c r="K83" i="12"/>
  <c r="U82" i="12"/>
  <c r="V82" i="12" s="1"/>
  <c r="K82" i="12"/>
  <c r="U81" i="12"/>
  <c r="V81" i="12" s="1"/>
  <c r="K81" i="12"/>
  <c r="U80" i="12"/>
  <c r="V80" i="12" s="1"/>
  <c r="K80" i="12"/>
  <c r="U79" i="12"/>
  <c r="V79" i="12" s="1"/>
  <c r="K79" i="12"/>
  <c r="U78" i="12"/>
  <c r="V78" i="12" s="1"/>
  <c r="K78" i="12"/>
  <c r="U77" i="12"/>
  <c r="V77" i="12" s="1"/>
  <c r="K77" i="12"/>
  <c r="U76" i="12"/>
  <c r="V76" i="12" s="1"/>
  <c r="K76" i="12"/>
  <c r="U75" i="12"/>
  <c r="V75" i="12" s="1"/>
  <c r="K75" i="12"/>
  <c r="U74" i="12"/>
  <c r="V74" i="12" s="1"/>
  <c r="K74" i="12"/>
  <c r="U73" i="12"/>
  <c r="V73" i="12" s="1"/>
  <c r="K73" i="12"/>
  <c r="U72" i="12"/>
  <c r="V72" i="12" s="1"/>
  <c r="K72" i="12"/>
  <c r="U71" i="12"/>
  <c r="V71" i="12" s="1"/>
  <c r="K71" i="12"/>
  <c r="U70" i="12"/>
  <c r="V70" i="12" s="1"/>
  <c r="K70" i="12"/>
  <c r="U69" i="12"/>
  <c r="V69" i="12" s="1"/>
  <c r="K69" i="12"/>
  <c r="U68" i="12"/>
  <c r="V68" i="12" s="1"/>
  <c r="K68" i="12"/>
  <c r="U67" i="12"/>
  <c r="V67" i="12" s="1"/>
  <c r="K67" i="12"/>
  <c r="U66" i="12"/>
  <c r="V66" i="12" s="1"/>
  <c r="K66" i="12"/>
  <c r="U65" i="12"/>
  <c r="V65" i="12" s="1"/>
  <c r="K65" i="12"/>
  <c r="U64" i="12"/>
  <c r="V64" i="12" s="1"/>
  <c r="K64" i="12"/>
  <c r="U63" i="12"/>
  <c r="V63" i="12" s="1"/>
  <c r="K63" i="12"/>
  <c r="U62" i="12"/>
  <c r="V62" i="12" s="1"/>
  <c r="K62" i="12"/>
  <c r="U61" i="12"/>
  <c r="V61" i="12" s="1"/>
  <c r="K61" i="12"/>
  <c r="U60" i="12"/>
  <c r="V60" i="12" s="1"/>
  <c r="K60" i="12"/>
  <c r="U59" i="12"/>
  <c r="V59" i="12" s="1"/>
  <c r="K59" i="12"/>
  <c r="U58" i="12"/>
  <c r="V58" i="12" s="1"/>
  <c r="K58" i="12"/>
  <c r="U57" i="12"/>
  <c r="V57" i="12" s="1"/>
  <c r="K57" i="12"/>
  <c r="U56" i="12"/>
  <c r="V56" i="12" s="1"/>
  <c r="K56" i="12"/>
  <c r="U55" i="12"/>
  <c r="V55" i="12" s="1"/>
  <c r="K55" i="12"/>
  <c r="U54" i="12"/>
  <c r="V54" i="12" s="1"/>
  <c r="K54" i="12"/>
  <c r="U53" i="12"/>
  <c r="K53" i="12"/>
  <c r="K13" i="12"/>
  <c r="K14" i="12"/>
  <c r="K15" i="12"/>
  <c r="K16" i="12"/>
  <c r="K49" i="12"/>
  <c r="K254" i="12" l="1"/>
  <c r="V257" i="12"/>
  <c r="V305" i="12" s="1"/>
  <c r="U305" i="12"/>
  <c r="K152" i="12"/>
  <c r="U101" i="12"/>
  <c r="V104" i="12"/>
  <c r="V152" i="12" s="1"/>
  <c r="U152" i="12"/>
  <c r="K101" i="12"/>
  <c r="U203" i="12"/>
  <c r="V206" i="12"/>
  <c r="V254" i="12" s="1"/>
  <c r="U254" i="12"/>
  <c r="V53" i="12"/>
  <c r="V101" i="12" s="1"/>
  <c r="V155" i="12"/>
  <c r="V203" i="12" s="1"/>
  <c r="K36" i="12"/>
  <c r="K21" i="12"/>
  <c r="U2" i="12"/>
  <c r="V2" i="12" l="1"/>
  <c r="U32" i="12"/>
  <c r="V32" i="12" s="1"/>
  <c r="U33" i="12"/>
  <c r="V33" i="12" s="1"/>
  <c r="U34" i="12"/>
  <c r="V34" i="12" s="1"/>
  <c r="U35" i="12"/>
  <c r="V35" i="12" s="1"/>
  <c r="U36" i="12"/>
  <c r="V36" i="12" s="1"/>
  <c r="U37" i="12"/>
  <c r="V37" i="12" s="1"/>
  <c r="U38" i="12"/>
  <c r="V38" i="12" s="1"/>
  <c r="U39" i="12"/>
  <c r="V39" i="12" s="1"/>
  <c r="U40" i="12"/>
  <c r="V40" i="12" s="1"/>
  <c r="U41" i="12"/>
  <c r="V41" i="12" s="1"/>
  <c r="U42" i="12"/>
  <c r="V42" i="12" s="1"/>
  <c r="U43" i="12"/>
  <c r="V43" i="12" s="1"/>
  <c r="U44" i="12"/>
  <c r="V44" i="12" s="1"/>
  <c r="U45" i="12"/>
  <c r="V45" i="12" s="1"/>
  <c r="U46" i="12"/>
  <c r="V46" i="12" s="1"/>
  <c r="U47" i="12"/>
  <c r="V47" i="12" s="1"/>
  <c r="U48" i="12"/>
  <c r="V48" i="12" s="1"/>
  <c r="U49" i="12"/>
  <c r="V49" i="12" s="1"/>
  <c r="K32" i="12"/>
  <c r="K33" i="12"/>
  <c r="K34" i="12"/>
  <c r="K35" i="12"/>
  <c r="K38" i="12"/>
  <c r="K39" i="12"/>
  <c r="K40" i="12"/>
  <c r="K41" i="12"/>
  <c r="K42" i="12"/>
  <c r="K43" i="12"/>
  <c r="K44" i="12"/>
  <c r="K45" i="12"/>
  <c r="K46" i="12"/>
  <c r="K47" i="12"/>
  <c r="K48" i="12"/>
  <c r="G50" i="12"/>
  <c r="H50" i="12"/>
  <c r="I50" i="12"/>
  <c r="J50" i="12"/>
  <c r="K24" i="12"/>
  <c r="K7" i="12" l="1"/>
  <c r="K19" i="12" l="1"/>
  <c r="U3" i="12" l="1"/>
  <c r="U50" i="12" s="1"/>
  <c r="U4" i="12"/>
  <c r="V4" i="12" s="1"/>
  <c r="U5" i="12"/>
  <c r="V5" i="12" s="1"/>
  <c r="U6" i="12"/>
  <c r="V6" i="12" s="1"/>
  <c r="U7" i="12"/>
  <c r="V7" i="12" s="1"/>
  <c r="U8" i="12"/>
  <c r="V8" i="12" s="1"/>
  <c r="U9" i="12"/>
  <c r="V9" i="12" s="1"/>
  <c r="U10" i="12"/>
  <c r="V10" i="12" s="1"/>
  <c r="U11" i="12"/>
  <c r="V11" i="12" s="1"/>
  <c r="U12" i="12"/>
  <c r="V12" i="12" s="1"/>
  <c r="U13" i="12"/>
  <c r="V13" i="12" s="1"/>
  <c r="U14" i="12"/>
  <c r="V14" i="12" s="1"/>
  <c r="U15" i="12"/>
  <c r="V15" i="12" s="1"/>
  <c r="U16" i="12"/>
  <c r="V16" i="12" s="1"/>
  <c r="U17" i="12"/>
  <c r="V17" i="12" s="1"/>
  <c r="U18" i="12"/>
  <c r="V18" i="12" s="1"/>
  <c r="U19" i="12"/>
  <c r="V19" i="12" s="1"/>
  <c r="U20" i="12"/>
  <c r="V20" i="12" s="1"/>
  <c r="U21" i="12"/>
  <c r="V21" i="12" s="1"/>
  <c r="U22" i="12"/>
  <c r="V22" i="12" s="1"/>
  <c r="U23" i="12"/>
  <c r="V23" i="12" s="1"/>
  <c r="U24" i="12"/>
  <c r="V24" i="12" s="1"/>
  <c r="U25" i="12"/>
  <c r="V25" i="12" s="1"/>
  <c r="U26" i="12"/>
  <c r="V26" i="12" s="1"/>
  <c r="U27" i="12"/>
  <c r="V27" i="12" s="1"/>
  <c r="U28" i="12"/>
  <c r="V28" i="12" s="1"/>
  <c r="U29" i="12"/>
  <c r="V29" i="12" s="1"/>
  <c r="U30" i="12"/>
  <c r="V30" i="12" s="1"/>
  <c r="U31" i="12"/>
  <c r="V31" i="12" s="1"/>
  <c r="V3" i="12" l="1"/>
  <c r="V50" i="12" s="1"/>
  <c r="J51" i="12"/>
  <c r="K31" i="12" l="1"/>
  <c r="K30" i="12"/>
  <c r="K29" i="12"/>
  <c r="K28" i="12"/>
  <c r="K27" i="12"/>
  <c r="K26" i="12"/>
  <c r="K25" i="12"/>
  <c r="K23" i="12"/>
  <c r="K22" i="12"/>
  <c r="K20" i="12"/>
  <c r="K18" i="12"/>
  <c r="K17" i="12"/>
  <c r="K12" i="12"/>
  <c r="K11" i="12"/>
  <c r="K10" i="12"/>
  <c r="K9" i="12"/>
  <c r="K8" i="12"/>
  <c r="K6" i="12"/>
  <c r="K5" i="12"/>
  <c r="K4" i="12"/>
  <c r="K3" i="12"/>
  <c r="K50" i="12" l="1"/>
</calcChain>
</file>

<file path=xl/sharedStrings.xml><?xml version="1.0" encoding="utf-8"?>
<sst xmlns="http://schemas.openxmlformats.org/spreadsheetml/2006/main" count="1362" uniqueCount="346">
  <si>
    <t xml:space="preserve">Treatment </t>
  </si>
  <si>
    <t>Date</t>
  </si>
  <si>
    <t>Time</t>
  </si>
  <si>
    <t>Breaking Strength (N)</t>
  </si>
  <si>
    <t>Egg weight (g)</t>
  </si>
  <si>
    <t>Albumen height (mm)</t>
  </si>
  <si>
    <t>Haugh unit</t>
  </si>
  <si>
    <t>Yolk colour</t>
  </si>
  <si>
    <t>Grade</t>
  </si>
  <si>
    <t>Notes</t>
  </si>
  <si>
    <t>Avg</t>
  </si>
  <si>
    <t>Avg adjusted</t>
  </si>
  <si>
    <t>Egg volume</t>
  </si>
  <si>
    <t>Dried shell weight</t>
  </si>
  <si>
    <t>Average eggshell thickness (mm)</t>
  </si>
  <si>
    <t>Cup + shell</t>
  </si>
  <si>
    <t>Cup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</si>
  <si>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</si>
  <si>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</si>
  <si>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</si>
  <si>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</si>
  <si>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</si>
  <si>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</si>
  <si>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</si>
  <si>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</si>
  <si>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</si>
  <si>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</si>
  <si>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</si>
  <si>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</si>
  <si>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</si>
  <si>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</si>
  <si>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</si>
  <si>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</si>
  <si>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</si>
  <si>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</si>
  <si>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</si>
  <si>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</si>
  <si>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</si>
  <si>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</si>
  <si>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</si>
  <si>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</si>
  <si>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</si>
  <si>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</si>
  <si>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</si>
  <si>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</si>
  <si>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</si>
  <si>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</si>
  <si>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Breed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</si>
  <si>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</si>
  <si>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</si>
  <si>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</si>
  <si>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</si>
  <si>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</si>
  <si>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</si>
  <si>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</si>
  <si>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</si>
  <si>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</si>
  <si>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</si>
  <si>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</si>
  <si>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</si>
  <si>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</si>
  <si>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</si>
  <si>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</si>
  <si>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</si>
  <si>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</si>
  <si>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</si>
  <si>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Percentage shell</t>
  </si>
  <si>
    <t>B</t>
  </si>
  <si>
    <t>A</t>
  </si>
  <si>
    <t>PROTEIN SPOT</t>
  </si>
  <si>
    <t>C</t>
  </si>
  <si>
    <t>Date of lay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</si>
  <si>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</si>
  <si>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</si>
  <si>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</si>
  <si>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</si>
  <si>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</si>
  <si>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</si>
  <si>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</si>
  <si>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</si>
  <si>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</si>
  <si>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</si>
  <si>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</si>
  <si>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</si>
  <si>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</si>
  <si>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</si>
  <si>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</si>
  <si>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</si>
  <si>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</si>
  <si>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</si>
  <si>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</si>
  <si>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</si>
  <si>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</si>
  <si>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</si>
  <si>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</si>
  <si>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</si>
  <si>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</si>
  <si>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</si>
  <si>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</si>
  <si>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</si>
  <si>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</si>
  <si>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</si>
  <si>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</si>
  <si>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</si>
  <si>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</si>
  <si>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</si>
  <si>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</si>
  <si>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</si>
  <si>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</si>
  <si>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</si>
  <si>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</si>
  <si>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</si>
  <si>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</si>
  <si>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</si>
  <si>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</si>
  <si>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</si>
  <si>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</si>
  <si>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</si>
  <si>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</si>
  <si>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</si>
  <si>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</si>
  <si>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</si>
  <si>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</si>
  <si>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</si>
  <si>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</si>
  <si>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</si>
  <si>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</si>
  <si>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</si>
  <si>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</si>
  <si>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</si>
  <si>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</si>
  <si>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</si>
  <si>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</si>
  <si>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</si>
  <si>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</si>
  <si>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</si>
  <si>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</si>
  <si>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</si>
  <si>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</si>
  <si>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</si>
  <si>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</si>
  <si>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</si>
  <si>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</si>
  <si>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</si>
  <si>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</si>
  <si>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</si>
  <si>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</si>
  <si>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</si>
  <si>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</si>
  <si>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</si>
  <si>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</si>
  <si>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</si>
  <si>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</si>
  <si>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</si>
  <si>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</si>
  <si>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</si>
  <si>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</si>
  <si>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</si>
  <si>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</si>
  <si>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</si>
  <si>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</si>
  <si>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</si>
  <si>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</si>
  <si>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</si>
  <si>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</si>
  <si>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</si>
  <si>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</si>
  <si>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</si>
  <si>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</si>
  <si>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</si>
  <si>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</si>
  <si>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</si>
  <si>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</si>
  <si>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</si>
  <si>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</si>
  <si>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</si>
  <si>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</si>
  <si>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</si>
  <si>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</si>
  <si>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</si>
  <si>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</si>
  <si>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</si>
  <si>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</si>
  <si>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</si>
  <si>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</si>
  <si>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</si>
  <si>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</si>
  <si>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</si>
  <si>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</si>
  <si>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</si>
  <si>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</si>
  <si>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</si>
  <si>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</si>
  <si>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</si>
  <si>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</si>
  <si>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</si>
  <si>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</si>
  <si>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</si>
  <si>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</si>
  <si>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</si>
  <si>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</si>
  <si>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</si>
  <si>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</si>
  <si>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</si>
  <si>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</si>
  <si>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</si>
  <si>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</si>
  <si>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</si>
  <si>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</si>
  <si>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</si>
  <si>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</si>
  <si>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</si>
  <si>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D45</t>
  </si>
  <si>
    <t>D46</t>
  </si>
  <si>
    <t>D47</t>
  </si>
  <si>
    <t>D48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</si>
  <si>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</si>
  <si>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</si>
  <si>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</si>
  <si>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</si>
  <si>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</si>
  <si>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</si>
  <si>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</si>
  <si>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</si>
  <si>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</si>
  <si>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</si>
  <si>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</si>
  <si>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</si>
  <si>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</si>
  <si>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</si>
  <si>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</si>
  <si>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</si>
  <si>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</si>
  <si>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</si>
  <si>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</si>
  <si>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</si>
  <si>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</si>
  <si>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</si>
  <si>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</si>
  <si>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</si>
  <si>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</si>
  <si>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</si>
  <si>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</si>
  <si>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</si>
  <si>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</si>
  <si>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</si>
  <si>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</si>
  <si>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</si>
  <si>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</si>
  <si>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</si>
  <si>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</si>
  <si>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>E36</t>
  </si>
  <si>
    <t>E37</t>
  </si>
  <si>
    <t>E38</t>
  </si>
  <si>
    <t>E39</t>
  </si>
  <si>
    <t>E40</t>
  </si>
  <si>
    <t>E41</t>
  </si>
  <si>
    <t>E42</t>
  </si>
  <si>
    <t>E43</t>
  </si>
  <si>
    <t>E44</t>
  </si>
  <si>
    <t>E45</t>
  </si>
  <si>
    <t>E46</t>
  </si>
  <si>
    <t>E47</t>
  </si>
  <si>
    <t>E48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</si>
  <si>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</si>
  <si>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</si>
  <si>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</si>
  <si>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</si>
  <si>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</si>
  <si>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</si>
  <si>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</si>
  <si>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</si>
  <si>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</si>
  <si>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</si>
  <si>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</si>
  <si>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</si>
  <si>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</si>
  <si>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</si>
  <si>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</si>
  <si>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</si>
  <si>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</si>
  <si>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</si>
  <si>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</si>
  <si>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</si>
  <si>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</si>
  <si>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</si>
  <si>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</si>
  <si>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</si>
  <si>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</si>
  <si>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</si>
  <si>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</si>
  <si>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</si>
  <si>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</si>
  <si>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</si>
  <si>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</si>
  <si>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</si>
  <si>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</si>
  <si>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</si>
  <si>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</si>
  <si>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</si>
  <si>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</si>
  <si>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</si>
  <si>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</si>
  <si>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</si>
  <si>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</si>
  <si>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</si>
  <si>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</si>
  <si>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</si>
  <si>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</si>
  <si>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</si>
  <si>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</si>
  <si>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F48</t>
  </si>
  <si>
    <t>-Barn eggs (free range)</t>
  </si>
  <si>
    <t>-4 tier (6/cage)</t>
  </si>
  <si>
    <t>-4 tier (8/cage)</t>
  </si>
  <si>
    <t>-2 tier (2/cage)</t>
  </si>
  <si>
    <t>-2 tier (3/cage)</t>
  </si>
  <si>
    <t>-Enriched cage (12/cage)</t>
  </si>
  <si>
    <t>D</t>
  </si>
  <si>
    <t>E</t>
  </si>
  <si>
    <t>F</t>
  </si>
  <si>
    <t>Code</t>
  </si>
  <si>
    <t>Treatment type</t>
  </si>
  <si>
    <t>Colour</t>
  </si>
  <si>
    <t>Green</t>
  </si>
  <si>
    <t>Purple</t>
  </si>
  <si>
    <t>Pink</t>
  </si>
  <si>
    <t>Yellow</t>
  </si>
  <si>
    <t>Blue</t>
  </si>
  <si>
    <t>Brown</t>
  </si>
  <si>
    <t>AA</t>
  </si>
  <si>
    <t>THICK CHALAZAE</t>
  </si>
  <si>
    <t>CHALAZAE</t>
  </si>
  <si>
    <t>RUNNY</t>
  </si>
  <si>
    <t>DOUBLE YOLK</t>
  </si>
  <si>
    <t>BLOOD SPOT</t>
  </si>
  <si>
    <t>YOLK BROKEN</t>
  </si>
  <si>
    <t>Cage #</t>
  </si>
  <si>
    <t>Age</t>
  </si>
  <si>
    <t>Trt</t>
  </si>
  <si>
    <t>a</t>
  </si>
  <si>
    <t>b</t>
  </si>
  <si>
    <t>c</t>
  </si>
  <si>
    <t>ab</t>
  </si>
  <si>
    <t>bc</t>
  </si>
  <si>
    <t>Lohman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</si>
</sst>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E649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F7E61"/>
        <bgColor indexed="64"/>
      </patternFill>
    </fill>
    <fill>
      <patternFill patternType="solid">
        <fgColor rgb="FF74CE98"/>
        <bgColor indexed="64"/>
      </patternFill>
    </fill>
    <fill>
      <patternFill patternType="solid">
        <fgColor rgb="FFC68D7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1" fillId="0" borderId="0" xfId="0" applyNumberFormat="1" applyFont="1"/>
    <xf numFmtId="0" fontId="5" fillId="0" borderId="0" xfId="0" applyFont="1"/>
    <xf numFmtId="0" fontId="3" fillId="2" borderId="0" xfId="0" applyFont="1" applyFill="1"/>
    <xf numFmtId="14" fontId="3" fillId="2" borderId="0" xfId="0" applyNumberFormat="1" applyFont="1" applyFill="1"/>
    <xf numFmtId="20" fontId="3" fillId="2" borderId="0" xfId="0" applyNumberFormat="1" applyFont="1" applyFill="1"/>
    <xf numFmtId="2" fontId="3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right"/>
    </xf>
    <xf numFmtId="0" fontId="4" fillId="2" borderId="0" xfId="0" applyFont="1" applyFill="1"/>
    <xf numFmtId="20" fontId="4" fillId="2" borderId="0" xfId="0" applyNumberFormat="1" applyFont="1" applyFill="1"/>
    <xf numFmtId="2" fontId="4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3" fillId="3" borderId="0" xfId="0" applyFont="1" applyFill="1"/>
    <xf numFmtId="14" fontId="3" fillId="3" borderId="0" xfId="0" applyNumberFormat="1" applyFont="1" applyFill="1"/>
    <xf numFmtId="20" fontId="3" fillId="3" borderId="0" xfId="0" applyNumberFormat="1" applyFont="1" applyFill="1"/>
    <xf numFmtId="2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right"/>
    </xf>
    <xf numFmtId="0" fontId="4" fillId="3" borderId="0" xfId="0" applyFont="1" applyFill="1"/>
    <xf numFmtId="20" fontId="4" fillId="3" borderId="0" xfId="0" applyNumberFormat="1" applyFont="1" applyFill="1"/>
    <xf numFmtId="2" fontId="4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0" fontId="3" fillId="4" borderId="0" xfId="0" applyFont="1" applyFill="1"/>
    <xf numFmtId="14" fontId="3" fillId="4" borderId="0" xfId="0" applyNumberFormat="1" applyFont="1" applyFill="1"/>
    <xf numFmtId="20" fontId="3" fillId="4" borderId="0" xfId="0" applyNumberFormat="1" applyFont="1" applyFill="1"/>
    <xf numFmtId="2" fontId="3" fillId="4" borderId="0" xfId="0" applyNumberFormat="1" applyFont="1" applyFill="1"/>
    <xf numFmtId="0" fontId="3" fillId="4" borderId="0" xfId="0" applyFont="1" applyFill="1" applyAlignment="1">
      <alignment horizontal="center" vertical="center"/>
    </xf>
    <xf numFmtId="2" fontId="3" fillId="4" borderId="0" xfId="0" applyNumberFormat="1" applyFont="1" applyFill="1" applyAlignment="1">
      <alignment horizontal="right"/>
    </xf>
    <xf numFmtId="0" fontId="4" fillId="4" borderId="0" xfId="0" applyFont="1" applyFill="1"/>
    <xf numFmtId="20" fontId="4" fillId="4" borderId="0" xfId="0" applyNumberFormat="1" applyFont="1" applyFill="1"/>
    <xf numFmtId="2" fontId="4" fillId="4" borderId="0" xfId="0" applyNumberFormat="1" applyFont="1" applyFill="1"/>
    <xf numFmtId="0" fontId="4" fillId="4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5" borderId="0" xfId="0" applyFont="1" applyFill="1"/>
    <xf numFmtId="14" fontId="3" fillId="5" borderId="0" xfId="0" applyNumberFormat="1" applyFont="1" applyFill="1"/>
    <xf numFmtId="20" fontId="3" fillId="5" borderId="0" xfId="0" applyNumberFormat="1" applyFont="1" applyFill="1"/>
    <xf numFmtId="2" fontId="3" fillId="5" borderId="0" xfId="0" applyNumberFormat="1" applyFont="1" applyFill="1"/>
    <xf numFmtId="0" fontId="3" fillId="5" borderId="0" xfId="0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right"/>
    </xf>
    <xf numFmtId="0" fontId="4" fillId="5" borderId="0" xfId="0" applyFont="1" applyFill="1"/>
    <xf numFmtId="20" fontId="4" fillId="5" borderId="0" xfId="0" applyNumberFormat="1" applyFont="1" applyFill="1"/>
    <xf numFmtId="2" fontId="4" fillId="5" borderId="0" xfId="0" applyNumberFormat="1" applyFont="1" applyFill="1"/>
    <xf numFmtId="0" fontId="4" fillId="5" borderId="0" xfId="0" applyFont="1" applyFill="1" applyAlignment="1">
      <alignment horizontal="center" vertical="center"/>
    </xf>
    <xf numFmtId="0" fontId="3" fillId="6" borderId="0" xfId="0" applyFont="1" applyFill="1"/>
    <xf numFmtId="14" fontId="3" fillId="6" borderId="0" xfId="0" applyNumberFormat="1" applyFont="1" applyFill="1"/>
    <xf numFmtId="20" fontId="3" fillId="6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 applyAlignment="1">
      <alignment horizontal="center" vertical="center"/>
    </xf>
    <xf numFmtId="2" fontId="3" fillId="6" borderId="0" xfId="0" applyNumberFormat="1" applyFont="1" applyFill="1" applyAlignment="1">
      <alignment horizontal="right"/>
    </xf>
    <xf numFmtId="0" fontId="4" fillId="6" borderId="0" xfId="0" applyFont="1" applyFill="1"/>
    <xf numFmtId="20" fontId="4" fillId="6" borderId="0" xfId="0" applyNumberFormat="1" applyFont="1" applyFill="1"/>
    <xf numFmtId="2" fontId="4" fillId="6" borderId="0" xfId="0" applyNumberFormat="1" applyFont="1" applyFill="1"/>
    <xf numFmtId="0" fontId="4" fillId="6" borderId="0" xfId="0" applyFont="1" applyFill="1" applyAlignment="1">
      <alignment horizontal="center" vertical="center"/>
    </xf>
    <xf numFmtId="14" fontId="3" fillId="7" borderId="0" xfId="0" applyNumberFormat="1" applyFont="1" applyFill="1"/>
    <xf numFmtId="2" fontId="3" fillId="7" borderId="0" xfId="0" applyNumberFormat="1" applyFont="1" applyFill="1"/>
    <xf numFmtId="0" fontId="3" fillId="7" borderId="0" xfId="0" applyFont="1" applyFill="1"/>
    <xf numFmtId="20" fontId="3" fillId="7" borderId="0" xfId="0" applyNumberFormat="1" applyFont="1" applyFill="1"/>
    <xf numFmtId="0" fontId="3" fillId="7" borderId="0" xfId="0" applyFont="1" applyFill="1" applyAlignment="1">
      <alignment horizontal="center" vertical="center"/>
    </xf>
    <xf numFmtId="2" fontId="3" fillId="7" borderId="0" xfId="0" applyNumberFormat="1" applyFont="1" applyFill="1" applyAlignment="1">
      <alignment horizontal="right"/>
    </xf>
    <xf numFmtId="0" fontId="4" fillId="7" borderId="0" xfId="0" applyFont="1" applyFill="1"/>
    <xf numFmtId="20" fontId="4" fillId="7" borderId="0" xfId="0" applyNumberFormat="1" applyFont="1" applyFill="1"/>
    <xf numFmtId="2" fontId="4" fillId="7" borderId="0" xfId="0" applyNumberFormat="1" applyFont="1" applyFill="1"/>
    <xf numFmtId="0" fontId="4" fillId="7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/>
    </xf>
    <xf numFmtId="0" fontId="1" fillId="0" borderId="1" xfId="0" applyFont="1" applyBorder="1"/>
    <xf numFmtId="0" fontId="5" fillId="2" borderId="0" xfId="0" applyFont="1" applyFill="1"/>
    <xf numFmtId="0" fontId="5" fillId="4" borderId="0" xfId="0" applyFont="1" applyFill="1"/>
    <xf numFmtId="0" fontId="5" fillId="6" borderId="0" xfId="0" applyFont="1" applyFill="1"/>
    <xf numFmtId="0" fontId="5" fillId="3" borderId="0" xfId="0" applyFont="1" applyFill="1"/>
    <xf numFmtId="2" fontId="5" fillId="6" borderId="0" xfId="0" applyNumberFormat="1" applyFont="1" applyFill="1"/>
    <xf numFmtId="2" fontId="5" fillId="2" borderId="0" xfId="0" applyNumberFormat="1" applyFont="1" applyFill="1"/>
    <xf numFmtId="2" fontId="5" fillId="4" borderId="0" xfId="0" applyNumberFormat="1" applyFont="1" applyFill="1"/>
    <xf numFmtId="2" fontId="5" fillId="3" borderId="0" xfId="0" applyNumberFormat="1" applyFont="1" applyFill="1"/>
    <xf numFmtId="2" fontId="5" fillId="5" borderId="0" xfId="0" applyNumberFormat="1" applyFont="1" applyFill="1"/>
    <xf numFmtId="2" fontId="5" fillId="7" borderId="0" xfId="0" applyNumberFormat="1" applyFont="1" applyFill="1"/>
    <xf numFmtId="0" fontId="5" fillId="5" borderId="0" xfId="0" applyFont="1" applyFill="1"/>
    <xf numFmtId="0" fontId="5" fillId="7" borderId="0" xfId="0" applyFont="1" applyFill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0" xfId="0" applyFill="1"/>
    <xf numFmtId="0" fontId="0" fillId="8" borderId="0" xfId="0" applyFill="1"/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0" xfId="0" applyFill="1"/>
    <xf numFmtId="0" fontId="0" fillId="3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9" borderId="0" xfId="0" applyFill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/>
    <xf numFmtId="0" fontId="0" fillId="2" borderId="0" xfId="0" applyFill="1" applyAlignment="1">
      <alignment horizontal="right"/>
    </xf>
    <xf numFmtId="0" fontId="0" fillId="4" borderId="0" xfId="0" applyFill="1" applyAlignment="1">
      <alignment horizontal="right"/>
    </xf>
    <xf numFmtId="0" fontId="0" fillId="8" borderId="0" xfId="0" applyFill="1" applyAlignment="1">
      <alignment horizontal="right"/>
    </xf>
    <xf numFmtId="0" fontId="0" fillId="6" borderId="0" xfId="0" applyFill="1" applyAlignment="1">
      <alignment horizontal="right"/>
    </xf>
    <xf numFmtId="0" fontId="0" fillId="3" borderId="0" xfId="0" applyFill="1" applyAlignment="1">
      <alignment horizontal="right"/>
    </xf>
    <xf numFmtId="0" fontId="0" fillId="9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8D74"/>
      <color rgb="FFCC99FF"/>
      <color rgb="FF74CE98"/>
      <color rgb="FF66CCFF"/>
      <color rgb="FFDE6492"/>
      <color rgb="FFBF7E61"/>
      <color rgb="FFC2856A"/>
      <color rgb="FFE7725B"/>
      <color rgb="FF65A5CD"/>
      <color rgb="FF2D80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83013307547085"/>
          <c:y val="0.17171296296296298"/>
          <c:w val="0.85393010084265786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'Egg Info and graphs'!$B$11</c:f>
              <c:strCache>
                <c:ptCount val="1"/>
                <c:pt idx="0">
                  <c:v>Egg volume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31C-4BD4-8517-E2F131737D60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31C-4BD4-8517-E2F131737D60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31C-4BD4-8517-E2F131737D6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31C-4BD4-8517-E2F131737D60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31C-4BD4-8517-E2F131737D60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31C-4BD4-8517-E2F131737D6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319F595-BC48-4EF2-922B-FE0A6916D4F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1C-4BD4-8517-E2F131737D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9F4042-FCB7-4C4E-B768-C7D3363D951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1C-4BD4-8517-E2F131737D6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B2954BB-9C0B-40AD-BD66-7D3114538B9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1C-4BD4-8517-E2F131737D6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9DF0345-6ED7-494D-911D-A2D1463BC20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31C-4BD4-8517-E2F131737D6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7F7A460-CBCC-4DC9-A261-8DCE1B84922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31C-4BD4-8517-E2F131737D6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633E865-7652-4E42-8B67-1A478D832FC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31C-4BD4-8517-E2F131737D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graphs'!$B$12:$B$17</c:f>
              <c:numCache>
                <c:formatCode>General</c:formatCode>
                <c:ptCount val="6"/>
                <c:pt idx="0">
                  <c:v>63.382978723404257</c:v>
                </c:pt>
                <c:pt idx="1">
                  <c:v>55.170212765957444</c:v>
                </c:pt>
                <c:pt idx="2">
                  <c:v>54.854166666666664</c:v>
                </c:pt>
                <c:pt idx="3">
                  <c:v>54.791666666666664</c:v>
                </c:pt>
                <c:pt idx="4">
                  <c:v>54.340425531914896</c:v>
                </c:pt>
                <c:pt idx="5">
                  <c:v>53.5625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graphs'!$C$12:$C$17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31C-4BD4-8517-E2F131737D6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3225279"/>
        <c:axId val="783258975"/>
      </c:barChart>
      <c:catAx>
        <c:axId val="78322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58975"/>
        <c:crosses val="autoZero"/>
        <c:auto val="1"/>
        <c:lblAlgn val="ctr"/>
        <c:lblOffset val="100"/>
        <c:noMultiLvlLbl val="0"/>
      </c:catAx>
      <c:valAx>
        <c:axId val="78325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25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graphs'!$D$11</c:f>
              <c:strCache>
                <c:ptCount val="1"/>
                <c:pt idx="0">
                  <c:v>Average eggshell thickness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B24-453B-8F7E-48627B915F2C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24-453B-8F7E-48627B915F2C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B24-453B-8F7E-48627B915F2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24-453B-8F7E-48627B915F2C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B24-453B-8F7E-48627B915F2C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24-453B-8F7E-48627B915F2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9F815F9-39D8-4EFC-A6AE-9B419591D93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B24-453B-8F7E-48627B915F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DBD90A5-C7CA-4D94-9D96-315AA7D7363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B24-453B-8F7E-48627B915F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A63C1DA-D886-47EF-AC9C-4DDFEC9B6BA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B24-453B-8F7E-48627B915F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9768730-104C-4AD6-B475-D57CDDBFEC1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B24-453B-8F7E-48627B915F2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99496B5-2753-477A-82EA-0EE6E75A1E3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B24-453B-8F7E-48627B915F2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08E5D7D-090A-4121-997C-2F6A11EB5AB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B24-453B-8F7E-48627B915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graphs'!$D$12:$D$17</c:f>
              <c:numCache>
                <c:formatCode>General</c:formatCode>
                <c:ptCount val="6"/>
                <c:pt idx="0">
                  <c:v>0.46895833333333337</c:v>
                </c:pt>
                <c:pt idx="1">
                  <c:v>0.46635416666666668</c:v>
                </c:pt>
                <c:pt idx="2">
                  <c:v>0.46749999999999997</c:v>
                </c:pt>
                <c:pt idx="3">
                  <c:v>0.4657777777777779</c:v>
                </c:pt>
                <c:pt idx="4">
                  <c:v>0.48562499999999981</c:v>
                </c:pt>
                <c:pt idx="5">
                  <c:v>0.45916666666666672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graphs'!$E$12:$E$17</c15:f>
                <c15:dlblRangeCache>
                  <c:ptCount val="6"/>
                  <c:pt idx="0">
                    <c:v>ab</c:v>
                  </c:pt>
                  <c:pt idx="1">
                    <c:v>ab</c:v>
                  </c:pt>
                  <c:pt idx="2">
                    <c:v>ab</c:v>
                  </c:pt>
                  <c:pt idx="3">
                    <c:v>ab</c:v>
                  </c:pt>
                  <c:pt idx="4">
                    <c:v>a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B24-453B-8F7E-48627B915F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16255"/>
        <c:axId val="931107103"/>
      </c:barChart>
      <c:catAx>
        <c:axId val="93111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7103"/>
        <c:crosses val="autoZero"/>
        <c:auto val="1"/>
        <c:lblAlgn val="ctr"/>
        <c:lblOffset val="100"/>
        <c:noMultiLvlLbl val="0"/>
      </c:catAx>
      <c:valAx>
        <c:axId val="93110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16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graphs'!$F$11</c:f>
              <c:strCache>
                <c:ptCount val="1"/>
                <c:pt idx="0">
                  <c:v>Egg weight (g)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2F8-413A-ACBD-2B9E3B9BBD80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F8-413A-ACBD-2B9E3B9BBD80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2F8-413A-ACBD-2B9E3B9BBD8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F8-413A-ACBD-2B9E3B9BBD80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2F8-413A-ACBD-2B9E3B9BBD80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F8-413A-ACBD-2B9E3B9BBD8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0E8E7A3-D064-45AF-AD8C-CFE2AE2AD10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2F8-413A-ACBD-2B9E3B9BBD8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562F837-68BF-4747-B430-A8C7CA86C69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2F8-413A-ACBD-2B9E3B9BBD8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39D212-DE4D-43FE-93B0-97B9773EA0E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2F8-413A-ACBD-2B9E3B9BBD8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167ADDE-BB08-4953-8B81-3DD06B84340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2F8-413A-ACBD-2B9E3B9BBD8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344BF3F-4576-4205-A654-4490AC4CD29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2F8-413A-ACBD-2B9E3B9BBD8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B1F0FF5-E81E-4739-BBB8-4119533A614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2F8-413A-ACBD-2B9E3B9BBD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graphs'!$F$12:$F$17</c:f>
              <c:numCache>
                <c:formatCode>General</c:formatCode>
                <c:ptCount val="6"/>
                <c:pt idx="0">
                  <c:v>62.454347826086966</c:v>
                </c:pt>
                <c:pt idx="1">
                  <c:v>53.680851063829778</c:v>
                </c:pt>
                <c:pt idx="2">
                  <c:v>53.4375</c:v>
                </c:pt>
                <c:pt idx="3">
                  <c:v>53.153191489361689</c:v>
                </c:pt>
                <c:pt idx="4">
                  <c:v>52.980851063829782</c:v>
                </c:pt>
                <c:pt idx="5">
                  <c:v>52.014583333333341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graphs'!$G$12:$G$17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2F8-413A-ACBD-2B9E3B9BBD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01695"/>
        <c:axId val="931082143"/>
      </c:barChart>
      <c:catAx>
        <c:axId val="931101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82143"/>
        <c:crosses val="autoZero"/>
        <c:auto val="1"/>
        <c:lblAlgn val="ctr"/>
        <c:lblOffset val="100"/>
        <c:noMultiLvlLbl val="0"/>
      </c:catAx>
      <c:valAx>
        <c:axId val="931082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1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graphs'!$H$11</c:f>
              <c:strCache>
                <c:ptCount val="1"/>
                <c:pt idx="0">
                  <c:v>Breaking Strength (N)</c:v>
                </c:pt>
              </c:strCache>
            </c:strRef>
          </c:tx>
          <c:spPr>
            <a:solidFill>
              <a:srgbClr val="DE649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6CE-4915-A945-D42CDDF7B398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CE-4915-A945-D42CDDF7B39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6CE-4915-A945-D42CDDF7B398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CE-4915-A945-D42CDDF7B398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6CE-4915-A945-D42CDDF7B39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A21C0B9-3D9A-4D60-B6EE-D939294C650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6CE-4915-A945-D42CDDF7B39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C641E77-2C52-435B-9C70-C9F31019DBB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6CE-4915-A945-D42CDDF7B3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56EE6CA-154A-4879-A0A1-10D0374821F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6CE-4915-A945-D42CDDF7B3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0F15C9E-BB0C-40C0-BDDE-C904617AA4D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6CE-4915-A945-D42CDDF7B3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FC4127C-C4F1-486D-B623-B7B3B44A23A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6CE-4915-A945-D42CDDF7B3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BB30023-7409-4F7F-9A42-EAA9575BEBB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6CE-4915-A945-D42CDDF7B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graphs'!$H$12:$H$17</c:f>
              <c:numCache>
                <c:formatCode>General</c:formatCode>
                <c:ptCount val="6"/>
                <c:pt idx="0">
                  <c:v>38.56636363636364</c:v>
                </c:pt>
                <c:pt idx="1">
                  <c:v>50.818085106382973</c:v>
                </c:pt>
                <c:pt idx="2">
                  <c:v>49.684893617021267</c:v>
                </c:pt>
                <c:pt idx="3">
                  <c:v>50.562666666666679</c:v>
                </c:pt>
                <c:pt idx="4">
                  <c:v>52.77270833333332</c:v>
                </c:pt>
                <c:pt idx="5">
                  <c:v>49.165531914893613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graphs'!$I$12:$I$17</c15:f>
                <c15:dlblRangeCache>
                  <c:ptCount val="6"/>
                  <c:pt idx="0">
                    <c:v>b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6CE-4915-A945-D42CDDF7B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3248575"/>
        <c:axId val="783266047"/>
      </c:barChart>
      <c:catAx>
        <c:axId val="78324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66047"/>
        <c:crosses val="autoZero"/>
        <c:auto val="1"/>
        <c:lblAlgn val="ctr"/>
        <c:lblOffset val="100"/>
        <c:noMultiLvlLbl val="0"/>
      </c:catAx>
      <c:valAx>
        <c:axId val="78326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4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graphs'!$J$11</c:f>
              <c:strCache>
                <c:ptCount val="1"/>
                <c:pt idx="0">
                  <c:v>Albumen height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175-406E-ACEE-B3E007FA1ECB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75-406E-ACEE-B3E007FA1ECB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175-406E-ACEE-B3E007FA1EC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175-406E-ACEE-B3E007FA1ECB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175-406E-ACEE-B3E007FA1ECB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175-406E-ACEE-B3E007FA1EC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2CAC714-7A51-4C1B-A5B4-A316D4FB20A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175-406E-ACEE-B3E007FA1EC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E2FDAD8-A48D-4C4E-AD53-A852791F5C0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175-406E-ACEE-B3E007FA1EC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48C7A97-66F0-46BF-91E1-9984965C2EC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175-406E-ACEE-B3E007FA1EC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B0F5C1-BD87-4460-A595-E6555EBF15E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175-406E-ACEE-B3E007FA1EC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DF69BE1-9DCE-4262-B536-97BDC516BAB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175-406E-ACEE-B3E007FA1EC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2D3900D-633F-4CAF-B6B9-DE060415346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175-406E-ACEE-B3E007FA1E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graphs'!$J$12:$J$17</c:f>
              <c:numCache>
                <c:formatCode>General</c:formatCode>
                <c:ptCount val="6"/>
                <c:pt idx="0">
                  <c:v>5.8276595744680861</c:v>
                </c:pt>
                <c:pt idx="1">
                  <c:v>5.2234042553191475</c:v>
                </c:pt>
                <c:pt idx="2">
                  <c:v>4.9739130434782606</c:v>
                </c:pt>
                <c:pt idx="3">
                  <c:v>4.9311111111111101</c:v>
                </c:pt>
                <c:pt idx="4">
                  <c:v>4.940425531914892</c:v>
                </c:pt>
                <c:pt idx="5">
                  <c:v>5.0437500000000011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graphs'!$K$12:$K$17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175-406E-ACEE-B3E007FA1E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4537087"/>
        <c:axId val="924532095"/>
      </c:barChart>
      <c:catAx>
        <c:axId val="92453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32095"/>
        <c:crosses val="autoZero"/>
        <c:auto val="1"/>
        <c:lblAlgn val="ctr"/>
        <c:lblOffset val="100"/>
        <c:noMultiLvlLbl val="0"/>
      </c:catAx>
      <c:valAx>
        <c:axId val="92453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37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graphs'!$L$11</c:f>
              <c:strCache>
                <c:ptCount val="1"/>
                <c:pt idx="0">
                  <c:v>Haugh unit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902-4EA6-8D3C-58EEBFD078B0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02-4EA6-8D3C-58EEBFD078B0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902-4EA6-8D3C-58EEBFD078B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02-4EA6-8D3C-58EEBFD078B0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902-4EA6-8D3C-58EEBFD078B0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02-4EA6-8D3C-58EEBFD078B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D39B05B-F8A3-49BC-9FC4-32AF94F8852B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902-4EA6-8D3C-58EEBFD078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EB34C6F-88F6-44F9-9445-27DAAC1A877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902-4EA6-8D3C-58EEBFD078B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5717E0B-E8E3-4710-8A40-4F6C4355CC5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902-4EA6-8D3C-58EEBFD078B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9E2AE6F-DAD3-42AA-A8FA-C2C679453216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902-4EA6-8D3C-58EEBFD078B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3778002-A9A5-44C3-A78F-59EAC98D572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902-4EA6-8D3C-58EEBFD078B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1AA90E-BFAC-4678-AFD0-737FE1B2AAF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902-4EA6-8D3C-58EEBFD078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graphs'!$L$12:$L$17</c:f>
              <c:numCache>
                <c:formatCode>General</c:formatCode>
                <c:ptCount val="6"/>
                <c:pt idx="0">
                  <c:v>74.838297872340448</c:v>
                </c:pt>
                <c:pt idx="1">
                  <c:v>73.036956521739128</c:v>
                </c:pt>
                <c:pt idx="2">
                  <c:v>71.229787234042561</c:v>
                </c:pt>
                <c:pt idx="3">
                  <c:v>70.106521739130429</c:v>
                </c:pt>
                <c:pt idx="4">
                  <c:v>70.010638297872362</c:v>
                </c:pt>
                <c:pt idx="5">
                  <c:v>71.506250000000009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graphs'!$M$12:$M$17</c15:f>
                <c15:dlblRangeCache>
                  <c:ptCount val="6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902-4EA6-8D3C-58EEBFD078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122079"/>
        <c:axId val="931108767"/>
      </c:barChart>
      <c:catAx>
        <c:axId val="93112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08767"/>
        <c:crosses val="autoZero"/>
        <c:auto val="1"/>
        <c:lblAlgn val="ctr"/>
        <c:lblOffset val="100"/>
        <c:noMultiLvlLbl val="0"/>
      </c:catAx>
      <c:valAx>
        <c:axId val="93110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122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graphs'!$N$11</c:f>
              <c:strCache>
                <c:ptCount val="1"/>
                <c:pt idx="0">
                  <c:v>Yolk colour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E7A-40D6-81AE-6B0E6896E895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7A-40D6-81AE-6B0E6896E895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E7A-40D6-81AE-6B0E6896E89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7A-40D6-81AE-6B0E6896E895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E7A-40D6-81AE-6B0E6896E895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7A-40D6-81AE-6B0E6896E89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31E511D-7FFF-486D-A8B9-ADE675C885F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E7A-40D6-81AE-6B0E6896E89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B64936C-7147-441B-BC5D-5321D94BBEE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E7A-40D6-81AE-6B0E6896E89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1392095-2726-4D49-9F37-47695F2EB77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E7A-40D6-81AE-6B0E6896E89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0321ABF-B307-420C-BCC5-5DA024E5489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E7A-40D6-81AE-6B0E6896E89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C2556CA-553B-4750-9BE8-ADC2ED26DEF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E7A-40D6-81AE-6B0E6896E89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73E912E-8192-48BE-A88F-710EB4FC37E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E7A-40D6-81AE-6B0E6896E8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graphs'!$N$12:$N$17</c:f>
              <c:numCache>
                <c:formatCode>General</c:formatCode>
                <c:ptCount val="6"/>
                <c:pt idx="0">
                  <c:v>8.0416666666666661</c:v>
                </c:pt>
                <c:pt idx="1">
                  <c:v>6.75</c:v>
                </c:pt>
                <c:pt idx="2">
                  <c:v>5.770833333333333</c:v>
                </c:pt>
                <c:pt idx="3">
                  <c:v>6.2553191489361701</c:v>
                </c:pt>
                <c:pt idx="4">
                  <c:v>6.2340425531914896</c:v>
                </c:pt>
                <c:pt idx="5">
                  <c:v>6.125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graphs'!$O$12:$O$17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bc</c:v>
                  </c:pt>
                  <c:pt idx="4">
                    <c:v>bc</c:v>
                  </c:pt>
                  <c:pt idx="5">
                    <c:v>bc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E7A-40D6-81AE-6B0E6896E8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1079647"/>
        <c:axId val="931090463"/>
      </c:barChart>
      <c:catAx>
        <c:axId val="931079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90463"/>
        <c:crosses val="autoZero"/>
        <c:auto val="1"/>
        <c:lblAlgn val="ctr"/>
        <c:lblOffset val="100"/>
        <c:noMultiLvlLbl val="0"/>
      </c:catAx>
      <c:valAx>
        <c:axId val="93109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079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'Egg Info and graphs'!$P$11</c:f>
              <c:strCache>
                <c:ptCount val="1"/>
                <c:pt idx="0">
                  <c:v>Percentage shell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649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935-414D-8D8A-A3EB2FB447E5}"/>
              </c:ext>
            </c:extLst>
          </c:dPt>
          <c:dPt>
            <c:idx val="1"/>
            <c:invertIfNegative val="0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35-414D-8D8A-A3EB2FB447E5}"/>
              </c:ext>
            </c:extLst>
          </c:dPt>
          <c:dPt>
            <c:idx val="2"/>
            <c:invertIfNegative val="0"/>
            <c:bubble3D val="0"/>
            <c:spPr>
              <a:solidFill>
                <a:srgbClr val="74CE9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935-414D-8D8A-A3EB2FB447E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35-414D-8D8A-A3EB2FB447E5}"/>
              </c:ext>
            </c:extLst>
          </c:dPt>
          <c:dPt>
            <c:idx val="4"/>
            <c:invertIfNegative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935-414D-8D8A-A3EB2FB447E5}"/>
              </c:ext>
            </c:extLst>
          </c:dPt>
          <c:dPt>
            <c:idx val="5"/>
            <c:invertIfNegative val="0"/>
            <c:bubble3D val="0"/>
            <c:spPr>
              <a:solidFill>
                <a:srgbClr val="C68D7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35-414D-8D8A-A3EB2FB447E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B64AE5F3-74A4-4EF1-8676-68D9701CE76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935-414D-8D8A-A3EB2FB447E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F31448F-26B3-4AE2-8E2A-B342BA6B978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935-414D-8D8A-A3EB2FB447E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1263E3F-795C-472F-9E3A-FFF772FCC80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935-414D-8D8A-A3EB2FB447E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1780269-44C2-462F-95C7-5228B38F7D4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935-414D-8D8A-A3EB2FB447E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2F8177D-AA38-4CEE-943D-250C31A836C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935-414D-8D8A-A3EB2FB447E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5C85A3F-801C-492F-8EB1-2F13C9AE333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935-414D-8D8A-A3EB2FB44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'Egg Info and graphs'!$A$12:$A$17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'Egg Info and graphs'!$P$12:$P$17</c:f>
              <c:numCache>
                <c:formatCode>General</c:formatCode>
                <c:ptCount val="6"/>
                <c:pt idx="0">
                  <c:v>9.5448521492759468</c:v>
                </c:pt>
                <c:pt idx="1">
                  <c:v>10.096478785450547</c:v>
                </c:pt>
                <c:pt idx="2">
                  <c:v>9.9941226530108214</c:v>
                </c:pt>
                <c:pt idx="3">
                  <c:v>10.099542569031678</c:v>
                </c:pt>
                <c:pt idx="4">
                  <c:v>10.283012557357363</c:v>
                </c:pt>
                <c:pt idx="5">
                  <c:v>9.9625755238437836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'Egg Info and graphs'!$Q$12:$Q$17</c15:f>
                <c15:dlblRangeCache>
                  <c:ptCount val="6"/>
                  <c:pt idx="0">
                    <c:v>b</c:v>
                  </c:pt>
                  <c:pt idx="1">
                    <c:v>a</c:v>
                  </c:pt>
                  <c:pt idx="2">
                    <c:v>ab</c:v>
                  </c:pt>
                  <c:pt idx="3">
                    <c:v>a</c:v>
                  </c:pt>
                  <c:pt idx="4">
                    <c:v>a</c:v>
                  </c:pt>
                  <c:pt idx="5">
                    <c:v>ab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935-414D-8D8A-A3EB2FB447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4547903"/>
        <c:axId val="924542911"/>
      </c:barChart>
      <c:catAx>
        <c:axId val="92454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42911"/>
        <c:crosses val="autoZero"/>
        <c:auto val="1"/>
        <c:lblAlgn val="ctr"/>
        <c:lblOffset val="100"/>
        <c:noMultiLvlLbl val="0"/>
      </c:catAx>
      <c:valAx>
        <c:axId val="92454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547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20</xdr:row>
      <xdr:rowOff>3810</xdr:rowOff>
    </xdr:from>
    <xdr:to>
      <xdr:col>4</xdr:col>
      <xdr:colOff>746760</xdr:colOff>
      <xdr:row>35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4B0F61-61A9-40A6-99DB-69F316A59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876300</xdr:colOff>
      <xdr:row>20</xdr:row>
      <xdr:rowOff>11430</xdr:rowOff>
    </xdr:from>
    <xdr:to>
      <xdr:col>9</xdr:col>
      <xdr:colOff>297180</xdr:colOff>
      <xdr:row>35</xdr:row>
      <xdr:rowOff>11430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69B0A2-CC5F-4E57-8278-0FCD888D9F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274320</xdr:colOff>
      <xdr:row>36</xdr:row>
      <xdr:rowOff>64770</xdr:rowOff>
    </xdr:from>
    <xdr:to>
      <xdr:col>4</xdr:col>
      <xdr:colOff>701040</xdr:colOff>
      <xdr:row>51</xdr:row>
      <xdr:rowOff>64770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0B3E0D-D9CA-4ACF-BD6C-C78F51E614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815340</xdr:colOff>
      <xdr:row>36</xdr:row>
      <xdr:rowOff>64770</xdr:rowOff>
    </xdr:from>
    <xdr:to>
      <xdr:col>9</xdr:col>
      <xdr:colOff>266700</xdr:colOff>
      <xdr:row>51</xdr:row>
      <xdr:rowOff>64770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9CC4C6-D13F-4A83-9B8F-B427326AF7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52</xdr:row>
      <xdr:rowOff>95250</xdr:rowOff>
    </xdr:from>
    <xdr:to>
      <xdr:col>4</xdr:col>
      <xdr:colOff>685800</xdr:colOff>
      <xdr:row>67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021241D-516E-4987-9A86-707D9C4685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838200</xdr:colOff>
      <xdr:row>52</xdr:row>
      <xdr:rowOff>110490</xdr:rowOff>
    </xdr:from>
    <xdr:to>
      <xdr:col>9</xdr:col>
      <xdr:colOff>297180</xdr:colOff>
      <xdr:row>67</xdr:row>
      <xdr:rowOff>110490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643231-874E-499A-980A-B5DBEB2EF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167640</xdr:colOff>
      <xdr:row>68</xdr:row>
      <xdr:rowOff>87630</xdr:rowOff>
    </xdr:from>
    <xdr:to>
      <xdr:col>4</xdr:col>
      <xdr:colOff>685800</xdr:colOff>
      <xdr:row>83</xdr:row>
      <xdr:rowOff>87630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840F7D1-F4A6-49E0-9905-BE021B7B5C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838200</xdr:colOff>
      <xdr:row>68</xdr:row>
      <xdr:rowOff>102870</xdr:rowOff>
    </xdr:from>
    <xdr:to>
      <xdr:col>9</xdr:col>
      <xdr:colOff>320040</xdr:colOff>
      <xdr:row>83</xdr:row>
      <xdr:rowOff>102870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DD158B2-DFAD-4F45-9D91-2859AE3E52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CB3FA-4245-49E9-BD76-1C54BD29286B}">
  <dimension ref="A1:AG306"/>
  <sheetViews>
    <sheetView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57" sqref="B257:C304"/>
    </sheetView>
  </sheetViews>
  <sheetFormatPr defaultColWidth="8.88671875" defaultRowHeight="14.4" x14ac:dyDescent="0.3"/>
  <cols>
    <col min="1" max="1" width="12.33203125" bestFit="1" customWidth="1"/>
    <col min="2" max="2" width="14.88671875" customWidth="1"/>
    <col min="3" max="3" width="11.6640625" customWidth="1"/>
    <col min="6" max="6" width="15.33203125" bestFit="1" customWidth="1"/>
    <col min="7" max="10" width="8.88671875" style="7"/>
    <col min="11" max="11" width="30" bestFit="1" customWidth="1"/>
    <col min="12" max="12" width="12.88671875" bestFit="1" customWidth="1"/>
    <col min="13" max="13" width="19.88671875" bestFit="1" customWidth="1"/>
    <col min="14" max="14" width="27" bestFit="1" customWidth="1"/>
    <col min="15" max="15" width="14.21875" bestFit="1" customWidth="1"/>
    <col min="16" max="16" width="14.33203125" bestFit="1" customWidth="1"/>
    <col min="17" max="17" width="9.6640625" style="6" customWidth="1"/>
    <col min="18" max="18" width="25.6640625" customWidth="1"/>
    <col min="19" max="19" width="15.33203125" customWidth="1"/>
    <col min="20" max="20" width="9.88671875" customWidth="1"/>
    <col min="21" max="21" width="19.33203125" customWidth="1"/>
    <col min="22" max="22" width="14.6640625" bestFit="1" customWidth="1"/>
    <col min="23" max="23" width="27.109375" bestFit="1" customWidth="1"/>
    <col min="24" max="24" width="14.88671875" customWidth="1"/>
    <col min="25" max="25" width="19.44140625" bestFit="1" customWidth="1"/>
    <col min="26" max="26" width="20" bestFit="1" customWidth="1"/>
    <col min="27" max="27" width="13.44140625" bestFit="1" customWidth="1"/>
    <col min="28" max="28" width="20.6640625" bestFit="1" customWidth="1"/>
    <col min="29" max="29" width="11.5546875" bestFit="1" customWidth="1"/>
    <col min="30" max="30" width="10.6640625" bestFit="1" customWidth="1"/>
    <col min="31" max="31" width="12.5546875" bestFit="1" customWidth="1"/>
    <col min="32" max="32" width="17.33203125" bestFit="1" customWidth="1"/>
    <col min="33" max="33" width="17.109375" bestFit="1" customWidth="1"/>
  </cols>
  <sheetData>
    <row r="1" spans="1:33" x14ac:dyDescent="0.3">
      <c r="A1" s="4" t="s">
        <v>0</v>
      </c>
      <c r="B1" s="4" t="s">
        <v>71</v>
      </c>
      <c r="C1" s="1" t="s">
        <v>1</v>
      </c>
      <c r="D1" s="1" t="s">
        <v>2</v>
      </c>
      <c r="E1" s="1" t="s">
        <v>337</v>
      </c>
      <c r="F1" s="1" t="s">
        <v>12</v>
      </c>
      <c r="G1" s="8">
        <v>1</v>
      </c>
      <c r="H1" s="8">
        <v>2</v>
      </c>
      <c r="I1" s="8">
        <v>3</v>
      </c>
      <c r="J1" s="8">
        <v>4</v>
      </c>
      <c r="K1" s="1" t="s">
        <v>14</v>
      </c>
      <c r="L1" s="1" t="s">
        <v>4</v>
      </c>
      <c r="M1" s="1" t="s">
        <v>3</v>
      </c>
      <c r="N1" s="1" t="s">
        <v>5</v>
      </c>
      <c r="O1" s="1" t="s">
        <v>6</v>
      </c>
      <c r="P1" s="1" t="s">
        <v>7</v>
      </c>
      <c r="Q1" s="5" t="s">
        <v>8</v>
      </c>
      <c r="R1" s="5" t="s">
        <v>9</v>
      </c>
      <c r="S1" s="5" t="s">
        <v>15</v>
      </c>
      <c r="T1" s="5" t="s">
        <v>16</v>
      </c>
      <c r="U1" s="5" t="s">
        <v>13</v>
      </c>
      <c r="V1" s="5" t="s">
        <v>66</v>
      </c>
      <c r="X1" s="2"/>
      <c r="Y1" s="3"/>
      <c r="Z1" s="3"/>
      <c r="AA1" s="3"/>
      <c r="AB1" s="3"/>
      <c r="AC1" s="3"/>
      <c r="AD1" s="3"/>
      <c r="AE1" s="3"/>
      <c r="AF1" s="3"/>
      <c r="AG1" s="3"/>
    </row>
    <row r="2" spans="1:33" x14ac:dyDescent="0.3">
      <c r="A2" s="10" t="s">
        <v>17</v>
      </c>
      <c r="B2" s="11">
        <v>44411</v>
      </c>
      <c r="C2" s="11">
        <v>44442</v>
      </c>
      <c r="D2" s="12">
        <v>0.39027777777777778</v>
      </c>
      <c r="E2" s="12"/>
      <c r="F2" s="10">
        <v>72</v>
      </c>
      <c r="G2" s="13">
        <v>0.47</v>
      </c>
      <c r="H2" s="13">
        <v>0.45</v>
      </c>
      <c r="I2" s="13">
        <v>0.48</v>
      </c>
      <c r="J2" s="13">
        <v>0.5</v>
      </c>
      <c r="K2" s="13">
        <f>AVERAGE(G2:J2)</f>
        <v>0.47499999999999998</v>
      </c>
      <c r="L2" s="13">
        <v>71.8</v>
      </c>
      <c r="M2" s="13">
        <v>39.119999999999997</v>
      </c>
      <c r="N2" s="13">
        <v>6.7</v>
      </c>
      <c r="O2" s="13">
        <v>78.099999999999994</v>
      </c>
      <c r="P2" s="10">
        <v>9</v>
      </c>
      <c r="Q2" s="14" t="s">
        <v>330</v>
      </c>
      <c r="R2" s="10"/>
      <c r="S2" s="10">
        <v>13.78</v>
      </c>
      <c r="T2" s="10">
        <v>7.17</v>
      </c>
      <c r="U2" s="10">
        <f>S2-T2</f>
        <v>6.6099999999999994</v>
      </c>
      <c r="V2" s="10">
        <f t="shared" ref="V2:V49" si="0">(U2/L2)*100</f>
        <v>9.206128133704734</v>
      </c>
      <c r="X2" s="9"/>
    </row>
    <row r="3" spans="1:33" x14ac:dyDescent="0.3">
      <c r="A3" s="10" t="s">
        <v>18</v>
      </c>
      <c r="B3" s="11">
        <v>44411</v>
      </c>
      <c r="C3" s="11">
        <v>44442</v>
      </c>
      <c r="D3" s="12">
        <v>0.39583333333333331</v>
      </c>
      <c r="E3" s="12"/>
      <c r="F3" s="10">
        <v>61</v>
      </c>
      <c r="G3" s="13">
        <v>0.48</v>
      </c>
      <c r="H3" s="13">
        <v>0.51</v>
      </c>
      <c r="I3" s="13">
        <v>0.31</v>
      </c>
      <c r="J3" s="13">
        <v>0.54</v>
      </c>
      <c r="K3" s="13">
        <f t="shared" ref="K3:K49" si="1">AVERAGE(G3:J3)</f>
        <v>0.46</v>
      </c>
      <c r="L3" s="13">
        <v>65.3</v>
      </c>
      <c r="M3" s="13">
        <v>41.41</v>
      </c>
      <c r="N3" s="13">
        <v>7.6</v>
      </c>
      <c r="O3" s="13">
        <v>86.1</v>
      </c>
      <c r="P3" s="10">
        <v>9</v>
      </c>
      <c r="Q3" s="14" t="s">
        <v>330</v>
      </c>
      <c r="R3" s="10"/>
      <c r="S3" s="10">
        <v>13.69</v>
      </c>
      <c r="T3" s="10">
        <v>7.17</v>
      </c>
      <c r="U3" s="10">
        <f t="shared" ref="U3:U49" si="2">S3-T3</f>
        <v>6.52</v>
      </c>
      <c r="V3" s="10">
        <f t="shared" si="0"/>
        <v>9.9846860643185291</v>
      </c>
      <c r="X3" s="9"/>
    </row>
    <row r="4" spans="1:33" x14ac:dyDescent="0.3">
      <c r="A4" s="10" t="s">
        <v>19</v>
      </c>
      <c r="B4" s="11">
        <v>44411</v>
      </c>
      <c r="C4" s="11">
        <v>44442</v>
      </c>
      <c r="D4" s="12">
        <v>0.40138888888888885</v>
      </c>
      <c r="E4" s="12"/>
      <c r="F4" s="10">
        <v>66</v>
      </c>
      <c r="G4" s="13">
        <v>0.47</v>
      </c>
      <c r="H4" s="13">
        <v>0.49</v>
      </c>
      <c r="I4" s="13">
        <v>0.45</v>
      </c>
      <c r="J4" s="13">
        <v>0.45</v>
      </c>
      <c r="K4" s="13">
        <f t="shared" si="1"/>
        <v>0.46499999999999997</v>
      </c>
      <c r="L4" s="13">
        <v>62.9</v>
      </c>
      <c r="M4" s="13">
        <v>28.87</v>
      </c>
      <c r="N4" s="15">
        <v>7.2</v>
      </c>
      <c r="O4" s="13">
        <v>84.3</v>
      </c>
      <c r="P4" s="10">
        <v>9</v>
      </c>
      <c r="Q4" s="14" t="s">
        <v>330</v>
      </c>
      <c r="R4" s="10" t="s">
        <v>69</v>
      </c>
      <c r="S4" s="10">
        <v>12.96</v>
      </c>
      <c r="T4" s="10">
        <v>7.2</v>
      </c>
      <c r="U4" s="10">
        <f t="shared" si="2"/>
        <v>5.7600000000000007</v>
      </c>
      <c r="V4" s="10">
        <f t="shared" si="0"/>
        <v>9.1573926868044531</v>
      </c>
    </row>
    <row r="5" spans="1:33" x14ac:dyDescent="0.3">
      <c r="A5" s="10" t="s">
        <v>20</v>
      </c>
      <c r="B5" s="11">
        <v>44411</v>
      </c>
      <c r="C5" s="11">
        <v>44442</v>
      </c>
      <c r="D5" s="12">
        <v>0.40972222222222227</v>
      </c>
      <c r="E5" s="12"/>
      <c r="F5" s="10">
        <v>61</v>
      </c>
      <c r="G5" s="13">
        <v>0.44</v>
      </c>
      <c r="H5" s="13">
        <v>0.45</v>
      </c>
      <c r="I5" s="13">
        <v>0.44</v>
      </c>
      <c r="J5" s="13">
        <v>0.43</v>
      </c>
      <c r="K5" s="13">
        <f t="shared" si="1"/>
        <v>0.44</v>
      </c>
      <c r="L5" s="13">
        <v>60.9</v>
      </c>
      <c r="M5" s="79">
        <v>11.75</v>
      </c>
      <c r="N5" s="15">
        <v>6.9</v>
      </c>
      <c r="O5" s="13">
        <v>83.1</v>
      </c>
      <c r="P5" s="10">
        <v>9</v>
      </c>
      <c r="Q5" s="14" t="s">
        <v>330</v>
      </c>
      <c r="R5" s="10"/>
      <c r="S5" s="10">
        <v>12.53</v>
      </c>
      <c r="T5" s="10">
        <v>7.18</v>
      </c>
      <c r="U5" s="10">
        <f t="shared" si="2"/>
        <v>5.35</v>
      </c>
      <c r="V5" s="10">
        <f t="shared" si="0"/>
        <v>8.7848932676518867</v>
      </c>
      <c r="X5" s="3"/>
    </row>
    <row r="6" spans="1:33" x14ac:dyDescent="0.3">
      <c r="A6" s="10" t="s">
        <v>21</v>
      </c>
      <c r="B6" s="11">
        <v>44411</v>
      </c>
      <c r="C6" s="11">
        <v>44442</v>
      </c>
      <c r="D6" s="12">
        <v>0.41597222222222219</v>
      </c>
      <c r="E6" s="12"/>
      <c r="F6" s="10">
        <v>67</v>
      </c>
      <c r="G6" s="13">
        <v>0.48</v>
      </c>
      <c r="H6" s="13">
        <v>0.5</v>
      </c>
      <c r="I6" s="13">
        <v>0.48</v>
      </c>
      <c r="J6" s="13">
        <v>0.48</v>
      </c>
      <c r="K6" s="13">
        <f t="shared" si="1"/>
        <v>0.48499999999999999</v>
      </c>
      <c r="L6" s="13">
        <v>65.5</v>
      </c>
      <c r="M6" s="13">
        <v>42.75</v>
      </c>
      <c r="N6" s="13">
        <v>6.4</v>
      </c>
      <c r="O6" s="13">
        <v>77.8</v>
      </c>
      <c r="P6" s="10">
        <v>10</v>
      </c>
      <c r="Q6" s="14" t="s">
        <v>330</v>
      </c>
      <c r="R6" s="10"/>
      <c r="S6" s="10">
        <v>13.14</v>
      </c>
      <c r="T6" s="10">
        <v>6.99</v>
      </c>
      <c r="U6" s="10">
        <f t="shared" si="2"/>
        <v>6.15</v>
      </c>
      <c r="V6" s="10">
        <f t="shared" si="0"/>
        <v>9.3893129770992374</v>
      </c>
      <c r="X6" s="3"/>
    </row>
    <row r="7" spans="1:33" x14ac:dyDescent="0.3">
      <c r="A7" s="10" t="s">
        <v>22</v>
      </c>
      <c r="B7" s="11">
        <v>44411</v>
      </c>
      <c r="C7" s="11">
        <v>44442</v>
      </c>
      <c r="D7" s="12">
        <v>0.42291666666666666</v>
      </c>
      <c r="E7" s="12"/>
      <c r="F7" s="10">
        <v>65</v>
      </c>
      <c r="G7" s="13">
        <v>0.46</v>
      </c>
      <c r="H7" s="13">
        <v>0.48</v>
      </c>
      <c r="I7" s="13">
        <v>0.44</v>
      </c>
      <c r="J7" s="13">
        <v>0.49</v>
      </c>
      <c r="K7" s="13">
        <f t="shared" si="1"/>
        <v>0.46749999999999997</v>
      </c>
      <c r="L7" s="13">
        <v>64.5</v>
      </c>
      <c r="M7" s="13">
        <v>38.229999999999997</v>
      </c>
      <c r="N7" s="13">
        <v>7</v>
      </c>
      <c r="O7" s="13">
        <v>82.6</v>
      </c>
      <c r="P7" s="10">
        <v>8</v>
      </c>
      <c r="Q7" s="14" t="s">
        <v>330</v>
      </c>
      <c r="R7" s="10" t="s">
        <v>332</v>
      </c>
      <c r="S7" s="10">
        <v>12.68</v>
      </c>
      <c r="T7" s="10">
        <v>7.2</v>
      </c>
      <c r="U7" s="10">
        <f t="shared" si="2"/>
        <v>5.4799999999999995</v>
      </c>
      <c r="V7" s="10">
        <f t="shared" si="0"/>
        <v>8.496124031007751</v>
      </c>
      <c r="X7" s="3"/>
    </row>
    <row r="8" spans="1:33" x14ac:dyDescent="0.3">
      <c r="A8" s="10" t="s">
        <v>23</v>
      </c>
      <c r="B8" s="11">
        <v>44411</v>
      </c>
      <c r="C8" s="11">
        <v>44442</v>
      </c>
      <c r="D8" s="12">
        <v>0.42986111111111108</v>
      </c>
      <c r="E8" s="12"/>
      <c r="F8" s="10">
        <v>68</v>
      </c>
      <c r="G8" s="13">
        <v>0.42</v>
      </c>
      <c r="H8" s="13">
        <v>0.42</v>
      </c>
      <c r="I8" s="13">
        <v>0.43</v>
      </c>
      <c r="J8" s="13">
        <v>0.42</v>
      </c>
      <c r="K8" s="13">
        <f t="shared" si="1"/>
        <v>0.42249999999999999</v>
      </c>
      <c r="L8" s="13">
        <v>64.7</v>
      </c>
      <c r="M8" s="13">
        <v>37.42</v>
      </c>
      <c r="N8" s="13">
        <v>8.1999999999999993</v>
      </c>
      <c r="O8" s="13">
        <v>89.4</v>
      </c>
      <c r="P8" s="10">
        <v>9</v>
      </c>
      <c r="Q8" s="14" t="s">
        <v>330</v>
      </c>
      <c r="R8" s="10"/>
      <c r="S8" s="10">
        <v>12.7</v>
      </c>
      <c r="T8" s="10">
        <v>6.99</v>
      </c>
      <c r="U8" s="10">
        <f t="shared" si="2"/>
        <v>5.7099999999999991</v>
      </c>
      <c r="V8" s="10">
        <f t="shared" si="0"/>
        <v>8.8253477588871689</v>
      </c>
      <c r="X8" s="3"/>
    </row>
    <row r="9" spans="1:33" x14ac:dyDescent="0.3">
      <c r="A9" s="10" t="s">
        <v>24</v>
      </c>
      <c r="B9" s="11">
        <v>44411</v>
      </c>
      <c r="C9" s="11">
        <v>44442</v>
      </c>
      <c r="D9" s="12">
        <v>0.43541666666666662</v>
      </c>
      <c r="E9" s="12"/>
      <c r="F9" s="10">
        <v>56</v>
      </c>
      <c r="G9" s="13">
        <v>0.39</v>
      </c>
      <c r="H9" s="13">
        <v>0.4</v>
      </c>
      <c r="I9" s="13">
        <v>0.4</v>
      </c>
      <c r="J9" s="13">
        <v>0.38</v>
      </c>
      <c r="K9" s="13">
        <f t="shared" si="1"/>
        <v>0.39249999999999996</v>
      </c>
      <c r="L9" s="13">
        <v>53.4</v>
      </c>
      <c r="M9" s="13">
        <v>29.7</v>
      </c>
      <c r="N9" s="13">
        <v>5.5</v>
      </c>
      <c r="O9" s="13">
        <v>75.599999999999994</v>
      </c>
      <c r="P9" s="10">
        <v>9</v>
      </c>
      <c r="Q9" s="14" t="s">
        <v>330</v>
      </c>
      <c r="R9" s="10" t="s">
        <v>331</v>
      </c>
      <c r="S9" s="10">
        <v>11.41</v>
      </c>
      <c r="T9" s="10">
        <v>7.19</v>
      </c>
      <c r="U9" s="10">
        <f t="shared" si="2"/>
        <v>4.22</v>
      </c>
      <c r="V9" s="10">
        <f t="shared" si="0"/>
        <v>7.9026217228464422</v>
      </c>
      <c r="X9" s="3"/>
    </row>
    <row r="10" spans="1:33" x14ac:dyDescent="0.3">
      <c r="A10" s="10" t="s">
        <v>25</v>
      </c>
      <c r="B10" s="11">
        <v>44411</v>
      </c>
      <c r="C10" s="11">
        <v>44442</v>
      </c>
      <c r="D10" s="12">
        <v>0.44097222222222227</v>
      </c>
      <c r="E10" s="12"/>
      <c r="F10" s="10">
        <v>68</v>
      </c>
      <c r="G10" s="13">
        <v>0.51</v>
      </c>
      <c r="H10" s="13">
        <v>0.5</v>
      </c>
      <c r="I10" s="13">
        <v>0.49</v>
      </c>
      <c r="J10" s="13">
        <v>0.56000000000000005</v>
      </c>
      <c r="K10" s="13">
        <f t="shared" si="1"/>
        <v>0.51500000000000001</v>
      </c>
      <c r="L10" s="13">
        <v>65.3</v>
      </c>
      <c r="M10" s="13">
        <v>43.63</v>
      </c>
      <c r="N10" s="13">
        <v>6.3</v>
      </c>
      <c r="O10" s="13">
        <v>77.599999999999994</v>
      </c>
      <c r="P10" s="10">
        <v>9</v>
      </c>
      <c r="Q10" s="14" t="s">
        <v>330</v>
      </c>
      <c r="R10" s="10"/>
      <c r="S10" s="10">
        <v>13.46</v>
      </c>
      <c r="T10" s="10">
        <v>7.1</v>
      </c>
      <c r="U10" s="10">
        <f t="shared" si="2"/>
        <v>6.3600000000000012</v>
      </c>
      <c r="V10" s="10">
        <f t="shared" si="0"/>
        <v>9.739663093415011</v>
      </c>
      <c r="X10" s="3"/>
    </row>
    <row r="11" spans="1:33" x14ac:dyDescent="0.3">
      <c r="A11" s="10" t="s">
        <v>26</v>
      </c>
      <c r="B11" s="11">
        <v>44411</v>
      </c>
      <c r="C11" s="11">
        <v>44442</v>
      </c>
      <c r="D11" s="12">
        <v>0.44722222222222219</v>
      </c>
      <c r="E11" s="12"/>
      <c r="F11" s="10">
        <v>60</v>
      </c>
      <c r="G11" s="13">
        <v>0.54</v>
      </c>
      <c r="H11" s="13">
        <v>0.53</v>
      </c>
      <c r="I11" s="13">
        <v>0.57999999999999996</v>
      </c>
      <c r="J11" s="13">
        <v>0.56000000000000005</v>
      </c>
      <c r="K11" s="13">
        <f t="shared" si="1"/>
        <v>0.55249999999999999</v>
      </c>
      <c r="L11" s="13">
        <v>58.6</v>
      </c>
      <c r="M11" s="79">
        <v>59.11</v>
      </c>
      <c r="N11" s="13">
        <v>5.2</v>
      </c>
      <c r="O11" s="13">
        <v>71.2</v>
      </c>
      <c r="P11" s="10">
        <v>9</v>
      </c>
      <c r="Q11" s="14" t="s">
        <v>330</v>
      </c>
      <c r="R11" s="10"/>
      <c r="S11" s="10">
        <v>14.05</v>
      </c>
      <c r="T11" s="10">
        <v>7.19</v>
      </c>
      <c r="U11" s="10">
        <f t="shared" si="2"/>
        <v>6.86</v>
      </c>
      <c r="V11" s="74">
        <f t="shared" si="0"/>
        <v>11.706484641638225</v>
      </c>
    </row>
    <row r="12" spans="1:33" s="3" customFormat="1" x14ac:dyDescent="0.3">
      <c r="A12" s="10" t="s">
        <v>27</v>
      </c>
      <c r="B12" s="11">
        <v>44411</v>
      </c>
      <c r="C12" s="11">
        <v>44442</v>
      </c>
      <c r="D12" s="12">
        <v>0.45416666666666666</v>
      </c>
      <c r="E12" s="12"/>
      <c r="F12" s="10">
        <v>63</v>
      </c>
      <c r="G12" s="13">
        <v>0.48</v>
      </c>
      <c r="H12" s="13">
        <v>0.49</v>
      </c>
      <c r="I12" s="13">
        <v>0.46</v>
      </c>
      <c r="J12" s="13">
        <v>0.53</v>
      </c>
      <c r="K12" s="13">
        <f t="shared" si="1"/>
        <v>0.49</v>
      </c>
      <c r="L12" s="13">
        <v>61.2</v>
      </c>
      <c r="M12" s="13">
        <v>41.69</v>
      </c>
      <c r="N12" s="13">
        <v>5.0999999999999996</v>
      </c>
      <c r="O12" s="13">
        <v>69.3</v>
      </c>
      <c r="P12" s="10">
        <v>9</v>
      </c>
      <c r="Q12" s="14" t="s">
        <v>68</v>
      </c>
      <c r="R12" s="10"/>
      <c r="S12" s="10">
        <v>13.15</v>
      </c>
      <c r="T12" s="10">
        <v>6.99</v>
      </c>
      <c r="U12" s="10">
        <f t="shared" si="2"/>
        <v>6.16</v>
      </c>
      <c r="V12" s="10">
        <f t="shared" si="0"/>
        <v>10.065359477124183</v>
      </c>
    </row>
    <row r="13" spans="1:33" s="3" customFormat="1" x14ac:dyDescent="0.3">
      <c r="A13" s="10" t="s">
        <v>28</v>
      </c>
      <c r="B13" s="11">
        <v>44411</v>
      </c>
      <c r="C13" s="11">
        <v>44442</v>
      </c>
      <c r="D13" s="12">
        <v>0.4597222222222222</v>
      </c>
      <c r="E13" s="12"/>
      <c r="F13" s="10">
        <v>62</v>
      </c>
      <c r="G13" s="13">
        <v>0.47</v>
      </c>
      <c r="H13" s="13">
        <v>0.47</v>
      </c>
      <c r="I13" s="13">
        <v>0.47</v>
      </c>
      <c r="J13" s="13">
        <v>0.48</v>
      </c>
      <c r="K13" s="13">
        <f t="shared" si="1"/>
        <v>0.47249999999999998</v>
      </c>
      <c r="L13" s="13">
        <v>59.6</v>
      </c>
      <c r="M13" s="13">
        <v>36.07</v>
      </c>
      <c r="N13" s="13">
        <v>6</v>
      </c>
      <c r="O13" s="13">
        <v>76.7</v>
      </c>
      <c r="P13" s="10">
        <v>9</v>
      </c>
      <c r="Q13" s="14" t="s">
        <v>330</v>
      </c>
      <c r="R13" s="10"/>
      <c r="S13" s="10">
        <v>12.61</v>
      </c>
      <c r="T13" s="10">
        <v>7</v>
      </c>
      <c r="U13" s="10">
        <f t="shared" si="2"/>
        <v>5.6099999999999994</v>
      </c>
      <c r="V13" s="10">
        <f t="shared" si="0"/>
        <v>9.4127516778523468</v>
      </c>
      <c r="Y13" s="2"/>
      <c r="Z13" s="2"/>
      <c r="AA13" s="2"/>
      <c r="AB13" s="2"/>
      <c r="AC13" s="2"/>
      <c r="AD13" s="2"/>
      <c r="AE13" s="2"/>
      <c r="AF13" s="2"/>
      <c r="AG13" s="2"/>
    </row>
    <row r="14" spans="1:33" s="3" customFormat="1" x14ac:dyDescent="0.3">
      <c r="A14" s="10" t="s">
        <v>29</v>
      </c>
      <c r="B14" s="11">
        <v>44411</v>
      </c>
      <c r="C14" s="11">
        <v>44442</v>
      </c>
      <c r="D14" s="12">
        <v>0.46458333333333335</v>
      </c>
      <c r="E14" s="12"/>
      <c r="F14" s="10">
        <v>66</v>
      </c>
      <c r="G14" s="13">
        <v>0.43</v>
      </c>
      <c r="H14" s="13">
        <v>0.43</v>
      </c>
      <c r="I14" s="13">
        <v>0.43</v>
      </c>
      <c r="J14" s="13">
        <v>0.45</v>
      </c>
      <c r="K14" s="13">
        <f t="shared" si="1"/>
        <v>0.435</v>
      </c>
      <c r="L14" s="13">
        <v>63.7</v>
      </c>
      <c r="M14" s="13">
        <v>36.75</v>
      </c>
      <c r="N14" s="13">
        <v>5.3</v>
      </c>
      <c r="O14" s="13">
        <v>70</v>
      </c>
      <c r="P14" s="10">
        <v>5</v>
      </c>
      <c r="Q14" s="14" t="s">
        <v>68</v>
      </c>
      <c r="R14" s="10"/>
      <c r="S14" s="10">
        <v>12.41</v>
      </c>
      <c r="T14" s="10">
        <v>7</v>
      </c>
      <c r="U14" s="10">
        <f t="shared" si="2"/>
        <v>5.41</v>
      </c>
      <c r="V14" s="10">
        <f t="shared" si="0"/>
        <v>8.4929356357927777</v>
      </c>
      <c r="Y14" s="2"/>
      <c r="Z14" s="2"/>
      <c r="AA14" s="2"/>
      <c r="AB14" s="2"/>
      <c r="AC14" s="2"/>
      <c r="AD14" s="2"/>
      <c r="AE14" s="2"/>
      <c r="AF14" s="2"/>
      <c r="AG14" s="2"/>
    </row>
    <row r="15" spans="1:33" s="3" customFormat="1" x14ac:dyDescent="0.3">
      <c r="A15" s="10" t="s">
        <v>30</v>
      </c>
      <c r="B15" s="11">
        <v>44411</v>
      </c>
      <c r="C15" s="11">
        <v>44442</v>
      </c>
      <c r="D15" s="12">
        <v>0.4694444444444445</v>
      </c>
      <c r="E15" s="12"/>
      <c r="F15" s="10">
        <v>59</v>
      </c>
      <c r="G15" s="13">
        <v>0.43</v>
      </c>
      <c r="H15" s="13">
        <v>0.42</v>
      </c>
      <c r="I15" s="13">
        <v>0.41</v>
      </c>
      <c r="J15" s="13">
        <v>0.42</v>
      </c>
      <c r="K15" s="13">
        <f t="shared" si="1"/>
        <v>0.42</v>
      </c>
      <c r="L15" s="13">
        <v>58.8</v>
      </c>
      <c r="M15" s="13">
        <v>37.24</v>
      </c>
      <c r="N15" s="13">
        <v>5.3</v>
      </c>
      <c r="O15" s="13">
        <v>71.599999999999994</v>
      </c>
      <c r="P15" s="10">
        <v>9</v>
      </c>
      <c r="Q15" s="14" t="s">
        <v>68</v>
      </c>
      <c r="R15" s="10" t="s">
        <v>331</v>
      </c>
      <c r="S15" s="10">
        <v>12.39</v>
      </c>
      <c r="T15" s="10">
        <v>7.17</v>
      </c>
      <c r="U15" s="10">
        <f t="shared" si="2"/>
        <v>5.2200000000000006</v>
      </c>
      <c r="V15" s="10">
        <f t="shared" si="0"/>
        <v>8.8775510204081645</v>
      </c>
    </row>
    <row r="16" spans="1:33" s="3" customFormat="1" x14ac:dyDescent="0.3">
      <c r="A16" s="10" t="s">
        <v>31</v>
      </c>
      <c r="B16" s="11">
        <v>44411</v>
      </c>
      <c r="C16" s="11">
        <v>44442</v>
      </c>
      <c r="D16" s="12">
        <v>0.47430555555555554</v>
      </c>
      <c r="E16" s="12"/>
      <c r="F16" s="10">
        <v>60</v>
      </c>
      <c r="G16" s="13">
        <v>0.43</v>
      </c>
      <c r="H16" s="13">
        <v>0.43</v>
      </c>
      <c r="I16" s="13">
        <v>0.45</v>
      </c>
      <c r="J16" s="13">
        <v>0.43</v>
      </c>
      <c r="K16" s="13">
        <f t="shared" si="1"/>
        <v>0.435</v>
      </c>
      <c r="L16" s="13">
        <v>56.9</v>
      </c>
      <c r="M16" s="13">
        <v>35.159999999999997</v>
      </c>
      <c r="N16" s="13">
        <v>4.2</v>
      </c>
      <c r="O16" s="13">
        <v>62.5</v>
      </c>
      <c r="P16" s="10">
        <v>6</v>
      </c>
      <c r="Q16" s="14" t="s">
        <v>68</v>
      </c>
      <c r="R16" s="10" t="s">
        <v>331</v>
      </c>
      <c r="S16" s="10">
        <v>11.89</v>
      </c>
      <c r="T16" s="10">
        <v>6.94</v>
      </c>
      <c r="U16" s="10">
        <f t="shared" si="2"/>
        <v>4.95</v>
      </c>
      <c r="V16" s="10">
        <f t="shared" si="0"/>
        <v>8.6994727592267154</v>
      </c>
    </row>
    <row r="17" spans="1:33" s="3" customFormat="1" x14ac:dyDescent="0.3">
      <c r="A17" s="10" t="s">
        <v>32</v>
      </c>
      <c r="B17" s="11">
        <v>44411</v>
      </c>
      <c r="C17" s="11">
        <v>44442</v>
      </c>
      <c r="D17" s="12">
        <v>0.47986111111111113</v>
      </c>
      <c r="E17" s="12"/>
      <c r="F17" s="10">
        <v>65</v>
      </c>
      <c r="G17" s="13">
        <v>0.48</v>
      </c>
      <c r="H17" s="13">
        <v>0.48</v>
      </c>
      <c r="I17" s="13">
        <v>0.51</v>
      </c>
      <c r="J17" s="13">
        <v>0.5</v>
      </c>
      <c r="K17" s="13">
        <f t="shared" si="1"/>
        <v>0.49249999999999999</v>
      </c>
      <c r="L17" s="13">
        <v>65.2</v>
      </c>
      <c r="M17" s="13">
        <v>38.31</v>
      </c>
      <c r="N17" s="13">
        <v>6.1</v>
      </c>
      <c r="O17" s="13">
        <v>76.099999999999994</v>
      </c>
      <c r="P17" s="10">
        <v>10</v>
      </c>
      <c r="Q17" s="14" t="s">
        <v>330</v>
      </c>
      <c r="R17" s="10"/>
      <c r="S17" s="10">
        <v>13.3</v>
      </c>
      <c r="T17" s="10">
        <v>7.08</v>
      </c>
      <c r="U17" s="10">
        <f t="shared" si="2"/>
        <v>6.2200000000000006</v>
      </c>
      <c r="V17" s="10">
        <f t="shared" si="0"/>
        <v>9.5398773006134974</v>
      </c>
    </row>
    <row r="18" spans="1:33" s="3" customFormat="1" x14ac:dyDescent="0.3">
      <c r="A18" s="10" t="s">
        <v>33</v>
      </c>
      <c r="B18" s="11">
        <v>44411</v>
      </c>
      <c r="C18" s="11">
        <v>44442</v>
      </c>
      <c r="D18" s="12">
        <v>0.4861111111111111</v>
      </c>
      <c r="E18" s="12"/>
      <c r="F18" s="10">
        <v>60</v>
      </c>
      <c r="G18" s="13">
        <v>0.47</v>
      </c>
      <c r="H18" s="13">
        <v>0.46</v>
      </c>
      <c r="I18" s="13">
        <v>0.47</v>
      </c>
      <c r="J18" s="13">
        <v>0.45</v>
      </c>
      <c r="K18" s="13">
        <f t="shared" si="1"/>
        <v>0.46249999999999997</v>
      </c>
      <c r="L18" s="13">
        <v>59.4</v>
      </c>
      <c r="M18" s="13">
        <v>30.98</v>
      </c>
      <c r="N18" s="13">
        <v>6.8</v>
      </c>
      <c r="O18" s="13">
        <v>82.6</v>
      </c>
      <c r="P18" s="10">
        <v>9</v>
      </c>
      <c r="Q18" s="14" t="s">
        <v>330</v>
      </c>
      <c r="R18" s="10"/>
      <c r="S18" s="10">
        <v>12.77</v>
      </c>
      <c r="T18" s="10">
        <v>6.98</v>
      </c>
      <c r="U18" s="10">
        <f t="shared" si="2"/>
        <v>5.7899999999999991</v>
      </c>
      <c r="V18" s="10">
        <f t="shared" si="0"/>
        <v>9.7474747474747456</v>
      </c>
    </row>
    <row r="19" spans="1:33" s="3" customFormat="1" x14ac:dyDescent="0.3">
      <c r="A19" s="10" t="s">
        <v>34</v>
      </c>
      <c r="B19" s="11">
        <v>44411</v>
      </c>
      <c r="C19" s="11">
        <v>44442</v>
      </c>
      <c r="D19" s="12">
        <v>0.4916666666666667</v>
      </c>
      <c r="E19" s="12"/>
      <c r="F19" s="10">
        <v>65</v>
      </c>
      <c r="G19" s="13">
        <v>0.49</v>
      </c>
      <c r="H19" s="13">
        <v>0.49</v>
      </c>
      <c r="I19" s="13">
        <v>0.48</v>
      </c>
      <c r="J19" s="13">
        <v>0.49</v>
      </c>
      <c r="K19" s="13">
        <f t="shared" si="1"/>
        <v>0.48749999999999999</v>
      </c>
      <c r="L19" s="13">
        <v>63.5</v>
      </c>
      <c r="M19" s="13">
        <v>35.86</v>
      </c>
      <c r="N19" s="13">
        <v>6.5</v>
      </c>
      <c r="O19" s="13">
        <v>79.599999999999994</v>
      </c>
      <c r="P19" s="10">
        <v>8</v>
      </c>
      <c r="Q19" s="14" t="s">
        <v>330</v>
      </c>
      <c r="R19" s="10"/>
      <c r="S19" s="10">
        <v>13.26</v>
      </c>
      <c r="T19" s="10">
        <v>6.96</v>
      </c>
      <c r="U19" s="10">
        <f t="shared" si="2"/>
        <v>6.3</v>
      </c>
      <c r="V19" s="10">
        <f t="shared" si="0"/>
        <v>9.9212598425196852</v>
      </c>
    </row>
    <row r="20" spans="1:33" s="3" customFormat="1" x14ac:dyDescent="0.3">
      <c r="A20" s="10" t="s">
        <v>35</v>
      </c>
      <c r="B20" s="11">
        <v>44411</v>
      </c>
      <c r="C20" s="11">
        <v>44442</v>
      </c>
      <c r="D20" s="12">
        <v>0.51111111111111118</v>
      </c>
      <c r="E20" s="12"/>
      <c r="F20" s="10">
        <v>64</v>
      </c>
      <c r="G20" s="13">
        <v>0.49</v>
      </c>
      <c r="H20" s="13">
        <v>0.52</v>
      </c>
      <c r="I20" s="13">
        <v>0.51</v>
      </c>
      <c r="J20" s="13">
        <v>0.48</v>
      </c>
      <c r="K20" s="13">
        <f t="shared" si="1"/>
        <v>0.5</v>
      </c>
      <c r="L20" s="13">
        <v>63.3</v>
      </c>
      <c r="M20" s="13">
        <v>41.22</v>
      </c>
      <c r="N20" s="13">
        <v>8.5</v>
      </c>
      <c r="O20" s="13">
        <v>91.2</v>
      </c>
      <c r="P20" s="10">
        <v>9</v>
      </c>
      <c r="Q20" s="14" t="s">
        <v>330</v>
      </c>
      <c r="R20" s="10"/>
      <c r="S20" s="10">
        <v>13.44</v>
      </c>
      <c r="T20" s="10">
        <v>6.97</v>
      </c>
      <c r="U20" s="10">
        <f t="shared" si="2"/>
        <v>6.47</v>
      </c>
      <c r="V20" s="10">
        <f t="shared" si="0"/>
        <v>10.221169036334913</v>
      </c>
    </row>
    <row r="21" spans="1:33" s="3" customFormat="1" x14ac:dyDescent="0.3">
      <c r="A21" s="10" t="s">
        <v>36</v>
      </c>
      <c r="B21" s="11">
        <v>44411</v>
      </c>
      <c r="C21" s="11">
        <v>44442</v>
      </c>
      <c r="D21" s="12">
        <v>0.51597222222222217</v>
      </c>
      <c r="E21" s="12"/>
      <c r="F21" s="10">
        <v>62</v>
      </c>
      <c r="G21" s="13">
        <v>0.47</v>
      </c>
      <c r="H21" s="13">
        <v>0.49</v>
      </c>
      <c r="I21" s="13">
        <v>0.48</v>
      </c>
      <c r="J21" s="13">
        <v>0.52</v>
      </c>
      <c r="K21" s="13">
        <f>AVERAGE(G21:J21)</f>
        <v>0.49</v>
      </c>
      <c r="L21" s="13">
        <v>61.7</v>
      </c>
      <c r="M21" s="79">
        <v>17.59</v>
      </c>
      <c r="N21" s="13">
        <v>5.4</v>
      </c>
      <c r="O21" s="13">
        <v>71.099999999999994</v>
      </c>
      <c r="P21" s="10">
        <v>6</v>
      </c>
      <c r="Q21" s="14" t="s">
        <v>68</v>
      </c>
      <c r="R21" s="10"/>
      <c r="S21" s="10">
        <v>13.22</v>
      </c>
      <c r="T21" s="10">
        <v>7.11</v>
      </c>
      <c r="U21" s="10">
        <f t="shared" si="2"/>
        <v>6.11</v>
      </c>
      <c r="V21" s="10">
        <f t="shared" si="0"/>
        <v>9.9027552674230144</v>
      </c>
    </row>
    <row r="22" spans="1:33" x14ac:dyDescent="0.3">
      <c r="A22" s="10" t="s">
        <v>37</v>
      </c>
      <c r="B22" s="11">
        <v>44411</v>
      </c>
      <c r="C22" s="11">
        <v>44442</v>
      </c>
      <c r="D22" s="12">
        <v>0.52152777777777781</v>
      </c>
      <c r="E22" s="12"/>
      <c r="F22" s="10">
        <v>61</v>
      </c>
      <c r="G22" s="13">
        <v>0.41</v>
      </c>
      <c r="H22" s="13">
        <v>0.41</v>
      </c>
      <c r="I22" s="13">
        <v>0.43</v>
      </c>
      <c r="J22" s="13">
        <v>0.41</v>
      </c>
      <c r="K22" s="13">
        <f t="shared" si="1"/>
        <v>0.41499999999999998</v>
      </c>
      <c r="L22" s="13">
        <v>60</v>
      </c>
      <c r="M22" s="13">
        <v>34.1</v>
      </c>
      <c r="N22" s="13">
        <v>4.2</v>
      </c>
      <c r="O22" s="13">
        <v>61.3</v>
      </c>
      <c r="P22" s="10">
        <v>5</v>
      </c>
      <c r="Q22" s="14" t="s">
        <v>68</v>
      </c>
      <c r="R22" s="10"/>
      <c r="S22" s="10">
        <v>12.17</v>
      </c>
      <c r="T22" s="10">
        <v>7.09</v>
      </c>
      <c r="U22" s="10">
        <f t="shared" si="2"/>
        <v>5.08</v>
      </c>
      <c r="V22" s="10">
        <f t="shared" si="0"/>
        <v>8.4666666666666668</v>
      </c>
    </row>
    <row r="23" spans="1:33" x14ac:dyDescent="0.3">
      <c r="A23" s="10" t="s">
        <v>38</v>
      </c>
      <c r="B23" s="11">
        <v>44411</v>
      </c>
      <c r="C23" s="11">
        <v>44442</v>
      </c>
      <c r="D23" s="12">
        <v>0.52569444444444446</v>
      </c>
      <c r="E23" s="12"/>
      <c r="F23" s="10">
        <v>62</v>
      </c>
      <c r="G23" s="13">
        <v>0.52</v>
      </c>
      <c r="H23" s="13">
        <v>0.47</v>
      </c>
      <c r="I23" s="13">
        <v>0.46</v>
      </c>
      <c r="J23" s="13">
        <v>0.46</v>
      </c>
      <c r="K23" s="13">
        <f t="shared" si="1"/>
        <v>0.47749999999999998</v>
      </c>
      <c r="L23" s="13">
        <v>60.3</v>
      </c>
      <c r="M23" s="13">
        <v>33.619999999999997</v>
      </c>
      <c r="N23" s="13">
        <v>5.5</v>
      </c>
      <c r="O23" s="13">
        <v>72.5</v>
      </c>
      <c r="P23" s="10">
        <v>9</v>
      </c>
      <c r="Q23" s="14" t="s">
        <v>330</v>
      </c>
      <c r="R23" s="10" t="s">
        <v>331</v>
      </c>
      <c r="S23" s="10">
        <v>12.77</v>
      </c>
      <c r="T23" s="10">
        <v>6.94</v>
      </c>
      <c r="U23" s="10">
        <f t="shared" si="2"/>
        <v>5.8299999999999992</v>
      </c>
      <c r="V23" s="10">
        <f t="shared" si="0"/>
        <v>9.6683250414593687</v>
      </c>
    </row>
    <row r="24" spans="1:33" x14ac:dyDescent="0.3">
      <c r="A24" s="10" t="s">
        <v>39</v>
      </c>
      <c r="B24" s="11">
        <v>44411</v>
      </c>
      <c r="C24" s="11">
        <v>44442</v>
      </c>
      <c r="D24" s="12">
        <v>0.53125</v>
      </c>
      <c r="E24" s="12"/>
      <c r="F24" s="10">
        <v>62</v>
      </c>
      <c r="G24" s="13">
        <v>0.48</v>
      </c>
      <c r="H24" s="13">
        <v>0.48</v>
      </c>
      <c r="I24" s="13">
        <v>0.46</v>
      </c>
      <c r="J24" s="13">
        <v>0.48</v>
      </c>
      <c r="K24" s="13">
        <f t="shared" si="1"/>
        <v>0.47499999999999998</v>
      </c>
      <c r="L24" s="13">
        <v>60.7</v>
      </c>
      <c r="M24" s="13">
        <v>26.15</v>
      </c>
      <c r="N24" s="13">
        <v>6.1</v>
      </c>
      <c r="O24" s="13">
        <v>77.599999999999994</v>
      </c>
      <c r="P24" s="10">
        <v>9</v>
      </c>
      <c r="Q24" s="14" t="s">
        <v>330</v>
      </c>
      <c r="R24" s="10"/>
      <c r="S24" s="10">
        <v>13.05</v>
      </c>
      <c r="T24" s="10">
        <v>7.1</v>
      </c>
      <c r="U24" s="10">
        <f t="shared" si="2"/>
        <v>5.9500000000000011</v>
      </c>
      <c r="V24" s="10">
        <f t="shared" si="0"/>
        <v>9.8023064250411878</v>
      </c>
    </row>
    <row r="25" spans="1:33" x14ac:dyDescent="0.3">
      <c r="A25" s="10" t="s">
        <v>40</v>
      </c>
      <c r="B25" s="11">
        <v>44411</v>
      </c>
      <c r="C25" s="11">
        <v>44442</v>
      </c>
      <c r="D25" s="12">
        <v>0.53611111111111109</v>
      </c>
      <c r="E25" s="12"/>
      <c r="F25" s="10">
        <v>60</v>
      </c>
      <c r="G25" s="13">
        <v>0.47</v>
      </c>
      <c r="H25" s="13">
        <v>0.51</v>
      </c>
      <c r="I25" s="13">
        <v>0.52</v>
      </c>
      <c r="J25" s="13">
        <v>0.49</v>
      </c>
      <c r="K25" s="13">
        <f t="shared" si="1"/>
        <v>0.4975</v>
      </c>
      <c r="L25" s="13">
        <v>58.1</v>
      </c>
      <c r="M25" s="13">
        <v>49.67</v>
      </c>
      <c r="N25" s="13">
        <v>5.6</v>
      </c>
      <c r="O25" s="13">
        <v>74.599999999999994</v>
      </c>
      <c r="P25" s="10">
        <v>9</v>
      </c>
      <c r="Q25" s="14" t="s">
        <v>330</v>
      </c>
      <c r="R25" s="10"/>
      <c r="S25" s="10">
        <v>12.95</v>
      </c>
      <c r="T25" s="10">
        <v>7.19</v>
      </c>
      <c r="U25" s="10">
        <f t="shared" si="2"/>
        <v>5.7599999999999989</v>
      </c>
      <c r="V25" s="10">
        <f t="shared" si="0"/>
        <v>9.9139414802065389</v>
      </c>
    </row>
    <row r="26" spans="1:33" x14ac:dyDescent="0.3">
      <c r="A26" s="10" t="s">
        <v>41</v>
      </c>
      <c r="B26" s="11">
        <v>44411</v>
      </c>
      <c r="C26" s="11">
        <v>44442</v>
      </c>
      <c r="D26" s="12">
        <v>0.54097222222222219</v>
      </c>
      <c r="E26" s="12"/>
      <c r="F26" s="10">
        <v>68</v>
      </c>
      <c r="G26" s="13">
        <v>0.5</v>
      </c>
      <c r="H26" s="13">
        <v>0.46</v>
      </c>
      <c r="I26" s="13">
        <v>0.5</v>
      </c>
      <c r="J26" s="13">
        <v>0.51</v>
      </c>
      <c r="K26" s="13">
        <f t="shared" si="1"/>
        <v>0.49249999999999999</v>
      </c>
      <c r="L26" s="13">
        <v>66</v>
      </c>
      <c r="M26" s="13">
        <v>52.3</v>
      </c>
      <c r="N26" s="13">
        <v>5.6</v>
      </c>
      <c r="O26" s="13">
        <v>71.2</v>
      </c>
      <c r="P26" s="10">
        <v>9</v>
      </c>
      <c r="Q26" s="14" t="s">
        <v>68</v>
      </c>
      <c r="R26" s="10" t="s">
        <v>69</v>
      </c>
      <c r="S26" s="10">
        <v>13.5</v>
      </c>
      <c r="T26" s="10">
        <v>7</v>
      </c>
      <c r="U26" s="10">
        <f t="shared" si="2"/>
        <v>6.5</v>
      </c>
      <c r="V26" s="10">
        <f t="shared" si="0"/>
        <v>9.8484848484848477</v>
      </c>
    </row>
    <row r="27" spans="1:33" x14ac:dyDescent="0.3">
      <c r="A27" s="10" t="s">
        <v>42</v>
      </c>
      <c r="B27" s="11">
        <v>44411</v>
      </c>
      <c r="C27" s="11">
        <v>44442</v>
      </c>
      <c r="D27" s="12">
        <v>0.54583333333333328</v>
      </c>
      <c r="E27" s="12"/>
      <c r="F27" s="10">
        <v>58</v>
      </c>
      <c r="G27" s="13">
        <v>0.46</v>
      </c>
      <c r="H27" s="13">
        <v>0.45</v>
      </c>
      <c r="I27" s="13">
        <v>0.44</v>
      </c>
      <c r="J27" s="13">
        <v>0.42</v>
      </c>
      <c r="K27" s="13">
        <f t="shared" si="1"/>
        <v>0.4425</v>
      </c>
      <c r="L27" s="13">
        <v>56.5</v>
      </c>
      <c r="M27" s="13">
        <v>51.62</v>
      </c>
      <c r="N27" s="13">
        <v>5.0999999999999996</v>
      </c>
      <c r="O27" s="13">
        <v>70.900000000000006</v>
      </c>
      <c r="P27" s="10">
        <v>8</v>
      </c>
      <c r="Q27" s="14" t="s">
        <v>68</v>
      </c>
      <c r="R27" s="10"/>
      <c r="S27" s="10">
        <v>12.15</v>
      </c>
      <c r="T27" s="10">
        <v>6.95</v>
      </c>
      <c r="U27" s="10">
        <f t="shared" si="2"/>
        <v>5.2</v>
      </c>
      <c r="V27" s="10">
        <f t="shared" si="0"/>
        <v>9.2035398230088497</v>
      </c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3">
      <c r="A28" s="10" t="s">
        <v>43</v>
      </c>
      <c r="B28" s="11">
        <v>44411</v>
      </c>
      <c r="C28" s="11">
        <v>44442</v>
      </c>
      <c r="D28" s="12">
        <v>0.55069444444444449</v>
      </c>
      <c r="E28" s="12"/>
      <c r="F28" s="10">
        <v>70</v>
      </c>
      <c r="G28" s="13">
        <v>0.46</v>
      </c>
      <c r="H28" s="13">
        <v>0.43</v>
      </c>
      <c r="I28" s="13">
        <v>0.5</v>
      </c>
      <c r="J28" s="13">
        <v>0.46</v>
      </c>
      <c r="K28" s="13">
        <f t="shared" si="1"/>
        <v>0.46250000000000002</v>
      </c>
      <c r="L28" s="13">
        <v>68.5</v>
      </c>
      <c r="M28" s="13">
        <v>47.54</v>
      </c>
      <c r="N28" s="13">
        <v>5.3</v>
      </c>
      <c r="O28" s="13">
        <v>68.099999999999994</v>
      </c>
      <c r="P28" s="10">
        <v>9</v>
      </c>
      <c r="Q28" s="14" t="s">
        <v>68</v>
      </c>
      <c r="R28" s="10" t="s">
        <v>331</v>
      </c>
      <c r="S28" s="10">
        <v>13.75</v>
      </c>
      <c r="T28" s="10">
        <v>7.09</v>
      </c>
      <c r="U28" s="10">
        <f t="shared" si="2"/>
        <v>6.66</v>
      </c>
      <c r="V28" s="10">
        <f t="shared" si="0"/>
        <v>9.7226277372262775</v>
      </c>
    </row>
    <row r="29" spans="1:33" ht="15.6" customHeight="1" x14ac:dyDescent="0.3">
      <c r="A29" s="10" t="s">
        <v>44</v>
      </c>
      <c r="B29" s="11">
        <v>44411</v>
      </c>
      <c r="C29" s="11">
        <v>44442</v>
      </c>
      <c r="D29" s="12">
        <v>0.55486111111111114</v>
      </c>
      <c r="E29" s="12"/>
      <c r="F29" s="10">
        <v>61</v>
      </c>
      <c r="G29" s="13">
        <v>0.54</v>
      </c>
      <c r="H29" s="13">
        <v>0.48</v>
      </c>
      <c r="I29" s="13">
        <v>0.49</v>
      </c>
      <c r="J29" s="13">
        <v>0.57999999999999996</v>
      </c>
      <c r="K29" s="13">
        <f t="shared" si="1"/>
        <v>0.52249999999999996</v>
      </c>
      <c r="L29" s="13">
        <v>59.4</v>
      </c>
      <c r="M29" s="13">
        <v>50.46</v>
      </c>
      <c r="N29" s="13">
        <v>5.8</v>
      </c>
      <c r="O29" s="13">
        <v>75.5</v>
      </c>
      <c r="P29" s="10">
        <v>7</v>
      </c>
      <c r="Q29" s="14" t="s">
        <v>330</v>
      </c>
      <c r="R29" s="10" t="s">
        <v>331</v>
      </c>
      <c r="S29" s="10">
        <v>13.63</v>
      </c>
      <c r="T29" s="10">
        <v>6.94</v>
      </c>
      <c r="U29" s="10">
        <f t="shared" si="2"/>
        <v>6.69</v>
      </c>
      <c r="V29" s="10">
        <f t="shared" si="0"/>
        <v>11.262626262626263</v>
      </c>
    </row>
    <row r="30" spans="1:33" x14ac:dyDescent="0.3">
      <c r="A30" s="10" t="s">
        <v>45</v>
      </c>
      <c r="B30" s="11">
        <v>44411</v>
      </c>
      <c r="C30" s="11">
        <v>44442</v>
      </c>
      <c r="D30" s="12">
        <v>0.56041666666666667</v>
      </c>
      <c r="E30" s="12"/>
      <c r="F30" s="10">
        <v>63</v>
      </c>
      <c r="G30" s="13">
        <v>0.38</v>
      </c>
      <c r="H30" s="13">
        <v>0.44</v>
      </c>
      <c r="I30" s="13">
        <v>0.38</v>
      </c>
      <c r="J30" s="13">
        <v>0.38</v>
      </c>
      <c r="K30" s="13">
        <f t="shared" si="1"/>
        <v>0.39500000000000002</v>
      </c>
      <c r="L30" s="13">
        <v>61.1</v>
      </c>
      <c r="M30" s="79">
        <v>16.690000000000001</v>
      </c>
      <c r="N30" s="13">
        <v>5.7</v>
      </c>
      <c r="O30" s="13">
        <v>74.099999999999994</v>
      </c>
      <c r="P30" s="10">
        <v>9</v>
      </c>
      <c r="Q30" s="14" t="s">
        <v>330</v>
      </c>
      <c r="R30" s="10"/>
      <c r="S30" s="10">
        <v>11.05</v>
      </c>
      <c r="T30" s="10">
        <v>6.95</v>
      </c>
      <c r="U30" s="10">
        <f t="shared" si="2"/>
        <v>4.1000000000000005</v>
      </c>
      <c r="V30" s="74">
        <f t="shared" si="0"/>
        <v>6.7103109656301143</v>
      </c>
    </row>
    <row r="31" spans="1:33" x14ac:dyDescent="0.3">
      <c r="A31" s="10" t="s">
        <v>46</v>
      </c>
      <c r="B31" s="11">
        <v>44411</v>
      </c>
      <c r="C31" s="11">
        <v>44442</v>
      </c>
      <c r="D31" s="12">
        <v>0.56666666666666665</v>
      </c>
      <c r="E31" s="12"/>
      <c r="F31" s="10">
        <v>62</v>
      </c>
      <c r="G31" s="13">
        <v>0.57999999999999996</v>
      </c>
      <c r="H31" s="13">
        <v>0.55000000000000004</v>
      </c>
      <c r="I31" s="13">
        <v>0.53</v>
      </c>
      <c r="J31" s="13">
        <v>0.56000000000000005</v>
      </c>
      <c r="K31" s="13">
        <f t="shared" si="1"/>
        <v>0.55499999999999994</v>
      </c>
      <c r="L31" s="13">
        <v>61.4</v>
      </c>
      <c r="M31" s="13">
        <v>52.75</v>
      </c>
      <c r="N31" s="13">
        <v>7.3</v>
      </c>
      <c r="O31" s="13">
        <v>85.4</v>
      </c>
      <c r="P31" s="10">
        <v>9</v>
      </c>
      <c r="Q31" s="14" t="s">
        <v>330</v>
      </c>
      <c r="R31" s="10"/>
      <c r="S31" s="10">
        <v>13.75</v>
      </c>
      <c r="T31" s="10">
        <v>6.99</v>
      </c>
      <c r="U31" s="10">
        <f t="shared" si="2"/>
        <v>6.76</v>
      </c>
      <c r="V31" s="10">
        <f t="shared" si="0"/>
        <v>11.009771986970684</v>
      </c>
    </row>
    <row r="32" spans="1:33" x14ac:dyDescent="0.3">
      <c r="A32" s="10" t="s">
        <v>48</v>
      </c>
      <c r="B32" s="11">
        <v>44411</v>
      </c>
      <c r="C32" s="11">
        <v>44442</v>
      </c>
      <c r="D32" s="12">
        <v>0.57222222222222219</v>
      </c>
      <c r="E32" s="12"/>
      <c r="F32" s="10">
        <v>52</v>
      </c>
      <c r="G32" s="13">
        <v>0.47</v>
      </c>
      <c r="H32" s="13">
        <v>0.49</v>
      </c>
      <c r="I32" s="13">
        <v>0.54</v>
      </c>
      <c r="J32" s="13">
        <v>0.52</v>
      </c>
      <c r="K32" s="13">
        <f t="shared" si="1"/>
        <v>0.505</v>
      </c>
      <c r="L32" s="79">
        <v>50.3</v>
      </c>
      <c r="M32" s="13">
        <v>34.92</v>
      </c>
      <c r="N32" s="13">
        <v>5.7</v>
      </c>
      <c r="O32" s="13">
        <v>78.3</v>
      </c>
      <c r="P32" s="10">
        <v>5</v>
      </c>
      <c r="Q32" s="14" t="s">
        <v>330</v>
      </c>
      <c r="R32" s="10"/>
      <c r="S32" s="10">
        <v>12.44</v>
      </c>
      <c r="T32" s="10">
        <v>7.06</v>
      </c>
      <c r="U32" s="10">
        <f t="shared" si="2"/>
        <v>5.38</v>
      </c>
      <c r="V32" s="10">
        <f t="shared" si="0"/>
        <v>10.695825049701789</v>
      </c>
    </row>
    <row r="33" spans="1:22" x14ac:dyDescent="0.3">
      <c r="A33" s="10" t="s">
        <v>49</v>
      </c>
      <c r="B33" s="11">
        <v>44411</v>
      </c>
      <c r="C33" s="11">
        <v>44442</v>
      </c>
      <c r="D33" s="12">
        <v>0.57777777777777783</v>
      </c>
      <c r="E33" s="12"/>
      <c r="F33" s="10">
        <v>65</v>
      </c>
      <c r="G33" s="13">
        <v>0.51</v>
      </c>
      <c r="H33" s="13">
        <v>0.51</v>
      </c>
      <c r="I33" s="13">
        <v>0.52</v>
      </c>
      <c r="J33" s="13">
        <v>0.51</v>
      </c>
      <c r="K33" s="13">
        <f t="shared" si="1"/>
        <v>0.51249999999999996</v>
      </c>
      <c r="L33" s="13">
        <v>63.8</v>
      </c>
      <c r="M33" s="13">
        <v>41.92</v>
      </c>
      <c r="N33" s="13">
        <v>5.9</v>
      </c>
      <c r="O33" s="13">
        <v>74.900000000000006</v>
      </c>
      <c r="P33" s="10">
        <v>9</v>
      </c>
      <c r="Q33" s="14" t="s">
        <v>330</v>
      </c>
      <c r="R33" s="10"/>
      <c r="S33" s="10">
        <v>13.57</v>
      </c>
      <c r="T33" s="10">
        <v>7.09</v>
      </c>
      <c r="U33" s="10">
        <f t="shared" si="2"/>
        <v>6.48</v>
      </c>
      <c r="V33" s="10">
        <f t="shared" si="0"/>
        <v>10.156739811912226</v>
      </c>
    </row>
    <row r="34" spans="1:22" x14ac:dyDescent="0.3">
      <c r="A34" s="10" t="s">
        <v>50</v>
      </c>
      <c r="B34" s="11">
        <v>44411</v>
      </c>
      <c r="C34" s="11">
        <v>44442</v>
      </c>
      <c r="D34" s="12">
        <v>0.58402777777777781</v>
      </c>
      <c r="E34" s="12"/>
      <c r="F34" s="10">
        <v>66</v>
      </c>
      <c r="G34" s="13">
        <v>0.39</v>
      </c>
      <c r="H34" s="13">
        <v>0.5</v>
      </c>
      <c r="I34" s="13">
        <v>0.52</v>
      </c>
      <c r="J34" s="13">
        <v>0.48</v>
      </c>
      <c r="K34" s="13">
        <f t="shared" si="1"/>
        <v>0.47250000000000003</v>
      </c>
      <c r="L34" s="13">
        <v>64.400000000000006</v>
      </c>
      <c r="M34" s="13">
        <v>25.34</v>
      </c>
      <c r="N34" s="13">
        <v>6.8</v>
      </c>
      <c r="O34" s="13">
        <v>80.8</v>
      </c>
      <c r="P34" s="10">
        <v>9</v>
      </c>
      <c r="Q34" s="14" t="s">
        <v>330</v>
      </c>
      <c r="R34" s="10"/>
      <c r="S34" s="10">
        <v>13.14</v>
      </c>
      <c r="T34" s="10">
        <v>7.09</v>
      </c>
      <c r="U34" s="10">
        <f t="shared" si="2"/>
        <v>6.0500000000000007</v>
      </c>
      <c r="V34" s="10">
        <f t="shared" si="0"/>
        <v>9.3944099378881987</v>
      </c>
    </row>
    <row r="35" spans="1:22" x14ac:dyDescent="0.3">
      <c r="A35" s="10" t="s">
        <v>51</v>
      </c>
      <c r="B35" s="11">
        <v>44411</v>
      </c>
      <c r="C35" s="11">
        <v>44442</v>
      </c>
      <c r="D35" s="12">
        <v>0.59027777777777779</v>
      </c>
      <c r="E35" s="12"/>
      <c r="F35" s="10">
        <v>63</v>
      </c>
      <c r="G35" s="13">
        <v>0.45</v>
      </c>
      <c r="H35" s="13">
        <v>0.45</v>
      </c>
      <c r="I35" s="13">
        <v>0.46</v>
      </c>
      <c r="J35" s="13">
        <v>0.49</v>
      </c>
      <c r="K35" s="13">
        <f t="shared" si="1"/>
        <v>0.46250000000000002</v>
      </c>
      <c r="L35" s="13">
        <v>61.9</v>
      </c>
      <c r="M35" s="13">
        <v>37.46</v>
      </c>
      <c r="N35" s="13">
        <v>6.1</v>
      </c>
      <c r="O35" s="13">
        <v>77</v>
      </c>
      <c r="P35" s="10">
        <v>6</v>
      </c>
      <c r="Q35" s="14" t="s">
        <v>330</v>
      </c>
      <c r="R35" s="10"/>
      <c r="S35" s="10">
        <v>12.83</v>
      </c>
      <c r="T35" s="10">
        <v>7.19</v>
      </c>
      <c r="U35" s="10">
        <f t="shared" si="2"/>
        <v>5.64</v>
      </c>
      <c r="V35" s="10">
        <f t="shared" si="0"/>
        <v>9.1114701130856215</v>
      </c>
    </row>
    <row r="36" spans="1:22" x14ac:dyDescent="0.3">
      <c r="A36" s="10" t="s">
        <v>52</v>
      </c>
      <c r="B36" s="11">
        <v>44411</v>
      </c>
      <c r="C36" s="11">
        <v>44442</v>
      </c>
      <c r="D36" s="12">
        <v>0.59583333333333333</v>
      </c>
      <c r="E36" s="12"/>
      <c r="F36" s="74">
        <v>82</v>
      </c>
      <c r="G36" s="13">
        <v>0.33</v>
      </c>
      <c r="H36" s="13">
        <v>0.32</v>
      </c>
      <c r="I36" s="13">
        <v>0.51</v>
      </c>
      <c r="J36" s="13">
        <v>0.3</v>
      </c>
      <c r="K36" s="13">
        <f>AVERAGE(G36:J36)</f>
        <v>0.36500000000000005</v>
      </c>
      <c r="L36" s="79">
        <v>80.900000000000006</v>
      </c>
      <c r="M36" s="13">
        <v>31.73</v>
      </c>
      <c r="N36" s="79">
        <v>9.8000000000000007</v>
      </c>
      <c r="O36" s="13">
        <v>89.5</v>
      </c>
      <c r="P36" s="10">
        <v>9</v>
      </c>
      <c r="Q36" s="14" t="s">
        <v>330</v>
      </c>
      <c r="R36" s="10"/>
      <c r="S36" s="10">
        <v>14.35</v>
      </c>
      <c r="T36" s="10">
        <v>7.19</v>
      </c>
      <c r="U36" s="10">
        <f t="shared" si="2"/>
        <v>7.1599999999999993</v>
      </c>
      <c r="V36" s="10">
        <f t="shared" si="0"/>
        <v>8.8504326328800964</v>
      </c>
    </row>
    <row r="37" spans="1:22" x14ac:dyDescent="0.3">
      <c r="A37" s="10" t="s">
        <v>53</v>
      </c>
      <c r="B37" s="11">
        <v>44411</v>
      </c>
      <c r="C37" s="11">
        <v>44442</v>
      </c>
      <c r="D37" s="12">
        <v>0.6020833333333333</v>
      </c>
      <c r="E37" s="12"/>
      <c r="F37" s="10">
        <v>71</v>
      </c>
      <c r="G37" s="13">
        <v>0.46</v>
      </c>
      <c r="H37" s="13">
        <v>0.48</v>
      </c>
      <c r="I37" s="13">
        <v>0.48</v>
      </c>
      <c r="J37" s="13">
        <v>0.48</v>
      </c>
      <c r="K37" s="13">
        <f t="shared" ref="K37" si="3">AVERAGE(G37:J37)</f>
        <v>0.47499999999999998</v>
      </c>
      <c r="L37" s="13">
        <v>69.900000000000006</v>
      </c>
      <c r="M37" s="13">
        <v>39.39</v>
      </c>
      <c r="N37" s="13">
        <v>6.9</v>
      </c>
      <c r="O37" s="13">
        <v>80.3</v>
      </c>
      <c r="P37" s="10">
        <v>9</v>
      </c>
      <c r="Q37" s="14" t="s">
        <v>330</v>
      </c>
      <c r="R37" s="10"/>
      <c r="S37" s="10">
        <v>13.67</v>
      </c>
      <c r="T37" s="10">
        <v>7.18</v>
      </c>
      <c r="U37" s="10">
        <f t="shared" si="2"/>
        <v>6.49</v>
      </c>
      <c r="V37" s="10">
        <f t="shared" si="0"/>
        <v>9.2846924177396275</v>
      </c>
    </row>
    <row r="38" spans="1:22" x14ac:dyDescent="0.3">
      <c r="A38" s="10" t="s">
        <v>54</v>
      </c>
      <c r="B38" s="11">
        <v>44411</v>
      </c>
      <c r="C38" s="11">
        <v>44442</v>
      </c>
      <c r="D38" s="12">
        <v>0.60833333333333328</v>
      </c>
      <c r="E38" s="12"/>
      <c r="F38" s="10">
        <v>67</v>
      </c>
      <c r="G38" s="13">
        <v>0.48</v>
      </c>
      <c r="H38" s="13">
        <v>0.48</v>
      </c>
      <c r="I38" s="13">
        <v>0.5</v>
      </c>
      <c r="J38" s="13">
        <v>0.49</v>
      </c>
      <c r="K38" s="13">
        <f t="shared" si="1"/>
        <v>0.48749999999999999</v>
      </c>
      <c r="L38" s="13">
        <v>65.099999999999994</v>
      </c>
      <c r="M38" s="13">
        <v>48.46</v>
      </c>
      <c r="N38" s="13">
        <v>6.8</v>
      </c>
      <c r="O38" s="13">
        <v>81</v>
      </c>
      <c r="P38" s="10">
        <v>9</v>
      </c>
      <c r="Q38" s="14" t="s">
        <v>330</v>
      </c>
      <c r="R38" s="10"/>
      <c r="S38" s="10">
        <v>13.45</v>
      </c>
      <c r="T38" s="10">
        <v>7</v>
      </c>
      <c r="U38" s="10">
        <f t="shared" si="2"/>
        <v>6.4499999999999993</v>
      </c>
      <c r="V38" s="10">
        <f t="shared" si="0"/>
        <v>9.9078341013824893</v>
      </c>
    </row>
    <row r="39" spans="1:22" x14ac:dyDescent="0.3">
      <c r="A39" s="10" t="s">
        <v>55</v>
      </c>
      <c r="B39" s="11">
        <v>44411</v>
      </c>
      <c r="C39" s="11">
        <v>44442</v>
      </c>
      <c r="D39" s="12">
        <v>0.61388888888888882</v>
      </c>
      <c r="E39" s="12"/>
      <c r="F39" s="10">
        <v>70</v>
      </c>
      <c r="G39" s="13">
        <v>0.31</v>
      </c>
      <c r="H39" s="13">
        <v>0.54</v>
      </c>
      <c r="I39" s="13">
        <v>0.33</v>
      </c>
      <c r="J39" s="13">
        <v>0.32</v>
      </c>
      <c r="K39" s="13">
        <f t="shared" si="1"/>
        <v>0.37500000000000006</v>
      </c>
      <c r="L39" s="13">
        <v>68.900000000000006</v>
      </c>
      <c r="M39" s="13">
        <v>33.1</v>
      </c>
      <c r="N39" s="13">
        <v>6.7</v>
      </c>
      <c r="O39" s="13">
        <v>79</v>
      </c>
      <c r="P39" s="10">
        <v>9</v>
      </c>
      <c r="Q39" s="14" t="s">
        <v>330</v>
      </c>
      <c r="R39" s="10"/>
      <c r="S39" s="10">
        <v>13.81</v>
      </c>
      <c r="T39" s="10">
        <v>7.18</v>
      </c>
      <c r="U39" s="10">
        <f t="shared" si="2"/>
        <v>6.6300000000000008</v>
      </c>
      <c r="V39" s="10">
        <f t="shared" si="0"/>
        <v>9.6226415094339632</v>
      </c>
    </row>
    <row r="40" spans="1:22" x14ac:dyDescent="0.3">
      <c r="A40" s="10" t="s">
        <v>56</v>
      </c>
      <c r="B40" s="11">
        <v>44411</v>
      </c>
      <c r="C40" s="11">
        <v>44442</v>
      </c>
      <c r="D40" s="12">
        <v>0.32500000000000001</v>
      </c>
      <c r="E40" s="12"/>
      <c r="F40" s="10">
        <v>63</v>
      </c>
      <c r="G40" s="13">
        <v>0.43</v>
      </c>
      <c r="H40" s="13">
        <v>0.42</v>
      </c>
      <c r="I40" s="13">
        <v>0.42</v>
      </c>
      <c r="J40" s="13">
        <v>0.41</v>
      </c>
      <c r="K40" s="13">
        <f t="shared" si="1"/>
        <v>0.42</v>
      </c>
      <c r="L40" s="13">
        <v>60.3</v>
      </c>
      <c r="M40" s="13">
        <v>29.12</v>
      </c>
      <c r="N40" s="13">
        <v>5</v>
      </c>
      <c r="O40" s="13">
        <v>68.900000000000006</v>
      </c>
      <c r="P40" s="10">
        <v>7</v>
      </c>
      <c r="Q40" s="14" t="s">
        <v>68</v>
      </c>
      <c r="R40" s="10"/>
      <c r="S40" s="10">
        <v>12.21</v>
      </c>
      <c r="T40" s="10">
        <v>7</v>
      </c>
      <c r="U40" s="10">
        <f t="shared" si="2"/>
        <v>5.2100000000000009</v>
      </c>
      <c r="V40" s="10">
        <f t="shared" si="0"/>
        <v>8.6401326699834176</v>
      </c>
    </row>
    <row r="41" spans="1:22" x14ac:dyDescent="0.3">
      <c r="A41" s="10" t="s">
        <v>57</v>
      </c>
      <c r="B41" s="11">
        <v>44411</v>
      </c>
      <c r="C41" s="11">
        <v>44442</v>
      </c>
      <c r="D41" s="12">
        <v>0.33263888888888887</v>
      </c>
      <c r="E41" s="12"/>
      <c r="F41" s="10">
        <v>60</v>
      </c>
      <c r="G41" s="13">
        <v>0.48</v>
      </c>
      <c r="H41" s="13">
        <v>0.47</v>
      </c>
      <c r="I41" s="13">
        <v>0.49</v>
      </c>
      <c r="J41" s="13">
        <v>0.49</v>
      </c>
      <c r="K41" s="13">
        <f t="shared" si="1"/>
        <v>0.48249999999999998</v>
      </c>
      <c r="L41" s="13">
        <v>59.3</v>
      </c>
      <c r="M41" s="13">
        <v>40.96</v>
      </c>
      <c r="N41" s="13">
        <v>3.6</v>
      </c>
      <c r="O41" s="13">
        <v>53.8</v>
      </c>
      <c r="P41" s="10">
        <v>6</v>
      </c>
      <c r="Q41" s="14" t="s">
        <v>67</v>
      </c>
      <c r="R41" s="10" t="s">
        <v>331</v>
      </c>
      <c r="S41" s="10">
        <v>13.12</v>
      </c>
      <c r="T41" s="10">
        <v>7.08</v>
      </c>
      <c r="U41" s="10">
        <f t="shared" si="2"/>
        <v>6.0399999999999991</v>
      </c>
      <c r="V41" s="10">
        <f t="shared" si="0"/>
        <v>10.185497470489038</v>
      </c>
    </row>
    <row r="42" spans="1:22" x14ac:dyDescent="0.3">
      <c r="A42" s="10" t="s">
        <v>58</v>
      </c>
      <c r="B42" s="11">
        <v>44411</v>
      </c>
      <c r="C42" s="11">
        <v>44442</v>
      </c>
      <c r="D42" s="12">
        <v>0.33749999999999997</v>
      </c>
      <c r="E42" s="12"/>
      <c r="F42" s="10">
        <v>59</v>
      </c>
      <c r="G42" s="13">
        <v>0.55000000000000004</v>
      </c>
      <c r="H42" s="13">
        <v>0.56999999999999995</v>
      </c>
      <c r="I42" s="13">
        <v>0.57999999999999996</v>
      </c>
      <c r="J42" s="13">
        <v>0.55000000000000004</v>
      </c>
      <c r="K42" s="13">
        <f t="shared" si="1"/>
        <v>0.5625</v>
      </c>
      <c r="L42" s="13">
        <v>66.8</v>
      </c>
      <c r="M42" s="13">
        <v>53.73</v>
      </c>
      <c r="N42" s="13">
        <v>6</v>
      </c>
      <c r="O42" s="13">
        <v>74.5</v>
      </c>
      <c r="P42" s="10">
        <v>6</v>
      </c>
      <c r="Q42" s="14" t="s">
        <v>330</v>
      </c>
      <c r="R42" s="10"/>
      <c r="S42" s="10">
        <v>13.96</v>
      </c>
      <c r="T42" s="10">
        <v>7.19</v>
      </c>
      <c r="U42" s="10">
        <f t="shared" si="2"/>
        <v>6.7700000000000005</v>
      </c>
      <c r="V42" s="10">
        <f t="shared" si="0"/>
        <v>10.134730538922158</v>
      </c>
    </row>
    <row r="43" spans="1:22" x14ac:dyDescent="0.3">
      <c r="A43" s="10" t="s">
        <v>59</v>
      </c>
      <c r="B43" s="11">
        <v>44411</v>
      </c>
      <c r="C43" s="11">
        <v>44442</v>
      </c>
      <c r="D43" s="12">
        <v>0.3430555555555555</v>
      </c>
      <c r="E43" s="12"/>
      <c r="F43" s="10">
        <v>64</v>
      </c>
      <c r="G43" s="13">
        <v>0.42</v>
      </c>
      <c r="H43" s="13">
        <v>0.49</v>
      </c>
      <c r="I43" s="13">
        <v>0.49</v>
      </c>
      <c r="J43" s="13">
        <v>0.49</v>
      </c>
      <c r="K43" s="13">
        <f t="shared" si="1"/>
        <v>0.47249999999999998</v>
      </c>
      <c r="L43" s="13">
        <v>63.1</v>
      </c>
      <c r="M43" s="13">
        <v>37.29</v>
      </c>
      <c r="N43" s="13">
        <v>4.3</v>
      </c>
      <c r="O43" s="13">
        <v>60.3</v>
      </c>
      <c r="P43" s="10">
        <v>5</v>
      </c>
      <c r="Q43" s="14" t="s">
        <v>68</v>
      </c>
      <c r="R43" s="10"/>
      <c r="S43" s="10">
        <v>13.56</v>
      </c>
      <c r="T43" s="10">
        <v>7.18</v>
      </c>
      <c r="U43" s="10">
        <f t="shared" si="2"/>
        <v>6.3800000000000008</v>
      </c>
      <c r="V43" s="10">
        <f t="shared" si="0"/>
        <v>10.110935023771791</v>
      </c>
    </row>
    <row r="44" spans="1:22" x14ac:dyDescent="0.3">
      <c r="A44" s="10" t="s">
        <v>60</v>
      </c>
      <c r="B44" s="11">
        <v>44411</v>
      </c>
      <c r="C44" s="11">
        <v>44442</v>
      </c>
      <c r="D44" s="12">
        <v>0.34791666666666665</v>
      </c>
      <c r="E44" s="12"/>
      <c r="F44" s="10">
        <v>67</v>
      </c>
      <c r="G44" s="13">
        <v>0.45</v>
      </c>
      <c r="H44" s="13">
        <v>0.5</v>
      </c>
      <c r="I44" s="13">
        <v>0.52</v>
      </c>
      <c r="J44" s="13">
        <v>0.5</v>
      </c>
      <c r="K44" s="13">
        <f t="shared" si="1"/>
        <v>0.49249999999999999</v>
      </c>
      <c r="L44" s="13">
        <v>65.599999999999994</v>
      </c>
      <c r="M44" s="13">
        <v>27.67</v>
      </c>
      <c r="N44" s="13">
        <v>4.7</v>
      </c>
      <c r="O44" s="13">
        <v>63.7</v>
      </c>
      <c r="P44" s="10">
        <v>7</v>
      </c>
      <c r="Q44" s="14" t="s">
        <v>68</v>
      </c>
      <c r="R44" s="10"/>
      <c r="S44" s="10">
        <v>13.52</v>
      </c>
      <c r="T44" s="10">
        <v>7.01</v>
      </c>
      <c r="U44" s="10">
        <f t="shared" si="2"/>
        <v>6.51</v>
      </c>
      <c r="V44" s="10">
        <f t="shared" si="0"/>
        <v>9.9237804878048781</v>
      </c>
    </row>
    <row r="45" spans="1:22" x14ac:dyDescent="0.3">
      <c r="A45" s="10" t="s">
        <v>61</v>
      </c>
      <c r="B45" s="11">
        <v>44411</v>
      </c>
      <c r="C45" s="11">
        <v>44442</v>
      </c>
      <c r="D45" s="12">
        <v>0.3527777777777778</v>
      </c>
      <c r="E45" s="12"/>
      <c r="F45" s="10">
        <v>64</v>
      </c>
      <c r="G45" s="13">
        <v>0.44</v>
      </c>
      <c r="H45" s="13">
        <v>0.43</v>
      </c>
      <c r="I45" s="13">
        <v>0.44</v>
      </c>
      <c r="J45" s="13">
        <v>0.44</v>
      </c>
      <c r="K45" s="13">
        <f t="shared" si="1"/>
        <v>0.4375</v>
      </c>
      <c r="L45" s="13">
        <v>62.4</v>
      </c>
      <c r="M45" s="13">
        <v>35.53</v>
      </c>
      <c r="N45" s="13">
        <v>6.6</v>
      </c>
      <c r="O45" s="13">
        <v>80.3</v>
      </c>
      <c r="P45" s="10">
        <v>7</v>
      </c>
      <c r="Q45" s="14" t="s">
        <v>330</v>
      </c>
      <c r="R45" s="10" t="s">
        <v>331</v>
      </c>
      <c r="S45" s="10">
        <v>12.9</v>
      </c>
      <c r="T45" s="10">
        <v>7.09</v>
      </c>
      <c r="U45" s="10">
        <f t="shared" si="2"/>
        <v>5.8100000000000005</v>
      </c>
      <c r="V45" s="10">
        <f t="shared" si="0"/>
        <v>9.3108974358974379</v>
      </c>
    </row>
    <row r="46" spans="1:22" x14ac:dyDescent="0.3">
      <c r="A46" s="10" t="s">
        <v>62</v>
      </c>
      <c r="B46" s="11">
        <v>44411</v>
      </c>
      <c r="C46" s="11">
        <v>44442</v>
      </c>
      <c r="D46" s="12">
        <v>0.35694444444444445</v>
      </c>
      <c r="E46" s="12"/>
      <c r="F46" s="10">
        <v>63</v>
      </c>
      <c r="G46" s="13">
        <v>0.45</v>
      </c>
      <c r="H46" s="13">
        <v>0.46</v>
      </c>
      <c r="I46" s="13">
        <v>0.48</v>
      </c>
      <c r="J46" s="13">
        <v>0.47</v>
      </c>
      <c r="K46" s="13">
        <f t="shared" si="1"/>
        <v>0.46500000000000002</v>
      </c>
      <c r="L46" s="13">
        <v>60</v>
      </c>
      <c r="M46" s="13">
        <v>42.94</v>
      </c>
      <c r="N46" s="13">
        <v>3.8</v>
      </c>
      <c r="O46" s="13">
        <v>56.8</v>
      </c>
      <c r="P46" s="10">
        <v>6</v>
      </c>
      <c r="Q46" s="14" t="s">
        <v>67</v>
      </c>
      <c r="R46" s="10"/>
      <c r="S46" s="10">
        <v>13.03</v>
      </c>
      <c r="T46" s="10">
        <v>7.17</v>
      </c>
      <c r="U46" s="10">
        <f t="shared" si="2"/>
        <v>5.8599999999999994</v>
      </c>
      <c r="V46" s="10">
        <f t="shared" si="0"/>
        <v>9.7666666666666657</v>
      </c>
    </row>
    <row r="47" spans="1:22" x14ac:dyDescent="0.3">
      <c r="A47" s="10" t="s">
        <v>63</v>
      </c>
      <c r="B47" s="11">
        <v>44411</v>
      </c>
      <c r="C47" s="11">
        <v>44442</v>
      </c>
      <c r="D47" s="12">
        <v>0.3611111111111111</v>
      </c>
      <c r="E47" s="12"/>
      <c r="F47" s="10">
        <v>73</v>
      </c>
      <c r="G47" s="13">
        <v>0.45</v>
      </c>
      <c r="H47" s="13">
        <v>0.46</v>
      </c>
      <c r="I47" s="13">
        <v>0.46</v>
      </c>
      <c r="J47" s="13">
        <v>0.49</v>
      </c>
      <c r="K47" s="13">
        <f t="shared" si="1"/>
        <v>0.46500000000000002</v>
      </c>
      <c r="L47" s="13">
        <v>71.7</v>
      </c>
      <c r="M47" s="13">
        <v>32.729999999999997</v>
      </c>
      <c r="N47" s="13">
        <v>5.3</v>
      </c>
      <c r="O47" s="13">
        <v>66.5</v>
      </c>
      <c r="P47" s="10">
        <v>8</v>
      </c>
      <c r="Q47" s="14" t="s">
        <v>68</v>
      </c>
      <c r="R47" s="10"/>
      <c r="S47" s="10">
        <v>13.63</v>
      </c>
      <c r="T47" s="10">
        <v>7.18</v>
      </c>
      <c r="U47" s="10">
        <f t="shared" si="2"/>
        <v>6.4500000000000011</v>
      </c>
      <c r="V47" s="10">
        <f t="shared" si="0"/>
        <v>8.9958158995815918</v>
      </c>
    </row>
    <row r="48" spans="1:22" x14ac:dyDescent="0.3">
      <c r="A48" s="10" t="s">
        <v>64</v>
      </c>
      <c r="B48" s="11">
        <v>44411</v>
      </c>
      <c r="C48" s="11">
        <v>44442</v>
      </c>
      <c r="D48" s="12">
        <v>0.36527777777777781</v>
      </c>
      <c r="E48" s="12"/>
      <c r="F48" s="10">
        <v>56</v>
      </c>
      <c r="G48" s="13">
        <v>0.49</v>
      </c>
      <c r="H48" s="13">
        <v>0.48</v>
      </c>
      <c r="I48" s="13">
        <v>0.51</v>
      </c>
      <c r="J48" s="13">
        <v>0.51</v>
      </c>
      <c r="K48" s="13">
        <f t="shared" si="1"/>
        <v>0.4975</v>
      </c>
      <c r="L48" s="13">
        <v>53.8</v>
      </c>
      <c r="M48" s="13">
        <v>33.64</v>
      </c>
      <c r="N48" s="13">
        <v>4.2</v>
      </c>
      <c r="O48" s="13">
        <v>64.099999999999994</v>
      </c>
      <c r="P48" s="10">
        <v>9</v>
      </c>
      <c r="Q48" s="14" t="s">
        <v>68</v>
      </c>
      <c r="R48" s="10"/>
      <c r="S48" s="10">
        <v>12.51</v>
      </c>
      <c r="T48" s="10">
        <v>6.99</v>
      </c>
      <c r="U48" s="10">
        <f t="shared" si="2"/>
        <v>5.52</v>
      </c>
      <c r="V48" s="10">
        <f t="shared" si="0"/>
        <v>10.260223048327138</v>
      </c>
    </row>
    <row r="49" spans="1:22" x14ac:dyDescent="0.3">
      <c r="A49" s="10" t="s">
        <v>65</v>
      </c>
      <c r="B49" s="11">
        <v>44411</v>
      </c>
      <c r="C49" s="11">
        <v>44442</v>
      </c>
      <c r="D49" s="12">
        <v>0.36874999999999997</v>
      </c>
      <c r="E49" s="12"/>
      <c r="F49" s="10">
        <v>59</v>
      </c>
      <c r="G49" s="13">
        <v>0.47</v>
      </c>
      <c r="H49" s="13">
        <v>0.47</v>
      </c>
      <c r="I49" s="13">
        <v>0.46</v>
      </c>
      <c r="J49" s="13">
        <v>0.46</v>
      </c>
      <c r="K49" s="13">
        <f t="shared" si="1"/>
        <v>0.46499999999999997</v>
      </c>
      <c r="L49" s="13">
        <v>57.7</v>
      </c>
      <c r="M49" s="13">
        <v>38.369999999999997</v>
      </c>
      <c r="N49" s="13">
        <v>3.1</v>
      </c>
      <c r="O49" s="79">
        <v>49.1</v>
      </c>
      <c r="P49" s="10">
        <v>7</v>
      </c>
      <c r="Q49" s="14" t="s">
        <v>67</v>
      </c>
      <c r="R49" s="10"/>
      <c r="S49" s="10">
        <v>12.45</v>
      </c>
      <c r="T49" s="10">
        <v>7</v>
      </c>
      <c r="U49" s="10">
        <f t="shared" si="2"/>
        <v>5.4499999999999993</v>
      </c>
      <c r="V49" s="10">
        <f t="shared" si="0"/>
        <v>9.4454072790294603</v>
      </c>
    </row>
    <row r="50" spans="1:22" s="3" customFormat="1" x14ac:dyDescent="0.3">
      <c r="A50" s="16" t="s">
        <v>10</v>
      </c>
      <c r="B50" s="16"/>
      <c r="C50" s="16"/>
      <c r="D50" s="17"/>
      <c r="E50" s="17"/>
      <c r="F50" s="18">
        <f>AVERAGE(F2:F35,F37:F49)</f>
        <v>63.382978723404257</v>
      </c>
      <c r="G50" s="18">
        <f>AVERAGE(G2:G49)</f>
        <v>0.46104166666666663</v>
      </c>
      <c r="H50" s="18">
        <f>AVERAGE(H2:H49)</f>
        <v>0.47104166666666664</v>
      </c>
      <c r="I50" s="18">
        <f>AVERAGE(I2:I49)</f>
        <v>0.47062500000000007</v>
      </c>
      <c r="J50" s="18">
        <f>AVERAGE(J2:J49)</f>
        <v>0.47312500000000002</v>
      </c>
      <c r="K50" s="18">
        <f t="shared" ref="K50:U50" si="4">AVERAGE(K2:K49)</f>
        <v>0.46895833333333337</v>
      </c>
      <c r="L50" s="18">
        <f>AVERAGE(L2:L31,L33:L35,L37:L49)</f>
        <v>62.454347826086966</v>
      </c>
      <c r="M50" s="18">
        <f>AVERAGE(M2:M4,M6:M10,M12:M20,M22:M29,M31:M49)</f>
        <v>38.56636363636364</v>
      </c>
      <c r="N50" s="18">
        <f>AVERAGE(N2:N35,N37:N49)</f>
        <v>5.8276595744680861</v>
      </c>
      <c r="O50" s="18">
        <f>AVERAGE(O2:O48)</f>
        <v>74.838297872340448</v>
      </c>
      <c r="P50" s="18">
        <f t="shared" si="4"/>
        <v>8.0416666666666661</v>
      </c>
      <c r="Q50" s="18"/>
      <c r="R50" s="18"/>
      <c r="S50" s="18">
        <f t="shared" si="4"/>
        <v>13.036666666666664</v>
      </c>
      <c r="T50" s="18">
        <f t="shared" si="4"/>
        <v>7.0768750000000002</v>
      </c>
      <c r="U50" s="18">
        <f t="shared" si="4"/>
        <v>5.9597916666666642</v>
      </c>
      <c r="V50" s="18">
        <f>AVERAGE(V2:V10,V12:V29,V31:V49)</f>
        <v>9.5448521492759468</v>
      </c>
    </row>
    <row r="51" spans="1:22" s="3" customFormat="1" x14ac:dyDescent="0.3">
      <c r="A51" s="16" t="s">
        <v>11</v>
      </c>
      <c r="B51" s="16"/>
      <c r="C51" s="10"/>
      <c r="D51" s="12"/>
      <c r="E51" s="12"/>
      <c r="F51" s="18"/>
      <c r="G51" s="18"/>
      <c r="H51" s="18"/>
      <c r="I51" s="18"/>
      <c r="J51" s="18">
        <f>AVERAGE(G2:G31,H2:H31,I2:I31,J2:J31)</f>
        <v>0.46983333333333344</v>
      </c>
      <c r="K51" s="18"/>
      <c r="L51" s="18"/>
      <c r="M51" s="18"/>
      <c r="N51" s="18"/>
      <c r="O51" s="18"/>
      <c r="P51" s="18"/>
      <c r="Q51" s="19"/>
      <c r="R51" s="10"/>
      <c r="S51" s="10"/>
      <c r="T51" s="10"/>
      <c r="U51" s="10"/>
      <c r="V51" s="10"/>
    </row>
    <row r="53" spans="1:22" x14ac:dyDescent="0.3">
      <c r="A53" s="30" t="s">
        <v>72</v>
      </c>
      <c r="B53" s="31">
        <v>44411</v>
      </c>
      <c r="C53" s="31">
        <v>44442</v>
      </c>
      <c r="D53" s="32">
        <v>0.3923611111111111</v>
      </c>
      <c r="E53" s="30">
        <v>47</v>
      </c>
      <c r="F53" s="30">
        <v>51</v>
      </c>
      <c r="G53" s="33">
        <v>0.42</v>
      </c>
      <c r="H53" s="33">
        <v>0.43</v>
      </c>
      <c r="I53" s="33">
        <v>0.43</v>
      </c>
      <c r="J53" s="33">
        <v>0.42</v>
      </c>
      <c r="K53" s="33">
        <f>AVERAGE(G53:J53)</f>
        <v>0.42499999999999999</v>
      </c>
      <c r="L53" s="33">
        <v>51</v>
      </c>
      <c r="M53" s="33">
        <v>52.96</v>
      </c>
      <c r="N53" s="33">
        <v>5.9</v>
      </c>
      <c r="O53" s="33">
        <v>79.099999999999994</v>
      </c>
      <c r="P53" s="30">
        <v>6</v>
      </c>
      <c r="Q53" s="34" t="s">
        <v>330</v>
      </c>
      <c r="R53" s="30"/>
      <c r="S53" s="30">
        <v>11.85</v>
      </c>
      <c r="T53" s="30">
        <v>6.94</v>
      </c>
      <c r="U53" s="30">
        <f>S53-T53</f>
        <v>4.9099999999999993</v>
      </c>
      <c r="V53" s="30">
        <f t="shared" ref="V53:V100" si="5">(U53/L53)*100</f>
        <v>9.6274509803921546</v>
      </c>
    </row>
    <row r="54" spans="1:22" x14ac:dyDescent="0.3">
      <c r="A54" s="30" t="s">
        <v>73</v>
      </c>
      <c r="B54" s="31">
        <v>44411</v>
      </c>
      <c r="C54" s="31">
        <v>44442</v>
      </c>
      <c r="D54" s="32">
        <v>0.3972222222222222</v>
      </c>
      <c r="E54" s="30">
        <v>47</v>
      </c>
      <c r="F54" s="30">
        <v>59</v>
      </c>
      <c r="G54" s="33">
        <v>0.5</v>
      </c>
      <c r="H54" s="33">
        <v>0.51</v>
      </c>
      <c r="I54" s="33">
        <v>0.51</v>
      </c>
      <c r="J54" s="33">
        <v>0.52</v>
      </c>
      <c r="K54" s="33">
        <f t="shared" ref="K54:K71" si="6">AVERAGE(G54:J54)</f>
        <v>0.51</v>
      </c>
      <c r="L54" s="33">
        <v>57.1</v>
      </c>
      <c r="M54" s="33">
        <v>50.86</v>
      </c>
      <c r="N54" s="33">
        <v>5.2</v>
      </c>
      <c r="O54" s="33">
        <v>71.7</v>
      </c>
      <c r="P54" s="30">
        <v>9</v>
      </c>
      <c r="Q54" s="34" t="s">
        <v>68</v>
      </c>
      <c r="R54" s="30"/>
      <c r="S54" s="30">
        <v>12.93</v>
      </c>
      <c r="T54" s="30">
        <v>6.95</v>
      </c>
      <c r="U54" s="30">
        <f t="shared" ref="U54:U100" si="7">S54-T54</f>
        <v>5.9799999999999995</v>
      </c>
      <c r="V54" s="30">
        <f t="shared" si="5"/>
        <v>10.472854640980735</v>
      </c>
    </row>
    <row r="55" spans="1:22" x14ac:dyDescent="0.3">
      <c r="A55" s="30" t="s">
        <v>74</v>
      </c>
      <c r="B55" s="31">
        <v>44411</v>
      </c>
      <c r="C55" s="31">
        <v>44442</v>
      </c>
      <c r="D55" s="32">
        <v>0.40277777777777773</v>
      </c>
      <c r="E55" s="30">
        <v>47</v>
      </c>
      <c r="F55" s="30">
        <v>57</v>
      </c>
      <c r="G55" s="33">
        <v>0.51</v>
      </c>
      <c r="H55" s="33">
        <v>0.54</v>
      </c>
      <c r="I55" s="33">
        <v>0.52</v>
      </c>
      <c r="J55" s="33">
        <v>0.54</v>
      </c>
      <c r="K55" s="33">
        <f t="shared" si="6"/>
        <v>0.52750000000000008</v>
      </c>
      <c r="L55" s="33">
        <v>55.1</v>
      </c>
      <c r="M55" s="33">
        <v>56.54</v>
      </c>
      <c r="N55" s="35">
        <v>4.5999999999999996</v>
      </c>
      <c r="O55" s="33">
        <v>66.8</v>
      </c>
      <c r="P55" s="30">
        <v>9</v>
      </c>
      <c r="Q55" s="34" t="s">
        <v>68</v>
      </c>
      <c r="R55" s="30" t="s">
        <v>331</v>
      </c>
      <c r="S55" s="30">
        <v>12.7</v>
      </c>
      <c r="T55" s="30">
        <v>6.96</v>
      </c>
      <c r="U55" s="30">
        <f t="shared" si="7"/>
        <v>5.7399999999999993</v>
      </c>
      <c r="V55" s="30">
        <f t="shared" si="5"/>
        <v>10.417422867513611</v>
      </c>
    </row>
    <row r="56" spans="1:22" x14ac:dyDescent="0.3">
      <c r="A56" s="30" t="s">
        <v>75</v>
      </c>
      <c r="B56" s="31">
        <v>44411</v>
      </c>
      <c r="C56" s="31">
        <v>44442</v>
      </c>
      <c r="D56" s="32">
        <v>0.41041666666666665</v>
      </c>
      <c r="E56" s="30">
        <v>47</v>
      </c>
      <c r="F56" s="30">
        <v>54</v>
      </c>
      <c r="G56" s="33">
        <v>0.45</v>
      </c>
      <c r="H56" s="33">
        <v>0.45</v>
      </c>
      <c r="I56" s="33">
        <v>0.45</v>
      </c>
      <c r="J56" s="33">
        <v>0.43</v>
      </c>
      <c r="K56" s="33">
        <f t="shared" si="6"/>
        <v>0.44500000000000001</v>
      </c>
      <c r="L56" s="33">
        <v>52.3</v>
      </c>
      <c r="M56" s="33">
        <v>54.6</v>
      </c>
      <c r="N56" s="35">
        <v>3.7</v>
      </c>
      <c r="O56" s="33">
        <v>59.6</v>
      </c>
      <c r="P56" s="30">
        <v>6</v>
      </c>
      <c r="Q56" s="34" t="s">
        <v>67</v>
      </c>
      <c r="R56" s="30" t="s">
        <v>331</v>
      </c>
      <c r="S56" s="30">
        <v>12.16</v>
      </c>
      <c r="T56" s="30">
        <v>7.09</v>
      </c>
      <c r="U56" s="30">
        <f t="shared" si="7"/>
        <v>5.07</v>
      </c>
      <c r="V56" s="30">
        <f t="shared" si="5"/>
        <v>9.6940726577437868</v>
      </c>
    </row>
    <row r="57" spans="1:22" x14ac:dyDescent="0.3">
      <c r="A57" s="30" t="s">
        <v>76</v>
      </c>
      <c r="B57" s="31">
        <v>44411</v>
      </c>
      <c r="C57" s="31">
        <v>44442</v>
      </c>
      <c r="D57" s="32">
        <v>0.41736111111111113</v>
      </c>
      <c r="E57" s="30">
        <v>47</v>
      </c>
      <c r="F57" s="30">
        <v>53</v>
      </c>
      <c r="G57" s="33">
        <v>0.51</v>
      </c>
      <c r="H57" s="33">
        <v>0.5</v>
      </c>
      <c r="I57" s="33">
        <v>0.47</v>
      </c>
      <c r="J57" s="33">
        <v>0.48</v>
      </c>
      <c r="K57" s="33">
        <f t="shared" si="6"/>
        <v>0.49</v>
      </c>
      <c r="L57" s="33">
        <v>51.8</v>
      </c>
      <c r="M57" s="33">
        <v>56.11</v>
      </c>
      <c r="N57" s="33">
        <v>5.7</v>
      </c>
      <c r="O57" s="33">
        <v>77.7</v>
      </c>
      <c r="P57" s="30">
        <v>9</v>
      </c>
      <c r="Q57" s="34" t="s">
        <v>330</v>
      </c>
      <c r="R57" s="30"/>
      <c r="S57" s="30">
        <v>12.67</v>
      </c>
      <c r="T57" s="30">
        <v>7.19</v>
      </c>
      <c r="U57" s="30">
        <f t="shared" si="7"/>
        <v>5.4799999999999995</v>
      </c>
      <c r="V57" s="30">
        <f t="shared" si="5"/>
        <v>10.579150579150578</v>
      </c>
    </row>
    <row r="58" spans="1:22" x14ac:dyDescent="0.3">
      <c r="A58" s="30" t="s">
        <v>77</v>
      </c>
      <c r="B58" s="31">
        <v>44411</v>
      </c>
      <c r="C58" s="31">
        <v>44442</v>
      </c>
      <c r="D58" s="32">
        <v>0.42430555555555555</v>
      </c>
      <c r="E58" s="30">
        <v>47</v>
      </c>
      <c r="F58" s="30">
        <v>60</v>
      </c>
      <c r="G58" s="33">
        <v>0.49</v>
      </c>
      <c r="H58" s="33">
        <v>0.45</v>
      </c>
      <c r="I58" s="33">
        <v>0.46</v>
      </c>
      <c r="J58" s="33">
        <v>0.48</v>
      </c>
      <c r="K58" s="33">
        <f t="shared" si="6"/>
        <v>0.47</v>
      </c>
      <c r="L58" s="33">
        <v>58.3</v>
      </c>
      <c r="M58" s="33">
        <v>48.04</v>
      </c>
      <c r="N58" s="33">
        <v>7.3</v>
      </c>
      <c r="O58" s="33">
        <v>86.1</v>
      </c>
      <c r="P58" s="30">
        <v>9</v>
      </c>
      <c r="Q58" s="34" t="s">
        <v>330</v>
      </c>
      <c r="R58" s="30"/>
      <c r="S58" s="30">
        <v>12.46</v>
      </c>
      <c r="T58" s="30">
        <v>7.2</v>
      </c>
      <c r="U58" s="30">
        <f t="shared" si="7"/>
        <v>5.2600000000000007</v>
      </c>
      <c r="V58" s="30">
        <f t="shared" si="5"/>
        <v>9.0222984562607209</v>
      </c>
    </row>
    <row r="59" spans="1:22" x14ac:dyDescent="0.3">
      <c r="A59" s="30" t="s">
        <v>78</v>
      </c>
      <c r="B59" s="31">
        <v>44411</v>
      </c>
      <c r="C59" s="31">
        <v>44442</v>
      </c>
      <c r="D59" s="32">
        <v>0.43124999999999997</v>
      </c>
      <c r="E59" s="30">
        <v>48</v>
      </c>
      <c r="F59" s="30">
        <v>55</v>
      </c>
      <c r="G59" s="33">
        <v>0.5</v>
      </c>
      <c r="H59" s="33">
        <v>0.56000000000000005</v>
      </c>
      <c r="I59" s="33">
        <v>0.49</v>
      </c>
      <c r="J59" s="33">
        <v>0.47</v>
      </c>
      <c r="K59" s="33">
        <f t="shared" si="6"/>
        <v>0.505</v>
      </c>
      <c r="L59" s="33">
        <v>52.4</v>
      </c>
      <c r="M59" s="33">
        <v>47.78</v>
      </c>
      <c r="N59" s="33">
        <v>5.5</v>
      </c>
      <c r="O59" s="33">
        <v>76.099999999999994</v>
      </c>
      <c r="P59" s="30">
        <v>9</v>
      </c>
      <c r="Q59" s="34" t="s">
        <v>330</v>
      </c>
      <c r="R59" s="30"/>
      <c r="S59" s="30">
        <v>12.36</v>
      </c>
      <c r="T59" s="30">
        <v>6.96</v>
      </c>
      <c r="U59" s="30">
        <f t="shared" si="7"/>
        <v>5.3999999999999995</v>
      </c>
      <c r="V59" s="30">
        <f t="shared" si="5"/>
        <v>10.305343511450381</v>
      </c>
    </row>
    <row r="60" spans="1:22" x14ac:dyDescent="0.3">
      <c r="A60" s="30" t="s">
        <v>79</v>
      </c>
      <c r="B60" s="31">
        <v>44411</v>
      </c>
      <c r="C60" s="31">
        <v>44442</v>
      </c>
      <c r="D60" s="32">
        <v>0.4368055555555555</v>
      </c>
      <c r="E60" s="30">
        <v>48</v>
      </c>
      <c r="F60" s="30">
        <v>55</v>
      </c>
      <c r="G60" s="33">
        <v>0.48</v>
      </c>
      <c r="H60" s="33">
        <v>0.48</v>
      </c>
      <c r="I60" s="33">
        <v>0.49</v>
      </c>
      <c r="J60" s="33">
        <v>0.48</v>
      </c>
      <c r="K60" s="33">
        <f t="shared" si="6"/>
        <v>0.48249999999999998</v>
      </c>
      <c r="L60" s="33">
        <v>53.3</v>
      </c>
      <c r="M60" s="33">
        <v>50.25</v>
      </c>
      <c r="N60" s="33">
        <v>5.8</v>
      </c>
      <c r="O60" s="33">
        <v>78</v>
      </c>
      <c r="P60" s="30">
        <v>9</v>
      </c>
      <c r="Q60" s="34" t="s">
        <v>330</v>
      </c>
      <c r="R60" s="30"/>
      <c r="S60" s="30">
        <v>12.49</v>
      </c>
      <c r="T60" s="30">
        <v>7.1</v>
      </c>
      <c r="U60" s="30">
        <f t="shared" si="7"/>
        <v>5.3900000000000006</v>
      </c>
      <c r="V60" s="30">
        <f t="shared" si="5"/>
        <v>10.112570356472798</v>
      </c>
    </row>
    <row r="61" spans="1:22" x14ac:dyDescent="0.3">
      <c r="A61" s="30" t="s">
        <v>80</v>
      </c>
      <c r="B61" s="31">
        <v>44411</v>
      </c>
      <c r="C61" s="31">
        <v>44442</v>
      </c>
      <c r="D61" s="32">
        <v>0.44236111111111115</v>
      </c>
      <c r="E61" s="30">
        <v>48</v>
      </c>
      <c r="F61" s="30">
        <v>59</v>
      </c>
      <c r="G61" s="33">
        <v>0.56999999999999995</v>
      </c>
      <c r="H61" s="33">
        <v>0.56000000000000005</v>
      </c>
      <c r="I61" s="33">
        <v>0.52</v>
      </c>
      <c r="J61" s="33">
        <v>0.54</v>
      </c>
      <c r="K61" s="33">
        <f t="shared" si="6"/>
        <v>0.54749999999999999</v>
      </c>
      <c r="L61" s="33">
        <v>57.2</v>
      </c>
      <c r="M61" s="33">
        <v>52.02</v>
      </c>
      <c r="N61" s="33">
        <v>5.4</v>
      </c>
      <c r="O61" s="33">
        <v>73.2</v>
      </c>
      <c r="P61" s="30">
        <v>8</v>
      </c>
      <c r="Q61" s="34" t="s">
        <v>330</v>
      </c>
      <c r="R61" s="30"/>
      <c r="S61" s="30">
        <v>13.27</v>
      </c>
      <c r="T61" s="30">
        <v>7.18</v>
      </c>
      <c r="U61" s="30">
        <f t="shared" si="7"/>
        <v>6.09</v>
      </c>
      <c r="V61" s="30">
        <f t="shared" si="5"/>
        <v>10.646853146853145</v>
      </c>
    </row>
    <row r="62" spans="1:22" x14ac:dyDescent="0.3">
      <c r="A62" s="30" t="s">
        <v>81</v>
      </c>
      <c r="B62" s="31">
        <v>44411</v>
      </c>
      <c r="C62" s="31">
        <v>44442</v>
      </c>
      <c r="D62" s="32">
        <v>0.44861111111111113</v>
      </c>
      <c r="E62" s="30">
        <v>48</v>
      </c>
      <c r="F62" s="30">
        <v>61</v>
      </c>
      <c r="G62" s="33">
        <v>0.49</v>
      </c>
      <c r="H62" s="33">
        <v>0.5</v>
      </c>
      <c r="I62" s="33">
        <v>0.47</v>
      </c>
      <c r="J62" s="33">
        <v>0.5</v>
      </c>
      <c r="K62" s="33">
        <f t="shared" si="6"/>
        <v>0.49</v>
      </c>
      <c r="L62" s="33">
        <v>58</v>
      </c>
      <c r="M62" s="33">
        <v>57.96</v>
      </c>
      <c r="N62" s="33">
        <v>5.8</v>
      </c>
      <c r="O62" s="33">
        <v>76</v>
      </c>
      <c r="P62" s="30">
        <v>8</v>
      </c>
      <c r="Q62" s="34" t="s">
        <v>330</v>
      </c>
      <c r="R62" s="30"/>
      <c r="S62" s="30">
        <v>12.88</v>
      </c>
      <c r="T62" s="30">
        <v>6.96</v>
      </c>
      <c r="U62" s="30">
        <f t="shared" si="7"/>
        <v>5.9200000000000008</v>
      </c>
      <c r="V62" s="30">
        <f t="shared" si="5"/>
        <v>10.206896551724141</v>
      </c>
    </row>
    <row r="63" spans="1:22" x14ac:dyDescent="0.3">
      <c r="A63" s="30" t="s">
        <v>82</v>
      </c>
      <c r="B63" s="31">
        <v>44411</v>
      </c>
      <c r="C63" s="31">
        <v>44442</v>
      </c>
      <c r="D63" s="32">
        <v>0.45555555555555555</v>
      </c>
      <c r="E63" s="30">
        <v>48</v>
      </c>
      <c r="F63" s="30">
        <v>56</v>
      </c>
      <c r="G63" s="33">
        <v>0.49</v>
      </c>
      <c r="H63" s="33">
        <v>0.51</v>
      </c>
      <c r="I63" s="33">
        <v>0.49</v>
      </c>
      <c r="J63" s="33">
        <v>0.52</v>
      </c>
      <c r="K63" s="33">
        <f t="shared" si="6"/>
        <v>0.50249999999999995</v>
      </c>
      <c r="L63" s="33">
        <v>56.5</v>
      </c>
      <c r="M63" s="33">
        <v>58.34</v>
      </c>
      <c r="N63" s="33">
        <v>5.7</v>
      </c>
      <c r="O63" s="33">
        <v>76.099999999999994</v>
      </c>
      <c r="P63" s="30">
        <v>9</v>
      </c>
      <c r="Q63" s="34" t="s">
        <v>330</v>
      </c>
      <c r="R63" s="30"/>
      <c r="S63" s="30">
        <v>12.97</v>
      </c>
      <c r="T63" s="30">
        <v>6.99</v>
      </c>
      <c r="U63" s="30">
        <f t="shared" si="7"/>
        <v>5.98</v>
      </c>
      <c r="V63" s="30">
        <f t="shared" si="5"/>
        <v>10.584070796460178</v>
      </c>
    </row>
    <row r="64" spans="1:22" x14ac:dyDescent="0.3">
      <c r="A64" s="30" t="s">
        <v>83</v>
      </c>
      <c r="B64" s="31">
        <v>44411</v>
      </c>
      <c r="C64" s="31">
        <v>44442</v>
      </c>
      <c r="D64" s="32">
        <v>0.4604166666666667</v>
      </c>
      <c r="E64" s="30">
        <v>48</v>
      </c>
      <c r="F64" s="30">
        <v>55</v>
      </c>
      <c r="G64" s="33">
        <v>0.37</v>
      </c>
      <c r="H64" s="33">
        <v>0.36</v>
      </c>
      <c r="I64" s="33">
        <v>0.38</v>
      </c>
      <c r="J64" s="33">
        <v>0.38</v>
      </c>
      <c r="K64" s="33">
        <f t="shared" si="6"/>
        <v>0.37249999999999994</v>
      </c>
      <c r="L64" s="33">
        <v>53.2</v>
      </c>
      <c r="M64" s="33">
        <v>43.01</v>
      </c>
      <c r="N64" s="33">
        <v>5.6</v>
      </c>
      <c r="O64" s="33">
        <v>76.3</v>
      </c>
      <c r="P64" s="30">
        <v>5</v>
      </c>
      <c r="Q64" s="34" t="s">
        <v>330</v>
      </c>
      <c r="R64" s="30"/>
      <c r="S64" s="30">
        <v>11.61</v>
      </c>
      <c r="T64" s="30">
        <v>7.17</v>
      </c>
      <c r="U64" s="30">
        <f t="shared" si="7"/>
        <v>4.4399999999999995</v>
      </c>
      <c r="V64" s="30">
        <f t="shared" si="5"/>
        <v>8.3458646616541348</v>
      </c>
    </row>
    <row r="65" spans="1:22" x14ac:dyDescent="0.3">
      <c r="A65" s="30" t="s">
        <v>84</v>
      </c>
      <c r="B65" s="31">
        <v>44411</v>
      </c>
      <c r="C65" s="31">
        <v>44442</v>
      </c>
      <c r="D65" s="32">
        <v>0.46527777777777773</v>
      </c>
      <c r="E65" s="30">
        <v>49</v>
      </c>
      <c r="F65" s="30">
        <v>55</v>
      </c>
      <c r="G65" s="33">
        <v>0.44</v>
      </c>
      <c r="H65" s="33">
        <v>0.45</v>
      </c>
      <c r="I65" s="33">
        <v>0.46</v>
      </c>
      <c r="J65" s="33">
        <v>0.44</v>
      </c>
      <c r="K65" s="33">
        <f t="shared" si="6"/>
        <v>0.44750000000000001</v>
      </c>
      <c r="L65" s="33">
        <v>53.4</v>
      </c>
      <c r="M65" s="33">
        <v>47.43</v>
      </c>
      <c r="N65" s="33">
        <v>5.3</v>
      </c>
      <c r="O65" s="33">
        <v>74.3</v>
      </c>
      <c r="P65" s="30">
        <v>6</v>
      </c>
      <c r="Q65" s="34" t="s">
        <v>330</v>
      </c>
      <c r="R65" s="30" t="s">
        <v>331</v>
      </c>
      <c r="S65" s="30">
        <v>12.43</v>
      </c>
      <c r="T65" s="30">
        <v>7.18</v>
      </c>
      <c r="U65" s="30">
        <f t="shared" si="7"/>
        <v>5.25</v>
      </c>
      <c r="V65" s="30">
        <f t="shared" si="5"/>
        <v>9.8314606741573041</v>
      </c>
    </row>
    <row r="66" spans="1:22" x14ac:dyDescent="0.3">
      <c r="A66" s="30" t="s">
        <v>85</v>
      </c>
      <c r="B66" s="31">
        <v>44411</v>
      </c>
      <c r="C66" s="31">
        <v>44442</v>
      </c>
      <c r="D66" s="32">
        <v>0.47013888888888888</v>
      </c>
      <c r="E66" s="30">
        <v>49</v>
      </c>
      <c r="F66" s="30">
        <v>54</v>
      </c>
      <c r="G66" s="33">
        <v>0.49</v>
      </c>
      <c r="H66" s="33">
        <v>0.47</v>
      </c>
      <c r="I66" s="33">
        <v>0.49</v>
      </c>
      <c r="J66" s="33">
        <v>0.45</v>
      </c>
      <c r="K66" s="33">
        <f t="shared" si="6"/>
        <v>0.47499999999999998</v>
      </c>
      <c r="L66" s="33">
        <v>52.4</v>
      </c>
      <c r="M66" s="33">
        <v>56.05</v>
      </c>
      <c r="N66" s="33">
        <v>6.1</v>
      </c>
      <c r="O66" s="33">
        <v>80.3</v>
      </c>
      <c r="P66" s="30">
        <v>9</v>
      </c>
      <c r="Q66" s="34" t="s">
        <v>330</v>
      </c>
      <c r="R66" s="30"/>
      <c r="S66" s="30">
        <v>12.68</v>
      </c>
      <c r="T66" s="30">
        <v>7.06</v>
      </c>
      <c r="U66" s="30">
        <f t="shared" si="7"/>
        <v>5.62</v>
      </c>
      <c r="V66" s="30">
        <f t="shared" si="5"/>
        <v>10.725190839694656</v>
      </c>
    </row>
    <row r="67" spans="1:22" x14ac:dyDescent="0.3">
      <c r="A67" s="30" t="s">
        <v>86</v>
      </c>
      <c r="B67" s="31">
        <v>44411</v>
      </c>
      <c r="C67" s="31">
        <v>44442</v>
      </c>
      <c r="D67" s="32">
        <v>0.47500000000000003</v>
      </c>
      <c r="E67" s="30">
        <v>49</v>
      </c>
      <c r="F67" s="30">
        <v>56</v>
      </c>
      <c r="G67" s="33">
        <v>0.46</v>
      </c>
      <c r="H67" s="33">
        <v>0.46</v>
      </c>
      <c r="I67" s="33">
        <v>0.46</v>
      </c>
      <c r="J67" s="33">
        <v>0.43</v>
      </c>
      <c r="K67" s="33">
        <f t="shared" si="6"/>
        <v>0.45250000000000001</v>
      </c>
      <c r="L67" s="33">
        <v>53</v>
      </c>
      <c r="M67" s="33">
        <v>52.22</v>
      </c>
      <c r="N67" s="33">
        <v>4.3</v>
      </c>
      <c r="O67" s="33">
        <v>65.2</v>
      </c>
      <c r="P67" s="30">
        <v>8</v>
      </c>
      <c r="Q67" s="34" t="s">
        <v>68</v>
      </c>
      <c r="R67" s="30"/>
      <c r="S67" s="30">
        <v>12.51</v>
      </c>
      <c r="T67" s="30">
        <v>7.1</v>
      </c>
      <c r="U67" s="30">
        <f t="shared" si="7"/>
        <v>5.41</v>
      </c>
      <c r="V67" s="30">
        <f t="shared" si="5"/>
        <v>10.20754716981132</v>
      </c>
    </row>
    <row r="68" spans="1:22" x14ac:dyDescent="0.3">
      <c r="A68" s="30" t="s">
        <v>87</v>
      </c>
      <c r="B68" s="31">
        <v>44411</v>
      </c>
      <c r="C68" s="31">
        <v>44442</v>
      </c>
      <c r="D68" s="32">
        <v>0.48194444444444445</v>
      </c>
      <c r="E68" s="30">
        <v>49</v>
      </c>
      <c r="F68" s="30">
        <v>62</v>
      </c>
      <c r="G68" s="33">
        <v>0.42</v>
      </c>
      <c r="H68" s="33">
        <v>0.42</v>
      </c>
      <c r="I68" s="33">
        <v>0.43</v>
      </c>
      <c r="J68" s="33">
        <v>0.42</v>
      </c>
      <c r="K68" s="33">
        <f t="shared" si="6"/>
        <v>0.42249999999999999</v>
      </c>
      <c r="L68" s="33">
        <v>59.4</v>
      </c>
      <c r="M68" s="33">
        <v>36.82</v>
      </c>
      <c r="N68" s="33">
        <v>7.4</v>
      </c>
      <c r="O68" s="33">
        <v>86.1</v>
      </c>
      <c r="P68" s="30">
        <v>9</v>
      </c>
      <c r="Q68" s="34" t="s">
        <v>330</v>
      </c>
      <c r="R68" s="30"/>
      <c r="S68" s="30">
        <v>12.01</v>
      </c>
      <c r="T68" s="30">
        <v>6.95</v>
      </c>
      <c r="U68" s="30">
        <f t="shared" si="7"/>
        <v>5.0599999999999996</v>
      </c>
      <c r="V68" s="30">
        <f t="shared" si="5"/>
        <v>8.518518518518519</v>
      </c>
    </row>
    <row r="69" spans="1:22" x14ac:dyDescent="0.3">
      <c r="A69" s="30" t="s">
        <v>88</v>
      </c>
      <c r="B69" s="31">
        <v>44411</v>
      </c>
      <c r="C69" s="31">
        <v>44442</v>
      </c>
      <c r="D69" s="32">
        <v>0.48680555555555555</v>
      </c>
      <c r="E69" s="30">
        <v>49</v>
      </c>
      <c r="F69" s="30">
        <v>52</v>
      </c>
      <c r="G69" s="33">
        <v>0.49</v>
      </c>
      <c r="H69" s="33">
        <v>0.48</v>
      </c>
      <c r="I69" s="33">
        <v>0.46</v>
      </c>
      <c r="J69" s="33">
        <v>0.47</v>
      </c>
      <c r="K69" s="33">
        <f t="shared" si="6"/>
        <v>0.47499999999999998</v>
      </c>
      <c r="L69" s="33">
        <v>50.4</v>
      </c>
      <c r="M69" s="33">
        <v>57.84</v>
      </c>
      <c r="N69" s="33">
        <v>5.6</v>
      </c>
      <c r="O69" s="33">
        <v>77.8</v>
      </c>
      <c r="P69" s="30">
        <v>9</v>
      </c>
      <c r="Q69" s="34" t="s">
        <v>330</v>
      </c>
      <c r="R69" s="30"/>
      <c r="S69" s="30">
        <v>12.38</v>
      </c>
      <c r="T69" s="30">
        <v>7.08</v>
      </c>
      <c r="U69" s="30">
        <f t="shared" si="7"/>
        <v>5.3000000000000007</v>
      </c>
      <c r="V69" s="30">
        <f t="shared" si="5"/>
        <v>10.515873015873018</v>
      </c>
    </row>
    <row r="70" spans="1:22" x14ac:dyDescent="0.3">
      <c r="A70" s="30" t="s">
        <v>89</v>
      </c>
      <c r="B70" s="31">
        <v>44411</v>
      </c>
      <c r="C70" s="31">
        <v>44442</v>
      </c>
      <c r="D70" s="32">
        <v>0.49236111111111108</v>
      </c>
      <c r="E70" s="30">
        <v>49</v>
      </c>
      <c r="F70" s="30">
        <v>56</v>
      </c>
      <c r="G70" s="33">
        <v>0.5</v>
      </c>
      <c r="H70" s="33">
        <v>0.48</v>
      </c>
      <c r="I70" s="33">
        <v>0.51</v>
      </c>
      <c r="J70" s="33">
        <v>0.53</v>
      </c>
      <c r="K70" s="33">
        <f t="shared" si="6"/>
        <v>0.505</v>
      </c>
      <c r="L70" s="33">
        <v>54.9</v>
      </c>
      <c r="M70" s="33">
        <v>54.21</v>
      </c>
      <c r="N70" s="33">
        <v>4.5999999999999996</v>
      </c>
      <c r="O70" s="33">
        <v>67.7</v>
      </c>
      <c r="P70" s="30">
        <v>5</v>
      </c>
      <c r="Q70" s="34" t="s">
        <v>68</v>
      </c>
      <c r="R70" s="30"/>
      <c r="S70" s="30">
        <v>12.81</v>
      </c>
      <c r="T70" s="30">
        <v>7.1</v>
      </c>
      <c r="U70" s="30">
        <f t="shared" si="7"/>
        <v>5.7100000000000009</v>
      </c>
      <c r="V70" s="30">
        <f t="shared" si="5"/>
        <v>10.400728597449911</v>
      </c>
    </row>
    <row r="71" spans="1:22" x14ac:dyDescent="0.3">
      <c r="A71" s="30" t="s">
        <v>90</v>
      </c>
      <c r="B71" s="31">
        <v>44411</v>
      </c>
      <c r="C71" s="31">
        <v>44442</v>
      </c>
      <c r="D71" s="32">
        <v>0.51180555555555551</v>
      </c>
      <c r="E71" s="30">
        <v>50</v>
      </c>
      <c r="F71" s="30">
        <v>58</v>
      </c>
      <c r="G71" s="33">
        <v>0.52</v>
      </c>
      <c r="H71" s="33">
        <v>0.51</v>
      </c>
      <c r="I71" s="33">
        <v>0.54</v>
      </c>
      <c r="J71" s="33">
        <v>0.52</v>
      </c>
      <c r="K71" s="33">
        <f t="shared" si="6"/>
        <v>0.52249999999999996</v>
      </c>
      <c r="L71" s="33">
        <v>56.7</v>
      </c>
      <c r="M71" s="33">
        <v>59.82</v>
      </c>
      <c r="N71" s="33">
        <v>4.7</v>
      </c>
      <c r="O71" s="33">
        <v>67.5</v>
      </c>
      <c r="P71" s="30">
        <v>7</v>
      </c>
      <c r="Q71" s="34" t="s">
        <v>68</v>
      </c>
      <c r="R71" s="30" t="s">
        <v>331</v>
      </c>
      <c r="S71" s="30">
        <v>13.04</v>
      </c>
      <c r="T71" s="30">
        <v>7</v>
      </c>
      <c r="U71" s="30">
        <f t="shared" si="7"/>
        <v>6.0399999999999991</v>
      </c>
      <c r="V71" s="30">
        <f t="shared" si="5"/>
        <v>10.652557319223984</v>
      </c>
    </row>
    <row r="72" spans="1:22" x14ac:dyDescent="0.3">
      <c r="A72" s="30" t="s">
        <v>91</v>
      </c>
      <c r="B72" s="31">
        <v>44411</v>
      </c>
      <c r="C72" s="31">
        <v>44442</v>
      </c>
      <c r="D72" s="32">
        <v>0.51736111111111105</v>
      </c>
      <c r="E72" s="30">
        <v>50</v>
      </c>
      <c r="F72" s="30">
        <v>60</v>
      </c>
      <c r="G72" s="33">
        <v>0.46</v>
      </c>
      <c r="H72" s="33">
        <v>0.42</v>
      </c>
      <c r="I72" s="33">
        <v>0.43</v>
      </c>
      <c r="J72" s="33">
        <v>0.43</v>
      </c>
      <c r="K72" s="33">
        <f>AVERAGE(G72:J72)</f>
        <v>0.435</v>
      </c>
      <c r="L72" s="33">
        <v>59.1</v>
      </c>
      <c r="M72" s="80">
        <v>25.89</v>
      </c>
      <c r="N72" s="33">
        <v>5.6</v>
      </c>
      <c r="O72" s="33">
        <v>73.900000000000006</v>
      </c>
      <c r="P72" s="30">
        <v>5</v>
      </c>
      <c r="Q72" s="34" t="s">
        <v>330</v>
      </c>
      <c r="R72" s="30" t="s">
        <v>331</v>
      </c>
      <c r="S72" s="30">
        <v>11.82</v>
      </c>
      <c r="T72" s="30">
        <v>7.09</v>
      </c>
      <c r="U72" s="30">
        <f t="shared" si="7"/>
        <v>4.7300000000000004</v>
      </c>
      <c r="V72" s="75">
        <f t="shared" si="5"/>
        <v>8.0033840947546544</v>
      </c>
    </row>
    <row r="73" spans="1:22" x14ac:dyDescent="0.3">
      <c r="A73" s="30" t="s">
        <v>92</v>
      </c>
      <c r="B73" s="31">
        <v>44411</v>
      </c>
      <c r="C73" s="31">
        <v>44442</v>
      </c>
      <c r="D73" s="32">
        <v>0.52222222222222225</v>
      </c>
      <c r="E73" s="30">
        <v>50</v>
      </c>
      <c r="F73" s="30">
        <v>48</v>
      </c>
      <c r="G73" s="33">
        <v>0.42</v>
      </c>
      <c r="H73" s="33">
        <v>0.42</v>
      </c>
      <c r="I73" s="33">
        <v>0.42</v>
      </c>
      <c r="J73" s="33">
        <v>0.43</v>
      </c>
      <c r="K73" s="33">
        <f t="shared" ref="K73:K86" si="8">AVERAGE(G73:J73)</f>
        <v>0.42249999999999999</v>
      </c>
      <c r="L73" s="33">
        <v>46.6</v>
      </c>
      <c r="M73" s="33">
        <v>52.37</v>
      </c>
      <c r="N73" s="33">
        <v>4.5</v>
      </c>
      <c r="O73" s="33">
        <v>70.099999999999994</v>
      </c>
      <c r="P73" s="30">
        <v>9</v>
      </c>
      <c r="Q73" s="34" t="s">
        <v>68</v>
      </c>
      <c r="R73" s="30"/>
      <c r="S73" s="30">
        <v>12.15</v>
      </c>
      <c r="T73" s="30">
        <v>7.1</v>
      </c>
      <c r="U73" s="30">
        <f t="shared" si="7"/>
        <v>5.0500000000000007</v>
      </c>
      <c r="V73" s="30">
        <f t="shared" si="5"/>
        <v>10.836909871244636</v>
      </c>
    </row>
    <row r="74" spans="1:22" x14ac:dyDescent="0.3">
      <c r="A74" s="30" t="s">
        <v>93</v>
      </c>
      <c r="B74" s="31">
        <v>44411</v>
      </c>
      <c r="C74" s="31">
        <v>44442</v>
      </c>
      <c r="D74" s="32">
        <v>0.52638888888888891</v>
      </c>
      <c r="E74" s="30">
        <v>50</v>
      </c>
      <c r="F74" s="75">
        <v>80</v>
      </c>
      <c r="G74" s="33">
        <v>0.42</v>
      </c>
      <c r="H74" s="33">
        <v>0.45</v>
      </c>
      <c r="I74" s="33">
        <v>0.41</v>
      </c>
      <c r="J74" s="33">
        <v>0.43</v>
      </c>
      <c r="K74" s="33">
        <f t="shared" si="8"/>
        <v>0.42749999999999999</v>
      </c>
      <c r="L74" s="80">
        <v>78.5</v>
      </c>
      <c r="M74" s="80">
        <v>3.79</v>
      </c>
      <c r="N74" s="80">
        <v>2.6</v>
      </c>
      <c r="O74" s="80">
        <v>21.2</v>
      </c>
      <c r="P74" s="30">
        <v>8</v>
      </c>
      <c r="Q74" s="34" t="s">
        <v>70</v>
      </c>
      <c r="R74" s="30" t="s">
        <v>334</v>
      </c>
      <c r="S74" s="30">
        <v>13.31</v>
      </c>
      <c r="T74" s="30">
        <v>7.06</v>
      </c>
      <c r="U74" s="30">
        <f t="shared" si="7"/>
        <v>6.2500000000000009</v>
      </c>
      <c r="V74" s="75">
        <f t="shared" si="5"/>
        <v>7.9617834394904472</v>
      </c>
    </row>
    <row r="75" spans="1:22" x14ac:dyDescent="0.3">
      <c r="A75" s="30" t="s">
        <v>94</v>
      </c>
      <c r="B75" s="31">
        <v>44411</v>
      </c>
      <c r="C75" s="31">
        <v>44442</v>
      </c>
      <c r="D75" s="32">
        <v>0.53194444444444444</v>
      </c>
      <c r="E75" s="30">
        <v>50</v>
      </c>
      <c r="F75" s="30">
        <v>54</v>
      </c>
      <c r="G75" s="33">
        <v>0.48</v>
      </c>
      <c r="H75" s="33">
        <v>0.46</v>
      </c>
      <c r="I75" s="33">
        <v>0.47</v>
      </c>
      <c r="J75" s="33">
        <v>0.48</v>
      </c>
      <c r="K75" s="33">
        <f t="shared" si="8"/>
        <v>0.47249999999999998</v>
      </c>
      <c r="L75" s="33">
        <v>53.7</v>
      </c>
      <c r="M75" s="33">
        <v>58.88</v>
      </c>
      <c r="N75" s="33">
        <v>7.4</v>
      </c>
      <c r="O75" s="33">
        <v>87.8</v>
      </c>
      <c r="P75" s="30">
        <v>9</v>
      </c>
      <c r="Q75" s="34" t="s">
        <v>330</v>
      </c>
      <c r="R75" s="30"/>
      <c r="S75" s="30">
        <v>12.5</v>
      </c>
      <c r="T75" s="30">
        <v>7.07</v>
      </c>
      <c r="U75" s="30">
        <f t="shared" si="7"/>
        <v>5.43</v>
      </c>
      <c r="V75" s="30">
        <f t="shared" si="5"/>
        <v>10.111731843575418</v>
      </c>
    </row>
    <row r="76" spans="1:22" x14ac:dyDescent="0.3">
      <c r="A76" s="30" t="s">
        <v>95</v>
      </c>
      <c r="B76" s="31">
        <v>44411</v>
      </c>
      <c r="C76" s="31">
        <v>44442</v>
      </c>
      <c r="D76" s="32">
        <v>0.53611111111111109</v>
      </c>
      <c r="E76" s="30">
        <v>50</v>
      </c>
      <c r="F76" s="30">
        <v>56</v>
      </c>
      <c r="G76" s="33">
        <v>0.45</v>
      </c>
      <c r="H76" s="33">
        <v>0.45</v>
      </c>
      <c r="I76" s="33">
        <v>0.43</v>
      </c>
      <c r="J76" s="33">
        <v>0.44</v>
      </c>
      <c r="K76" s="33">
        <f t="shared" si="8"/>
        <v>0.4425</v>
      </c>
      <c r="L76" s="33">
        <v>54.4</v>
      </c>
      <c r="M76" s="33">
        <v>42.71</v>
      </c>
      <c r="N76" s="33">
        <v>4.3</v>
      </c>
      <c r="O76" s="33">
        <v>64.599999999999994</v>
      </c>
      <c r="P76" s="30">
        <v>7</v>
      </c>
      <c r="Q76" s="34" t="s">
        <v>68</v>
      </c>
      <c r="R76" s="30" t="s">
        <v>331</v>
      </c>
      <c r="S76" s="30">
        <v>12.16</v>
      </c>
      <c r="T76" s="30">
        <v>7.07</v>
      </c>
      <c r="U76" s="30">
        <f t="shared" si="7"/>
        <v>5.09</v>
      </c>
      <c r="V76" s="30">
        <f t="shared" si="5"/>
        <v>9.3566176470588243</v>
      </c>
    </row>
    <row r="77" spans="1:22" x14ac:dyDescent="0.3">
      <c r="A77" s="30" t="s">
        <v>96</v>
      </c>
      <c r="B77" s="31">
        <v>44411</v>
      </c>
      <c r="C77" s="31">
        <v>44442</v>
      </c>
      <c r="D77" s="32">
        <v>0.54166666666666663</v>
      </c>
      <c r="E77" s="30">
        <v>51</v>
      </c>
      <c r="F77" s="30">
        <v>62</v>
      </c>
      <c r="G77" s="33">
        <v>0.41</v>
      </c>
      <c r="H77" s="33">
        <v>0.42</v>
      </c>
      <c r="I77" s="33">
        <v>0.41</v>
      </c>
      <c r="J77" s="33">
        <v>0.42</v>
      </c>
      <c r="K77" s="33">
        <f t="shared" si="8"/>
        <v>0.41499999999999998</v>
      </c>
      <c r="L77" s="33">
        <v>59.5</v>
      </c>
      <c r="M77" s="33">
        <v>41.81</v>
      </c>
      <c r="N77" s="33">
        <v>5.5</v>
      </c>
      <c r="O77" s="33">
        <v>73.2</v>
      </c>
      <c r="P77" s="30">
        <v>5</v>
      </c>
      <c r="Q77" s="34" t="s">
        <v>330</v>
      </c>
      <c r="R77" s="30"/>
      <c r="S77" s="30">
        <v>12.08</v>
      </c>
      <c r="T77" s="30">
        <v>6.95</v>
      </c>
      <c r="U77" s="30">
        <f t="shared" si="7"/>
        <v>5.13</v>
      </c>
      <c r="V77" s="30">
        <f t="shared" si="5"/>
        <v>8.6218487394957979</v>
      </c>
    </row>
    <row r="78" spans="1:22" x14ac:dyDescent="0.3">
      <c r="A78" s="30" t="s">
        <v>97</v>
      </c>
      <c r="B78" s="31">
        <v>44411</v>
      </c>
      <c r="C78" s="31">
        <v>44442</v>
      </c>
      <c r="D78" s="32">
        <v>0.54652777777777783</v>
      </c>
      <c r="E78" s="30">
        <v>51</v>
      </c>
      <c r="F78" s="30">
        <v>54</v>
      </c>
      <c r="G78" s="33">
        <v>0.45</v>
      </c>
      <c r="H78" s="33">
        <v>0.42</v>
      </c>
      <c r="I78" s="33">
        <v>0.45</v>
      </c>
      <c r="J78" s="33">
        <v>0.45</v>
      </c>
      <c r="K78" s="33">
        <f t="shared" si="8"/>
        <v>0.4425</v>
      </c>
      <c r="L78" s="33">
        <v>51.6</v>
      </c>
      <c r="M78" s="33">
        <v>55.29</v>
      </c>
      <c r="N78" s="33">
        <v>5.7</v>
      </c>
      <c r="O78" s="33">
        <v>77.599999999999994</v>
      </c>
      <c r="P78" s="30">
        <v>5</v>
      </c>
      <c r="Q78" s="34" t="s">
        <v>330</v>
      </c>
      <c r="R78" s="30"/>
      <c r="S78" s="30">
        <v>12.28</v>
      </c>
      <c r="T78" s="30">
        <v>7.09</v>
      </c>
      <c r="U78" s="30">
        <f t="shared" si="7"/>
        <v>5.1899999999999995</v>
      </c>
      <c r="V78" s="30">
        <f t="shared" si="5"/>
        <v>10.05813953488372</v>
      </c>
    </row>
    <row r="79" spans="1:22" x14ac:dyDescent="0.3">
      <c r="A79" s="30" t="s">
        <v>98</v>
      </c>
      <c r="B79" s="31">
        <v>44411</v>
      </c>
      <c r="C79" s="31">
        <v>44442</v>
      </c>
      <c r="D79" s="32">
        <v>0.55138888888888882</v>
      </c>
      <c r="E79" s="30">
        <v>51</v>
      </c>
      <c r="F79" s="30">
        <v>57</v>
      </c>
      <c r="G79" s="33">
        <v>0.49</v>
      </c>
      <c r="H79" s="33">
        <v>0.48</v>
      </c>
      <c r="I79" s="33">
        <v>0.48</v>
      </c>
      <c r="J79" s="33">
        <v>0.46</v>
      </c>
      <c r="K79" s="33">
        <f t="shared" si="8"/>
        <v>0.47749999999999998</v>
      </c>
      <c r="L79" s="33">
        <v>55.7</v>
      </c>
      <c r="M79" s="33">
        <v>45.33</v>
      </c>
      <c r="N79" s="33">
        <v>4.8</v>
      </c>
      <c r="O79" s="33">
        <v>68.599999999999994</v>
      </c>
      <c r="P79" s="30">
        <v>7</v>
      </c>
      <c r="Q79" s="34" t="s">
        <v>68</v>
      </c>
      <c r="R79" s="30"/>
      <c r="S79" s="30">
        <v>12.66</v>
      </c>
      <c r="T79" s="30">
        <v>6.93</v>
      </c>
      <c r="U79" s="30">
        <f t="shared" si="7"/>
        <v>5.73</v>
      </c>
      <c r="V79" s="30">
        <f t="shared" si="5"/>
        <v>10.287253141831238</v>
      </c>
    </row>
    <row r="80" spans="1:22" x14ac:dyDescent="0.3">
      <c r="A80" s="30" t="s">
        <v>99</v>
      </c>
      <c r="B80" s="31">
        <v>44411</v>
      </c>
      <c r="C80" s="31">
        <v>44442</v>
      </c>
      <c r="D80" s="32">
        <v>0.55555555555555558</v>
      </c>
      <c r="E80" s="30">
        <v>51</v>
      </c>
      <c r="F80" s="30">
        <v>61</v>
      </c>
      <c r="G80" s="33">
        <v>0.41</v>
      </c>
      <c r="H80" s="33">
        <v>0.4</v>
      </c>
      <c r="I80" s="33">
        <v>0.42</v>
      </c>
      <c r="J80" s="33">
        <v>0.42</v>
      </c>
      <c r="K80" s="33">
        <f t="shared" si="8"/>
        <v>0.41249999999999998</v>
      </c>
      <c r="L80" s="33">
        <v>59.1</v>
      </c>
      <c r="M80" s="33">
        <v>39.24</v>
      </c>
      <c r="N80" s="33">
        <v>6</v>
      </c>
      <c r="O80" s="33">
        <v>76.900000000000006</v>
      </c>
      <c r="P80" s="30">
        <v>8</v>
      </c>
      <c r="Q80" s="34" t="s">
        <v>330</v>
      </c>
      <c r="R80" s="30" t="s">
        <v>335</v>
      </c>
      <c r="S80" s="30">
        <v>12.12</v>
      </c>
      <c r="T80" s="30">
        <v>7.17</v>
      </c>
      <c r="U80" s="30">
        <f t="shared" si="7"/>
        <v>4.9499999999999993</v>
      </c>
      <c r="V80" s="30">
        <f t="shared" si="5"/>
        <v>8.3756345177664961</v>
      </c>
    </row>
    <row r="81" spans="1:22" x14ac:dyDescent="0.3">
      <c r="A81" s="30" t="s">
        <v>100</v>
      </c>
      <c r="B81" s="31">
        <v>44411</v>
      </c>
      <c r="C81" s="31">
        <v>44442</v>
      </c>
      <c r="D81" s="32">
        <v>0.56180555555555556</v>
      </c>
      <c r="E81" s="30">
        <v>51</v>
      </c>
      <c r="F81" s="30">
        <v>55</v>
      </c>
      <c r="G81" s="33">
        <v>0.54</v>
      </c>
      <c r="H81" s="33">
        <v>0.5</v>
      </c>
      <c r="I81" s="33">
        <v>0.5</v>
      </c>
      <c r="J81" s="33">
        <v>0.49</v>
      </c>
      <c r="K81" s="33">
        <f t="shared" si="8"/>
        <v>0.50750000000000006</v>
      </c>
      <c r="L81" s="33">
        <v>53.4</v>
      </c>
      <c r="M81" s="33">
        <v>45.96</v>
      </c>
      <c r="N81" s="33">
        <v>5.7</v>
      </c>
      <c r="O81" s="33">
        <v>77.099999999999994</v>
      </c>
      <c r="P81" s="30">
        <v>5</v>
      </c>
      <c r="Q81" s="34" t="s">
        <v>330</v>
      </c>
      <c r="R81" s="30"/>
      <c r="S81" s="30">
        <v>12.76</v>
      </c>
      <c r="T81" s="30">
        <v>7.18</v>
      </c>
      <c r="U81" s="30">
        <f t="shared" si="7"/>
        <v>5.58</v>
      </c>
      <c r="V81" s="30">
        <f t="shared" si="5"/>
        <v>10.44943820224719</v>
      </c>
    </row>
    <row r="82" spans="1:22" x14ac:dyDescent="0.3">
      <c r="A82" s="30" t="s">
        <v>101</v>
      </c>
      <c r="B82" s="31">
        <v>44411</v>
      </c>
      <c r="C82" s="31">
        <v>44442</v>
      </c>
      <c r="D82" s="32">
        <v>0.56666666666666665</v>
      </c>
      <c r="E82" s="30">
        <v>51</v>
      </c>
      <c r="F82" s="30">
        <v>47</v>
      </c>
      <c r="G82" s="33">
        <v>0.46</v>
      </c>
      <c r="H82" s="33">
        <v>0.45</v>
      </c>
      <c r="I82" s="33">
        <v>0.44</v>
      </c>
      <c r="J82" s="33">
        <v>0.44</v>
      </c>
      <c r="K82" s="33">
        <f t="shared" si="8"/>
        <v>0.44750000000000001</v>
      </c>
      <c r="L82" s="33">
        <v>45.6</v>
      </c>
      <c r="M82" s="33">
        <v>58.07</v>
      </c>
      <c r="N82" s="33">
        <v>4.4000000000000004</v>
      </c>
      <c r="O82" s="33">
        <v>69.7</v>
      </c>
      <c r="P82" s="30">
        <v>4</v>
      </c>
      <c r="Q82" s="34" t="s">
        <v>68</v>
      </c>
      <c r="R82" s="30" t="s">
        <v>331</v>
      </c>
      <c r="S82" s="30">
        <v>11.79</v>
      </c>
      <c r="T82" s="30">
        <v>7.18</v>
      </c>
      <c r="U82" s="30">
        <f t="shared" si="7"/>
        <v>4.6099999999999994</v>
      </c>
      <c r="V82" s="30">
        <f t="shared" si="5"/>
        <v>10.109649122807015</v>
      </c>
    </row>
    <row r="83" spans="1:22" x14ac:dyDescent="0.3">
      <c r="A83" s="30" t="s">
        <v>102</v>
      </c>
      <c r="B83" s="31">
        <v>44411</v>
      </c>
      <c r="C83" s="31">
        <v>44442</v>
      </c>
      <c r="D83" s="32">
        <v>0.57361111111111118</v>
      </c>
      <c r="E83" s="30">
        <v>52</v>
      </c>
      <c r="F83" s="30">
        <v>61</v>
      </c>
      <c r="G83" s="33">
        <v>0.4</v>
      </c>
      <c r="H83" s="33">
        <v>0.48</v>
      </c>
      <c r="I83" s="33">
        <v>0.51</v>
      </c>
      <c r="J83" s="33">
        <v>0.46</v>
      </c>
      <c r="K83" s="33">
        <f t="shared" si="8"/>
        <v>0.46250000000000002</v>
      </c>
      <c r="L83" s="33">
        <v>58.9</v>
      </c>
      <c r="M83" s="33">
        <v>44.33</v>
      </c>
      <c r="N83" s="33">
        <v>5.5</v>
      </c>
      <c r="O83" s="33">
        <v>73.7</v>
      </c>
      <c r="P83" s="30">
        <v>5</v>
      </c>
      <c r="Q83" s="34" t="s">
        <v>330</v>
      </c>
      <c r="R83" s="30"/>
      <c r="S83" s="30">
        <v>12.79</v>
      </c>
      <c r="T83" s="30">
        <v>7.1</v>
      </c>
      <c r="U83" s="30">
        <f t="shared" si="7"/>
        <v>5.6899999999999995</v>
      </c>
      <c r="V83" s="30">
        <f t="shared" si="5"/>
        <v>9.6604414261460096</v>
      </c>
    </row>
    <row r="84" spans="1:22" x14ac:dyDescent="0.3">
      <c r="A84" s="30" t="s">
        <v>103</v>
      </c>
      <c r="B84" s="31">
        <v>44411</v>
      </c>
      <c r="C84" s="31">
        <v>44442</v>
      </c>
      <c r="D84" s="32">
        <v>0.57916666666666672</v>
      </c>
      <c r="E84" s="30">
        <v>52</v>
      </c>
      <c r="F84" s="30">
        <v>57</v>
      </c>
      <c r="G84" s="33">
        <v>0.46</v>
      </c>
      <c r="H84" s="33">
        <v>0.46</v>
      </c>
      <c r="I84" s="33">
        <v>0.47</v>
      </c>
      <c r="J84" s="33">
        <v>0.47</v>
      </c>
      <c r="K84" s="33">
        <f t="shared" si="8"/>
        <v>0.46500000000000002</v>
      </c>
      <c r="L84" s="33">
        <v>55.1</v>
      </c>
      <c r="M84" s="33">
        <v>46.02</v>
      </c>
      <c r="N84" s="33">
        <v>4.7</v>
      </c>
      <c r="O84" s="33">
        <v>68.599999999999994</v>
      </c>
      <c r="P84" s="30">
        <v>5</v>
      </c>
      <c r="Q84" s="34" t="s">
        <v>68</v>
      </c>
      <c r="R84" s="30"/>
      <c r="S84" s="30">
        <v>12.58</v>
      </c>
      <c r="T84" s="30">
        <v>6.94</v>
      </c>
      <c r="U84" s="30">
        <f t="shared" si="7"/>
        <v>5.64</v>
      </c>
      <c r="V84" s="30">
        <f t="shared" si="5"/>
        <v>10.235934664246823</v>
      </c>
    </row>
    <row r="85" spans="1:22" x14ac:dyDescent="0.3">
      <c r="A85" s="30" t="s">
        <v>104</v>
      </c>
      <c r="B85" s="31">
        <v>44411</v>
      </c>
      <c r="C85" s="31">
        <v>44442</v>
      </c>
      <c r="D85" s="32">
        <v>0.5854166666666667</v>
      </c>
      <c r="E85" s="30">
        <v>52</v>
      </c>
      <c r="F85" s="30">
        <v>60</v>
      </c>
      <c r="G85" s="33">
        <v>0.46</v>
      </c>
      <c r="H85" s="33">
        <v>0.45</v>
      </c>
      <c r="I85" s="33">
        <v>0.46</v>
      </c>
      <c r="J85" s="33">
        <v>0.45</v>
      </c>
      <c r="K85" s="33">
        <f t="shared" si="8"/>
        <v>0.45500000000000002</v>
      </c>
      <c r="L85" s="33">
        <v>58.3</v>
      </c>
      <c r="M85" s="33">
        <v>45.33</v>
      </c>
      <c r="N85" s="33">
        <v>7</v>
      </c>
      <c r="O85" s="33">
        <v>84</v>
      </c>
      <c r="P85" s="30">
        <v>9</v>
      </c>
      <c r="Q85" s="34" t="s">
        <v>330</v>
      </c>
      <c r="R85" s="30"/>
      <c r="S85" s="30">
        <v>12.7</v>
      </c>
      <c r="T85" s="30">
        <v>7.19</v>
      </c>
      <c r="U85" s="30">
        <f t="shared" si="7"/>
        <v>5.5099999999999989</v>
      </c>
      <c r="V85" s="30">
        <f t="shared" si="5"/>
        <v>9.4511149228130353</v>
      </c>
    </row>
    <row r="86" spans="1:22" x14ac:dyDescent="0.3">
      <c r="A86" s="30" t="s">
        <v>105</v>
      </c>
      <c r="B86" s="31">
        <v>44411</v>
      </c>
      <c r="C86" s="31">
        <v>44442</v>
      </c>
      <c r="D86" s="32">
        <v>0.59097222222222223</v>
      </c>
      <c r="E86" s="30">
        <v>52</v>
      </c>
      <c r="F86" s="30">
        <v>54</v>
      </c>
      <c r="G86" s="33">
        <v>0.43</v>
      </c>
      <c r="H86" s="33">
        <v>0.42</v>
      </c>
      <c r="I86" s="33">
        <v>0.44</v>
      </c>
      <c r="J86" s="33">
        <v>0.42</v>
      </c>
      <c r="K86" s="33">
        <f t="shared" si="8"/>
        <v>0.42749999999999999</v>
      </c>
      <c r="L86" s="33">
        <v>52.5</v>
      </c>
      <c r="M86" s="33">
        <v>50.85</v>
      </c>
      <c r="N86" s="33">
        <v>4</v>
      </c>
      <c r="O86" s="33">
        <v>62.5</v>
      </c>
      <c r="P86" s="30">
        <v>5</v>
      </c>
      <c r="Q86" s="34" t="s">
        <v>68</v>
      </c>
      <c r="R86" s="30"/>
      <c r="S86" s="30">
        <v>12.05</v>
      </c>
      <c r="T86" s="30">
        <v>6.96</v>
      </c>
      <c r="U86" s="30">
        <f t="shared" si="7"/>
        <v>5.0900000000000007</v>
      </c>
      <c r="V86" s="30">
        <f t="shared" si="5"/>
        <v>9.6952380952380963</v>
      </c>
    </row>
    <row r="87" spans="1:22" x14ac:dyDescent="0.3">
      <c r="A87" s="30" t="s">
        <v>106</v>
      </c>
      <c r="B87" s="31">
        <v>44411</v>
      </c>
      <c r="C87" s="31">
        <v>44442</v>
      </c>
      <c r="D87" s="32">
        <v>0.59722222222222221</v>
      </c>
      <c r="E87" s="30">
        <v>52</v>
      </c>
      <c r="F87" s="30">
        <v>51</v>
      </c>
      <c r="G87" s="33">
        <v>0.42</v>
      </c>
      <c r="H87" s="33">
        <v>0.43</v>
      </c>
      <c r="I87" s="33">
        <v>0.43</v>
      </c>
      <c r="J87" s="33">
        <v>0.44</v>
      </c>
      <c r="K87" s="33">
        <f>AVERAGE(G87:J87)</f>
        <v>0.43</v>
      </c>
      <c r="L87" s="33">
        <v>49.7</v>
      </c>
      <c r="M87" s="33">
        <v>43.22</v>
      </c>
      <c r="N87" s="33">
        <v>5.9</v>
      </c>
      <c r="O87" s="33">
        <v>79.8</v>
      </c>
      <c r="P87" s="30">
        <v>4</v>
      </c>
      <c r="Q87" s="34" t="s">
        <v>330</v>
      </c>
      <c r="R87" s="30"/>
      <c r="S87" s="30">
        <v>12.01</v>
      </c>
      <c r="T87" s="30">
        <v>6.2</v>
      </c>
      <c r="U87" s="30">
        <f t="shared" si="7"/>
        <v>5.81</v>
      </c>
      <c r="V87" s="30">
        <f t="shared" si="5"/>
        <v>11.69014084507042</v>
      </c>
    </row>
    <row r="88" spans="1:22" x14ac:dyDescent="0.3">
      <c r="A88" s="30" t="s">
        <v>107</v>
      </c>
      <c r="B88" s="31">
        <v>44411</v>
      </c>
      <c r="C88" s="31">
        <v>44442</v>
      </c>
      <c r="D88" s="32">
        <v>0.60277777777777775</v>
      </c>
      <c r="E88" s="30">
        <v>52</v>
      </c>
      <c r="F88" s="30">
        <v>55</v>
      </c>
      <c r="G88" s="33">
        <v>0.48</v>
      </c>
      <c r="H88" s="33">
        <v>0.46</v>
      </c>
      <c r="I88" s="33">
        <v>0.47</v>
      </c>
      <c r="J88" s="33">
        <v>0.48</v>
      </c>
      <c r="K88" s="33">
        <f>AVERAGE(G88:J88)</f>
        <v>0.47249999999999998</v>
      </c>
      <c r="L88" s="33">
        <v>54.6</v>
      </c>
      <c r="M88" s="33">
        <v>44.55</v>
      </c>
      <c r="N88" s="33">
        <v>6.2</v>
      </c>
      <c r="O88" s="33">
        <v>80</v>
      </c>
      <c r="P88" s="30">
        <v>8</v>
      </c>
      <c r="Q88" s="34" t="s">
        <v>330</v>
      </c>
      <c r="R88" s="30"/>
      <c r="S88" s="30">
        <v>12.52</v>
      </c>
      <c r="T88" s="30">
        <v>7.12</v>
      </c>
      <c r="U88" s="30">
        <f t="shared" si="7"/>
        <v>5.3999999999999995</v>
      </c>
      <c r="V88" s="30">
        <f t="shared" si="5"/>
        <v>9.8901098901098887</v>
      </c>
    </row>
    <row r="89" spans="1:22" x14ac:dyDescent="0.3">
      <c r="A89" s="30" t="s">
        <v>108</v>
      </c>
      <c r="B89" s="31">
        <v>44411</v>
      </c>
      <c r="C89" s="31">
        <v>44442</v>
      </c>
      <c r="D89" s="32">
        <v>0.60972222222222217</v>
      </c>
      <c r="E89" s="30">
        <v>53</v>
      </c>
      <c r="F89" s="30">
        <v>49</v>
      </c>
      <c r="G89" s="33">
        <v>0.5</v>
      </c>
      <c r="H89" s="33">
        <v>0.51</v>
      </c>
      <c r="I89" s="33">
        <v>0.48</v>
      </c>
      <c r="J89" s="33">
        <v>0.49</v>
      </c>
      <c r="K89" s="33">
        <f t="shared" ref="K89:K100" si="9">AVERAGE(G89:J89)</f>
        <v>0.495</v>
      </c>
      <c r="L89" s="33">
        <v>47.5</v>
      </c>
      <c r="M89" s="33">
        <v>50.97</v>
      </c>
      <c r="N89" s="33">
        <v>4.8</v>
      </c>
      <c r="O89" s="33">
        <v>72.3</v>
      </c>
      <c r="P89" s="30">
        <v>5</v>
      </c>
      <c r="Q89" s="34" t="s">
        <v>330</v>
      </c>
      <c r="R89" s="30"/>
      <c r="S89" s="30">
        <v>12.18</v>
      </c>
      <c r="T89" s="30">
        <v>6.96</v>
      </c>
      <c r="U89" s="30">
        <f t="shared" si="7"/>
        <v>5.22</v>
      </c>
      <c r="V89" s="30">
        <f t="shared" si="5"/>
        <v>10.989473684210525</v>
      </c>
    </row>
    <row r="90" spans="1:22" x14ac:dyDescent="0.3">
      <c r="A90" s="30" t="s">
        <v>109</v>
      </c>
      <c r="B90" s="31">
        <v>44411</v>
      </c>
      <c r="C90" s="31">
        <v>44442</v>
      </c>
      <c r="D90" s="32">
        <v>0.61527777777777781</v>
      </c>
      <c r="E90" s="30">
        <v>53</v>
      </c>
      <c r="F90" s="30">
        <v>54</v>
      </c>
      <c r="G90" s="33">
        <v>0.46</v>
      </c>
      <c r="H90" s="33">
        <v>0.46</v>
      </c>
      <c r="I90" s="33">
        <v>0.46</v>
      </c>
      <c r="J90" s="33">
        <v>0.46</v>
      </c>
      <c r="K90" s="33">
        <f t="shared" si="9"/>
        <v>0.46</v>
      </c>
      <c r="L90" s="33">
        <v>52.9</v>
      </c>
      <c r="M90" s="33">
        <v>48.88</v>
      </c>
      <c r="N90" s="33">
        <v>5.4</v>
      </c>
      <c r="O90" s="33">
        <v>75.3</v>
      </c>
      <c r="P90" s="30">
        <v>7</v>
      </c>
      <c r="Q90" s="34" t="s">
        <v>330</v>
      </c>
      <c r="R90" s="30"/>
      <c r="S90" s="30">
        <v>12.5</v>
      </c>
      <c r="T90" s="30">
        <v>7.18</v>
      </c>
      <c r="U90" s="30">
        <f t="shared" si="7"/>
        <v>5.32</v>
      </c>
      <c r="V90" s="30">
        <f t="shared" si="5"/>
        <v>10.056710775047261</v>
      </c>
    </row>
    <row r="91" spans="1:22" x14ac:dyDescent="0.3">
      <c r="A91" s="30" t="s">
        <v>110</v>
      </c>
      <c r="B91" s="31">
        <v>44411</v>
      </c>
      <c r="C91" s="31">
        <v>44442</v>
      </c>
      <c r="D91" s="32">
        <v>0.3263888888888889</v>
      </c>
      <c r="E91" s="30">
        <v>53</v>
      </c>
      <c r="F91" s="30">
        <v>49</v>
      </c>
      <c r="G91" s="33">
        <v>0.46</v>
      </c>
      <c r="H91" s="33">
        <v>0.46</v>
      </c>
      <c r="I91" s="33">
        <v>0.47</v>
      </c>
      <c r="J91" s="33">
        <v>0.46</v>
      </c>
      <c r="K91" s="33">
        <f t="shared" si="9"/>
        <v>0.46250000000000002</v>
      </c>
      <c r="L91" s="33">
        <v>47.5</v>
      </c>
      <c r="M91" s="33">
        <v>47.16</v>
      </c>
      <c r="N91" s="33">
        <v>4.5999999999999996</v>
      </c>
      <c r="O91" s="33">
        <v>70.5</v>
      </c>
      <c r="P91" s="30">
        <v>5</v>
      </c>
      <c r="Q91" s="34" t="s">
        <v>68</v>
      </c>
      <c r="R91" s="30"/>
      <c r="S91" s="30">
        <v>12.16</v>
      </c>
      <c r="T91" s="30">
        <v>7.1</v>
      </c>
      <c r="U91" s="30">
        <f t="shared" si="7"/>
        <v>5.0600000000000005</v>
      </c>
      <c r="V91" s="30">
        <f t="shared" si="5"/>
        <v>10.65263157894737</v>
      </c>
    </row>
    <row r="92" spans="1:22" x14ac:dyDescent="0.3">
      <c r="A92" s="30" t="s">
        <v>111</v>
      </c>
      <c r="B92" s="31">
        <v>44411</v>
      </c>
      <c r="C92" s="31">
        <v>44442</v>
      </c>
      <c r="D92" s="32">
        <v>0.33333333333333331</v>
      </c>
      <c r="E92" s="30">
        <v>53</v>
      </c>
      <c r="F92" s="30">
        <v>57</v>
      </c>
      <c r="G92" s="33">
        <v>0.47</v>
      </c>
      <c r="H92" s="33">
        <v>0.46</v>
      </c>
      <c r="I92" s="33">
        <v>0.48</v>
      </c>
      <c r="J92" s="33">
        <v>0.46</v>
      </c>
      <c r="K92" s="33">
        <f t="shared" si="9"/>
        <v>0.46749999999999997</v>
      </c>
      <c r="L92" s="33">
        <v>55.5</v>
      </c>
      <c r="M92" s="33">
        <v>46.96</v>
      </c>
      <c r="N92" s="33">
        <v>4.9000000000000004</v>
      </c>
      <c r="O92" s="33">
        <v>70</v>
      </c>
      <c r="P92" s="30">
        <v>7</v>
      </c>
      <c r="Q92" s="34" t="s">
        <v>68</v>
      </c>
      <c r="R92" s="30"/>
      <c r="S92" s="30">
        <v>12.6</v>
      </c>
      <c r="T92" s="30">
        <v>7.06</v>
      </c>
      <c r="U92" s="30">
        <f t="shared" si="7"/>
        <v>5.54</v>
      </c>
      <c r="V92" s="30">
        <f t="shared" si="5"/>
        <v>9.9819819819819831</v>
      </c>
    </row>
    <row r="93" spans="1:22" x14ac:dyDescent="0.3">
      <c r="A93" s="30" t="s">
        <v>112</v>
      </c>
      <c r="B93" s="31">
        <v>44411</v>
      </c>
      <c r="C93" s="31">
        <v>44442</v>
      </c>
      <c r="D93" s="32">
        <v>0.33888888888888885</v>
      </c>
      <c r="E93" s="30">
        <v>53</v>
      </c>
      <c r="F93" s="30">
        <v>55</v>
      </c>
      <c r="G93" s="33">
        <v>0.45</v>
      </c>
      <c r="H93" s="33">
        <v>0.46</v>
      </c>
      <c r="I93" s="33">
        <v>0.45</v>
      </c>
      <c r="J93" s="33">
        <v>0.45</v>
      </c>
      <c r="K93" s="33">
        <f t="shared" si="9"/>
        <v>0.45250000000000001</v>
      </c>
      <c r="L93" s="33">
        <v>54.5</v>
      </c>
      <c r="M93" s="33">
        <v>56.45</v>
      </c>
      <c r="N93" s="33">
        <v>5.8</v>
      </c>
      <c r="O93" s="33">
        <v>77.3</v>
      </c>
      <c r="P93" s="30">
        <v>5</v>
      </c>
      <c r="Q93" s="34" t="s">
        <v>330</v>
      </c>
      <c r="R93" s="30"/>
      <c r="S93" s="30">
        <v>12.31</v>
      </c>
      <c r="T93" s="30">
        <v>7.01</v>
      </c>
      <c r="U93" s="30">
        <f t="shared" si="7"/>
        <v>5.3000000000000007</v>
      </c>
      <c r="V93" s="30">
        <f t="shared" si="5"/>
        <v>9.7247706422018361</v>
      </c>
    </row>
    <row r="94" spans="1:22" x14ac:dyDescent="0.3">
      <c r="A94" s="30" t="s">
        <v>113</v>
      </c>
      <c r="B94" s="31">
        <v>44411</v>
      </c>
      <c r="C94" s="31">
        <v>44442</v>
      </c>
      <c r="D94" s="32">
        <v>0.34375</v>
      </c>
      <c r="E94" s="30">
        <v>53</v>
      </c>
      <c r="F94" s="30">
        <v>57</v>
      </c>
      <c r="G94" s="33">
        <v>0.5</v>
      </c>
      <c r="H94" s="33">
        <v>0.46</v>
      </c>
      <c r="I94" s="33">
        <v>0.48</v>
      </c>
      <c r="J94" s="33">
        <v>0.48</v>
      </c>
      <c r="K94" s="33">
        <f t="shared" si="9"/>
        <v>0.48</v>
      </c>
      <c r="L94" s="33">
        <v>55.9</v>
      </c>
      <c r="M94" s="33">
        <v>52.87</v>
      </c>
      <c r="N94" s="33">
        <v>6.2</v>
      </c>
      <c r="O94" s="33">
        <v>79.8</v>
      </c>
      <c r="P94" s="30">
        <v>7</v>
      </c>
      <c r="Q94" s="34" t="s">
        <v>330</v>
      </c>
      <c r="R94" s="30"/>
      <c r="S94" s="30">
        <v>12.57</v>
      </c>
      <c r="T94" s="30">
        <v>7.19</v>
      </c>
      <c r="U94" s="30">
        <f t="shared" si="7"/>
        <v>5.38</v>
      </c>
      <c r="V94" s="30">
        <f t="shared" si="5"/>
        <v>9.6243291592128806</v>
      </c>
    </row>
    <row r="95" spans="1:22" x14ac:dyDescent="0.3">
      <c r="A95" s="30" t="s">
        <v>114</v>
      </c>
      <c r="B95" s="31">
        <v>44411</v>
      </c>
      <c r="C95" s="31">
        <v>44442</v>
      </c>
      <c r="D95" s="32">
        <v>0.34861111111111115</v>
      </c>
      <c r="E95" s="30">
        <v>54</v>
      </c>
      <c r="F95" s="30">
        <v>57</v>
      </c>
      <c r="G95" s="33">
        <v>0.53</v>
      </c>
      <c r="H95" s="33">
        <v>0.62</v>
      </c>
      <c r="I95" s="33">
        <v>0.52</v>
      </c>
      <c r="J95" s="33">
        <v>0.51</v>
      </c>
      <c r="K95" s="33">
        <f t="shared" si="9"/>
        <v>0.54499999999999993</v>
      </c>
      <c r="L95" s="33">
        <v>55.3</v>
      </c>
      <c r="M95" s="33">
        <v>47.95</v>
      </c>
      <c r="N95" s="33">
        <v>4.7</v>
      </c>
      <c r="O95" s="33">
        <v>68.400000000000006</v>
      </c>
      <c r="P95" s="30">
        <v>5</v>
      </c>
      <c r="Q95" s="34" t="s">
        <v>68</v>
      </c>
      <c r="R95" s="30"/>
      <c r="S95" s="30">
        <v>13.01</v>
      </c>
      <c r="T95" s="30">
        <v>7.17</v>
      </c>
      <c r="U95" s="30">
        <f t="shared" si="7"/>
        <v>5.84</v>
      </c>
      <c r="V95" s="30">
        <f t="shared" si="5"/>
        <v>10.560578661844485</v>
      </c>
    </row>
    <row r="96" spans="1:22" x14ac:dyDescent="0.3">
      <c r="A96" s="30" t="s">
        <v>115</v>
      </c>
      <c r="B96" s="31">
        <v>44411</v>
      </c>
      <c r="C96" s="31">
        <v>44442</v>
      </c>
      <c r="D96" s="32">
        <v>0.35347222222222219</v>
      </c>
      <c r="E96" s="30">
        <v>54</v>
      </c>
      <c r="F96" s="30">
        <v>58</v>
      </c>
      <c r="G96" s="33">
        <v>0.44</v>
      </c>
      <c r="H96" s="33">
        <v>0.45</v>
      </c>
      <c r="I96" s="33">
        <v>0.44</v>
      </c>
      <c r="J96" s="33">
        <v>0.43</v>
      </c>
      <c r="K96" s="33">
        <f t="shared" si="9"/>
        <v>0.44</v>
      </c>
      <c r="L96" s="33">
        <v>55</v>
      </c>
      <c r="M96" s="33">
        <v>46.21</v>
      </c>
      <c r="N96" s="33">
        <v>3.2</v>
      </c>
      <c r="O96" s="80">
        <v>52.1</v>
      </c>
      <c r="P96" s="30">
        <v>5</v>
      </c>
      <c r="Q96" s="34" t="s">
        <v>67</v>
      </c>
      <c r="R96" s="30"/>
      <c r="S96" s="30">
        <v>12.58</v>
      </c>
      <c r="T96" s="30">
        <v>7.25</v>
      </c>
      <c r="U96" s="30">
        <f t="shared" si="7"/>
        <v>5.33</v>
      </c>
      <c r="V96" s="30">
        <f t="shared" si="5"/>
        <v>9.6909090909090914</v>
      </c>
    </row>
    <row r="97" spans="1:22" x14ac:dyDescent="0.3">
      <c r="A97" s="30" t="s">
        <v>116</v>
      </c>
      <c r="B97" s="31">
        <v>44411</v>
      </c>
      <c r="C97" s="31">
        <v>44442</v>
      </c>
      <c r="D97" s="32">
        <v>0.35069444444444442</v>
      </c>
      <c r="E97" s="30">
        <v>54</v>
      </c>
      <c r="F97" s="30">
        <v>48</v>
      </c>
      <c r="G97" s="33">
        <v>0.47</v>
      </c>
      <c r="H97" s="33">
        <v>0.48</v>
      </c>
      <c r="I97" s="33">
        <v>0.47</v>
      </c>
      <c r="J97" s="33">
        <v>0.47</v>
      </c>
      <c r="K97" s="33">
        <f t="shared" si="9"/>
        <v>0.47249999999999998</v>
      </c>
      <c r="L97" s="33">
        <v>47.6</v>
      </c>
      <c r="M97" s="33">
        <v>51.82</v>
      </c>
      <c r="N97" s="33">
        <v>3.3</v>
      </c>
      <c r="O97" s="33">
        <v>58.2</v>
      </c>
      <c r="P97" s="30">
        <v>4</v>
      </c>
      <c r="Q97" s="34" t="s">
        <v>67</v>
      </c>
      <c r="R97" s="30"/>
      <c r="S97" s="30">
        <v>12.26</v>
      </c>
      <c r="T97" s="30">
        <v>7.01</v>
      </c>
      <c r="U97" s="30">
        <f t="shared" si="7"/>
        <v>5.25</v>
      </c>
      <c r="V97" s="30">
        <f t="shared" si="5"/>
        <v>11.029411764705882</v>
      </c>
    </row>
    <row r="98" spans="1:22" x14ac:dyDescent="0.3">
      <c r="A98" s="30" t="s">
        <v>117</v>
      </c>
      <c r="B98" s="31">
        <v>44411</v>
      </c>
      <c r="C98" s="31">
        <v>44442</v>
      </c>
      <c r="D98" s="32">
        <v>0.36180555555555555</v>
      </c>
      <c r="E98" s="30">
        <v>54</v>
      </c>
      <c r="F98" s="30">
        <v>48</v>
      </c>
      <c r="G98" s="33">
        <v>0.46</v>
      </c>
      <c r="H98" s="33">
        <v>0.46</v>
      </c>
      <c r="I98" s="33">
        <v>0.46</v>
      </c>
      <c r="J98" s="33">
        <v>0.45</v>
      </c>
      <c r="K98" s="33">
        <f t="shared" si="9"/>
        <v>0.45750000000000002</v>
      </c>
      <c r="L98" s="33">
        <v>48.5</v>
      </c>
      <c r="M98" s="33">
        <v>62.14</v>
      </c>
      <c r="N98" s="33">
        <v>3.4</v>
      </c>
      <c r="O98" s="33">
        <v>59.1</v>
      </c>
      <c r="P98" s="30">
        <v>5</v>
      </c>
      <c r="Q98" s="34" t="s">
        <v>67</v>
      </c>
      <c r="R98" s="30"/>
      <c r="S98" s="30">
        <v>12.34</v>
      </c>
      <c r="T98" s="30">
        <v>7.07</v>
      </c>
      <c r="U98" s="30">
        <f t="shared" si="7"/>
        <v>5.27</v>
      </c>
      <c r="V98" s="30">
        <f t="shared" si="5"/>
        <v>10.865979381443298</v>
      </c>
    </row>
    <row r="99" spans="1:22" x14ac:dyDescent="0.3">
      <c r="A99" s="30" t="s">
        <v>118</v>
      </c>
      <c r="B99" s="31">
        <v>44411</v>
      </c>
      <c r="C99" s="31">
        <v>44442</v>
      </c>
      <c r="D99" s="32">
        <v>0.3659722222222222</v>
      </c>
      <c r="E99" s="30">
        <v>54</v>
      </c>
      <c r="F99" s="30">
        <v>51</v>
      </c>
      <c r="G99" s="33">
        <v>0.56000000000000005</v>
      </c>
      <c r="H99" s="33">
        <v>0.48</v>
      </c>
      <c r="I99" s="33">
        <v>0.48</v>
      </c>
      <c r="J99" s="33">
        <v>0.51</v>
      </c>
      <c r="K99" s="33">
        <f t="shared" si="9"/>
        <v>0.50750000000000006</v>
      </c>
      <c r="L99" s="33">
        <v>49.9</v>
      </c>
      <c r="M99" s="33">
        <v>57.68</v>
      </c>
      <c r="N99" s="33">
        <v>3.1</v>
      </c>
      <c r="O99" s="33">
        <v>54.4</v>
      </c>
      <c r="P99" s="30">
        <v>5</v>
      </c>
      <c r="Q99" s="34" t="s">
        <v>67</v>
      </c>
      <c r="R99" s="30"/>
      <c r="S99" s="30">
        <v>12.51</v>
      </c>
      <c r="T99" s="30">
        <v>7.18</v>
      </c>
      <c r="U99" s="30">
        <f t="shared" si="7"/>
        <v>5.33</v>
      </c>
      <c r="V99" s="30">
        <f t="shared" si="5"/>
        <v>10.681362725450901</v>
      </c>
    </row>
    <row r="100" spans="1:22" x14ac:dyDescent="0.3">
      <c r="A100" s="30" t="s">
        <v>119</v>
      </c>
      <c r="B100" s="31">
        <v>44411</v>
      </c>
      <c r="C100" s="31">
        <v>44442</v>
      </c>
      <c r="D100" s="32">
        <v>0.36944444444444446</v>
      </c>
      <c r="E100" s="30">
        <v>54</v>
      </c>
      <c r="F100" s="30">
        <v>50</v>
      </c>
      <c r="G100" s="33">
        <v>0.44</v>
      </c>
      <c r="H100" s="33">
        <v>0.5</v>
      </c>
      <c r="I100" s="33">
        <v>0.4</v>
      </c>
      <c r="J100" s="33">
        <v>0.51</v>
      </c>
      <c r="K100" s="33">
        <f t="shared" si="9"/>
        <v>0.46249999999999997</v>
      </c>
      <c r="L100" s="33">
        <v>48.7</v>
      </c>
      <c r="M100" s="33">
        <v>60.17</v>
      </c>
      <c r="N100" s="33">
        <v>4.7</v>
      </c>
      <c r="O100" s="33">
        <v>70.7</v>
      </c>
      <c r="P100" s="30">
        <v>7</v>
      </c>
      <c r="Q100" s="34" t="s">
        <v>68</v>
      </c>
      <c r="R100" s="30"/>
      <c r="S100" s="30">
        <v>12.4</v>
      </c>
      <c r="T100" s="30">
        <v>7.1</v>
      </c>
      <c r="U100" s="30">
        <f t="shared" si="7"/>
        <v>5.3000000000000007</v>
      </c>
      <c r="V100" s="30">
        <f t="shared" si="5"/>
        <v>10.882956878850102</v>
      </c>
    </row>
    <row r="101" spans="1:22" x14ac:dyDescent="0.3">
      <c r="A101" s="36" t="s">
        <v>10</v>
      </c>
      <c r="B101" s="36"/>
      <c r="C101" s="36"/>
      <c r="D101" s="37"/>
      <c r="E101" s="37"/>
      <c r="F101" s="38">
        <f>AVERAGE(F53:F73,F75:F100)</f>
        <v>55.170212765957444</v>
      </c>
      <c r="G101" s="38">
        <f t="shared" ref="G101:U101" si="10">AVERAGE(G53:G100)</f>
        <v>0.46833333333333343</v>
      </c>
      <c r="H101" s="38">
        <f t="shared" si="10"/>
        <v>0.46854166666666686</v>
      </c>
      <c r="I101" s="38">
        <f t="shared" si="10"/>
        <v>0.46375000000000005</v>
      </c>
      <c r="J101" s="38">
        <f t="shared" si="10"/>
        <v>0.46479166666666671</v>
      </c>
      <c r="K101" s="38">
        <f>AVERAGE(K53:K100)</f>
        <v>0.46635416666666668</v>
      </c>
      <c r="L101" s="38">
        <f>AVERAGE(L53:L73,L75:L100)</f>
        <v>53.680851063829778</v>
      </c>
      <c r="M101" s="38">
        <f>AVERAGE(M53:M71,M73,M73,M75:M100)</f>
        <v>50.818085106382973</v>
      </c>
      <c r="N101" s="38">
        <f>AVERAGE(N53:N73,N75:N100)</f>
        <v>5.2234042553191475</v>
      </c>
      <c r="O101" s="38">
        <f>AVERAGE(O53:O73,O75:O95,O97:O100)</f>
        <v>73.036956521739128</v>
      </c>
      <c r="P101" s="38">
        <f t="shared" si="10"/>
        <v>6.75</v>
      </c>
      <c r="Q101" s="38" t="e">
        <f t="shared" si="10"/>
        <v>#DIV/0!</v>
      </c>
      <c r="R101" s="38" t="e">
        <f t="shared" si="10"/>
        <v>#DIV/0!</v>
      </c>
      <c r="S101" s="38">
        <f t="shared" si="10"/>
        <v>12.456458333333336</v>
      </c>
      <c r="T101" s="38">
        <f t="shared" si="10"/>
        <v>7.059166666666667</v>
      </c>
      <c r="U101" s="38">
        <f t="shared" si="10"/>
        <v>5.3972916666666668</v>
      </c>
      <c r="V101" s="38">
        <f>AVERAGE(V53:V71,V73,V75:V100)</f>
        <v>10.096478785450547</v>
      </c>
    </row>
    <row r="102" spans="1:22" x14ac:dyDescent="0.3">
      <c r="A102" s="36" t="s">
        <v>11</v>
      </c>
      <c r="B102" s="36"/>
      <c r="C102" s="30"/>
      <c r="D102" s="32"/>
      <c r="E102" s="32"/>
      <c r="F102" s="38"/>
      <c r="G102" s="38"/>
      <c r="H102" s="38"/>
      <c r="I102" s="38"/>
      <c r="J102" s="38">
        <f>AVERAGE(G53:G82,H53:H82,I53:I82,J53:J82)</f>
        <v>0.46566666666666667</v>
      </c>
      <c r="K102" s="38"/>
      <c r="L102" s="38"/>
      <c r="M102" s="38"/>
      <c r="N102" s="38"/>
      <c r="O102" s="38"/>
      <c r="P102" s="38"/>
      <c r="Q102" s="39"/>
      <c r="R102" s="30"/>
      <c r="S102" s="30"/>
      <c r="T102" s="30"/>
      <c r="U102" s="30"/>
      <c r="V102" s="30"/>
    </row>
    <row r="104" spans="1:22" x14ac:dyDescent="0.3">
      <c r="A104" s="42" t="s">
        <v>120</v>
      </c>
      <c r="B104" s="43">
        <v>44411</v>
      </c>
      <c r="C104" s="43">
        <v>44442</v>
      </c>
      <c r="D104" s="44">
        <v>0.39305555555555555</v>
      </c>
      <c r="E104" s="42">
        <v>41</v>
      </c>
      <c r="F104" s="42">
        <v>52</v>
      </c>
      <c r="G104" s="45">
        <v>0.44</v>
      </c>
      <c r="H104" s="45">
        <v>0.45</v>
      </c>
      <c r="I104" s="45">
        <v>0.46</v>
      </c>
      <c r="J104" s="45">
        <v>0.46</v>
      </c>
      <c r="K104" s="45">
        <f>AVERAGE(G104:J104)</f>
        <v>0.45250000000000001</v>
      </c>
      <c r="L104" s="45">
        <v>49.7</v>
      </c>
      <c r="M104" s="45">
        <v>36.909999999999997</v>
      </c>
      <c r="N104" s="45">
        <v>4.0999999999999996</v>
      </c>
      <c r="O104" s="45">
        <v>65.599999999999994</v>
      </c>
      <c r="P104" s="42">
        <v>8</v>
      </c>
      <c r="Q104" s="46" t="s">
        <v>68</v>
      </c>
      <c r="R104" s="42"/>
      <c r="S104" s="42">
        <v>11.83</v>
      </c>
      <c r="T104" s="42">
        <v>6.99</v>
      </c>
      <c r="U104" s="42">
        <f>S104-T104</f>
        <v>4.84</v>
      </c>
      <c r="V104" s="42">
        <f t="shared" ref="V104:V151" si="11">(U104/L104)*100</f>
        <v>9.738430583501005</v>
      </c>
    </row>
    <row r="105" spans="1:22" x14ac:dyDescent="0.3">
      <c r="A105" s="42" t="s">
        <v>121</v>
      </c>
      <c r="B105" s="43">
        <v>44411</v>
      </c>
      <c r="C105" s="43">
        <v>44442</v>
      </c>
      <c r="D105" s="44">
        <v>0.3979166666666667</v>
      </c>
      <c r="E105" s="42">
        <v>41</v>
      </c>
      <c r="F105" s="42">
        <v>54</v>
      </c>
      <c r="G105" s="45">
        <v>0.44</v>
      </c>
      <c r="H105" s="45">
        <v>0.44</v>
      </c>
      <c r="I105" s="45">
        <v>0.46</v>
      </c>
      <c r="J105" s="45">
        <v>0.42</v>
      </c>
      <c r="K105" s="45">
        <f t="shared" ref="K105:K122" si="12">AVERAGE(G105:J105)</f>
        <v>0.44</v>
      </c>
      <c r="L105" s="45">
        <v>53.4</v>
      </c>
      <c r="M105" s="45">
        <v>42.23</v>
      </c>
      <c r="N105" s="45">
        <v>5</v>
      </c>
      <c r="O105" s="45">
        <v>71.8</v>
      </c>
      <c r="P105" s="42">
        <v>7</v>
      </c>
      <c r="Q105" s="46" t="s">
        <v>68</v>
      </c>
      <c r="R105" s="42" t="s">
        <v>69</v>
      </c>
      <c r="S105" s="42">
        <v>12.34</v>
      </c>
      <c r="T105" s="42">
        <v>7.11</v>
      </c>
      <c r="U105" s="42">
        <f t="shared" ref="U105:U151" si="13">S105-T105</f>
        <v>5.2299999999999995</v>
      </c>
      <c r="V105" s="42">
        <f t="shared" si="11"/>
        <v>9.7940074906367034</v>
      </c>
    </row>
    <row r="106" spans="1:22" x14ac:dyDescent="0.3">
      <c r="A106" s="42" t="s">
        <v>122</v>
      </c>
      <c r="B106" s="43">
        <v>44411</v>
      </c>
      <c r="C106" s="43">
        <v>44442</v>
      </c>
      <c r="D106" s="44">
        <v>0.40416666666666662</v>
      </c>
      <c r="E106" s="42">
        <v>41</v>
      </c>
      <c r="F106" s="42">
        <v>57</v>
      </c>
      <c r="G106" s="45">
        <v>0.49</v>
      </c>
      <c r="H106" s="45">
        <v>0.48</v>
      </c>
      <c r="I106" s="45">
        <v>0.4</v>
      </c>
      <c r="J106" s="45">
        <v>0.45</v>
      </c>
      <c r="K106" s="45">
        <f t="shared" si="12"/>
        <v>0.45500000000000002</v>
      </c>
      <c r="L106" s="45">
        <v>53.8</v>
      </c>
      <c r="M106" s="45">
        <v>41.69</v>
      </c>
      <c r="N106" s="47">
        <v>4.2</v>
      </c>
      <c r="O106" s="45">
        <v>64.5</v>
      </c>
      <c r="P106" s="42">
        <v>8</v>
      </c>
      <c r="Q106" s="46" t="s">
        <v>68</v>
      </c>
      <c r="R106" s="42" t="s">
        <v>331</v>
      </c>
      <c r="S106" s="42">
        <v>12.08</v>
      </c>
      <c r="T106" s="42">
        <v>6.98</v>
      </c>
      <c r="U106" s="42">
        <f t="shared" si="13"/>
        <v>5.0999999999999996</v>
      </c>
      <c r="V106" s="42">
        <f t="shared" si="11"/>
        <v>9.4795539033457246</v>
      </c>
    </row>
    <row r="107" spans="1:22" x14ac:dyDescent="0.3">
      <c r="A107" s="42" t="s">
        <v>123</v>
      </c>
      <c r="B107" s="43">
        <v>44411</v>
      </c>
      <c r="C107" s="43">
        <v>44442</v>
      </c>
      <c r="D107" s="44">
        <v>0.41180555555555554</v>
      </c>
      <c r="E107" s="42">
        <v>41</v>
      </c>
      <c r="F107" s="42">
        <v>60</v>
      </c>
      <c r="G107" s="45">
        <v>0.46</v>
      </c>
      <c r="H107" s="45">
        <v>0.46</v>
      </c>
      <c r="I107" s="45">
        <v>0.51</v>
      </c>
      <c r="J107" s="45">
        <v>0.49</v>
      </c>
      <c r="K107" s="45">
        <f t="shared" si="12"/>
        <v>0.48000000000000004</v>
      </c>
      <c r="L107" s="45">
        <v>57.2</v>
      </c>
      <c r="M107" s="45">
        <v>45.75</v>
      </c>
      <c r="N107" s="47">
        <v>4.9000000000000004</v>
      </c>
      <c r="O107" s="45">
        <v>69.099999999999994</v>
      </c>
      <c r="P107" s="42">
        <v>5</v>
      </c>
      <c r="Q107" s="46" t="s">
        <v>68</v>
      </c>
      <c r="R107" s="42" t="s">
        <v>331</v>
      </c>
      <c r="S107" s="42">
        <v>12.32</v>
      </c>
      <c r="T107" s="42">
        <v>6.11</v>
      </c>
      <c r="U107" s="42">
        <f t="shared" si="13"/>
        <v>6.21</v>
      </c>
      <c r="V107" s="42">
        <f t="shared" si="11"/>
        <v>10.856643356643355</v>
      </c>
    </row>
    <row r="108" spans="1:22" x14ac:dyDescent="0.3">
      <c r="A108" s="42" t="s">
        <v>124</v>
      </c>
      <c r="B108" s="43">
        <v>44411</v>
      </c>
      <c r="C108" s="43">
        <v>44442</v>
      </c>
      <c r="D108" s="44">
        <v>0.41875000000000001</v>
      </c>
      <c r="E108" s="42">
        <v>41</v>
      </c>
      <c r="F108" s="42">
        <v>55</v>
      </c>
      <c r="G108" s="45">
        <v>0.45</v>
      </c>
      <c r="H108" s="45">
        <v>0.45</v>
      </c>
      <c r="I108" s="45">
        <v>0.47</v>
      </c>
      <c r="J108" s="45">
        <v>0.45</v>
      </c>
      <c r="K108" s="45">
        <f t="shared" si="12"/>
        <v>0.45500000000000002</v>
      </c>
      <c r="L108" s="45">
        <v>52.4</v>
      </c>
      <c r="M108" s="45">
        <v>42.26</v>
      </c>
      <c r="N108" s="45">
        <v>4.5999999999999996</v>
      </c>
      <c r="O108" s="45">
        <v>68.400000000000006</v>
      </c>
      <c r="P108" s="42">
        <v>5</v>
      </c>
      <c r="Q108" s="46" t="s">
        <v>68</v>
      </c>
      <c r="R108" s="42"/>
      <c r="S108" s="42">
        <v>12.01</v>
      </c>
      <c r="T108" s="42">
        <v>7.08</v>
      </c>
      <c r="U108" s="42">
        <f t="shared" si="13"/>
        <v>4.93</v>
      </c>
      <c r="V108" s="42">
        <f t="shared" si="11"/>
        <v>9.4083969465648849</v>
      </c>
    </row>
    <row r="109" spans="1:22" x14ac:dyDescent="0.3">
      <c r="A109" s="42" t="s">
        <v>125</v>
      </c>
      <c r="B109" s="43">
        <v>44411</v>
      </c>
      <c r="C109" s="43">
        <v>44442</v>
      </c>
      <c r="D109" s="44">
        <v>0.42499999999999999</v>
      </c>
      <c r="E109" s="42">
        <v>41</v>
      </c>
      <c r="F109" s="42">
        <v>54</v>
      </c>
      <c r="G109" s="45">
        <v>0.48</v>
      </c>
      <c r="H109" s="45">
        <v>0.47</v>
      </c>
      <c r="I109" s="45">
        <v>0.47</v>
      </c>
      <c r="J109" s="45">
        <v>0.55000000000000004</v>
      </c>
      <c r="K109" s="45">
        <f t="shared" si="12"/>
        <v>0.49249999999999999</v>
      </c>
      <c r="L109" s="45">
        <v>52.8</v>
      </c>
      <c r="M109" s="45">
        <v>64.53</v>
      </c>
      <c r="N109" s="45">
        <v>3.7</v>
      </c>
      <c r="O109" s="45">
        <v>59.5</v>
      </c>
      <c r="P109" s="42">
        <v>8</v>
      </c>
      <c r="Q109" s="46" t="s">
        <v>67</v>
      </c>
      <c r="R109" s="42" t="s">
        <v>333</v>
      </c>
      <c r="S109" s="42">
        <v>12.68</v>
      </c>
      <c r="T109" s="42">
        <v>7.03</v>
      </c>
      <c r="U109" s="42">
        <f t="shared" si="13"/>
        <v>5.6499999999999995</v>
      </c>
      <c r="V109" s="42">
        <f t="shared" si="11"/>
        <v>10.700757575757576</v>
      </c>
    </row>
    <row r="110" spans="1:22" x14ac:dyDescent="0.3">
      <c r="A110" s="42" t="s">
        <v>126</v>
      </c>
      <c r="B110" s="43">
        <v>44411</v>
      </c>
      <c r="C110" s="43">
        <v>44442</v>
      </c>
      <c r="D110" s="44">
        <v>0.43194444444444446</v>
      </c>
      <c r="E110" s="42">
        <v>41</v>
      </c>
      <c r="F110" s="42">
        <v>52</v>
      </c>
      <c r="G110" s="45">
        <v>0.47</v>
      </c>
      <c r="H110" s="45">
        <v>0.46</v>
      </c>
      <c r="I110" s="45">
        <v>0.46</v>
      </c>
      <c r="J110" s="45">
        <v>0.46</v>
      </c>
      <c r="K110" s="45">
        <f t="shared" si="12"/>
        <v>0.46249999999999997</v>
      </c>
      <c r="L110" s="45">
        <v>50.3</v>
      </c>
      <c r="M110" s="45">
        <v>50.39</v>
      </c>
      <c r="N110" s="45">
        <v>6.7</v>
      </c>
      <c r="O110" s="45">
        <v>84.6</v>
      </c>
      <c r="P110" s="42">
        <v>8</v>
      </c>
      <c r="Q110" s="46" t="s">
        <v>330</v>
      </c>
      <c r="R110" s="42"/>
      <c r="S110" s="42">
        <v>12.42</v>
      </c>
      <c r="T110" s="42">
        <v>7.2</v>
      </c>
      <c r="U110" s="42">
        <f t="shared" si="13"/>
        <v>5.22</v>
      </c>
      <c r="V110" s="42">
        <f t="shared" si="11"/>
        <v>10.377733598409543</v>
      </c>
    </row>
    <row r="111" spans="1:22" x14ac:dyDescent="0.3">
      <c r="A111" s="42" t="s">
        <v>127</v>
      </c>
      <c r="B111" s="43">
        <v>44411</v>
      </c>
      <c r="C111" s="43">
        <v>44442</v>
      </c>
      <c r="D111" s="44">
        <v>0.4375</v>
      </c>
      <c r="E111" s="42">
        <v>41</v>
      </c>
      <c r="F111" s="42">
        <v>46</v>
      </c>
      <c r="G111" s="45">
        <v>0.55000000000000004</v>
      </c>
      <c r="H111" s="45">
        <v>0.53</v>
      </c>
      <c r="I111" s="45">
        <v>0.57999999999999996</v>
      </c>
      <c r="J111" s="45">
        <v>0.51</v>
      </c>
      <c r="K111" s="45">
        <f t="shared" si="12"/>
        <v>0.54249999999999998</v>
      </c>
      <c r="L111" s="45">
        <v>47.3</v>
      </c>
      <c r="M111" s="45">
        <v>59.96</v>
      </c>
      <c r="N111" s="45">
        <v>4.9000000000000004</v>
      </c>
      <c r="O111" s="45">
        <v>73.7</v>
      </c>
      <c r="P111" s="42">
        <v>3</v>
      </c>
      <c r="Q111" s="46" t="s">
        <v>330</v>
      </c>
      <c r="R111" s="42" t="s">
        <v>69</v>
      </c>
      <c r="S111" s="42">
        <v>12.42</v>
      </c>
      <c r="T111" s="42">
        <v>7.02</v>
      </c>
      <c r="U111" s="42">
        <f t="shared" si="13"/>
        <v>5.4</v>
      </c>
      <c r="V111" s="42">
        <f t="shared" si="11"/>
        <v>11.41649048625793</v>
      </c>
    </row>
    <row r="112" spans="1:22" x14ac:dyDescent="0.3">
      <c r="A112" s="42" t="s">
        <v>128</v>
      </c>
      <c r="B112" s="43">
        <v>44411</v>
      </c>
      <c r="C112" s="43">
        <v>44442</v>
      </c>
      <c r="D112" s="44">
        <v>0.44305555555555554</v>
      </c>
      <c r="E112" s="42">
        <v>41</v>
      </c>
      <c r="F112" s="42">
        <v>53</v>
      </c>
      <c r="G112" s="45">
        <v>0.42</v>
      </c>
      <c r="H112" s="45">
        <v>0.41</v>
      </c>
      <c r="I112" s="45">
        <v>0.39</v>
      </c>
      <c r="J112" s="45">
        <v>0.41</v>
      </c>
      <c r="K112" s="45">
        <f t="shared" si="12"/>
        <v>0.40749999999999997</v>
      </c>
      <c r="L112" s="45">
        <v>52</v>
      </c>
      <c r="M112" s="45">
        <v>48.21</v>
      </c>
      <c r="N112" s="45">
        <v>5.5</v>
      </c>
      <c r="O112" s="45">
        <v>76.400000000000006</v>
      </c>
      <c r="P112" s="42">
        <v>7</v>
      </c>
      <c r="Q112" s="46" t="s">
        <v>330</v>
      </c>
      <c r="R112" s="42" t="s">
        <v>69</v>
      </c>
      <c r="S112" s="42">
        <v>11.9</v>
      </c>
      <c r="T112" s="42">
        <v>7.09</v>
      </c>
      <c r="U112" s="42">
        <f t="shared" si="13"/>
        <v>4.8100000000000005</v>
      </c>
      <c r="V112" s="42">
        <f t="shared" si="11"/>
        <v>9.2500000000000018</v>
      </c>
    </row>
    <row r="113" spans="1:22" x14ac:dyDescent="0.3">
      <c r="A113" s="42" t="s">
        <v>129</v>
      </c>
      <c r="B113" s="43">
        <v>44411</v>
      </c>
      <c r="C113" s="43">
        <v>44442</v>
      </c>
      <c r="D113" s="44">
        <v>0.44930555555555557</v>
      </c>
      <c r="E113" s="42">
        <v>42</v>
      </c>
      <c r="F113" s="42">
        <v>59</v>
      </c>
      <c r="G113" s="45">
        <v>0.46</v>
      </c>
      <c r="H113" s="45">
        <v>0.45</v>
      </c>
      <c r="I113" s="45">
        <v>0.46</v>
      </c>
      <c r="J113" s="45">
        <v>0.46</v>
      </c>
      <c r="K113" s="45">
        <f t="shared" si="12"/>
        <v>0.45750000000000002</v>
      </c>
      <c r="L113" s="45">
        <v>57.2</v>
      </c>
      <c r="M113" s="45">
        <v>54.37</v>
      </c>
      <c r="N113" s="45">
        <v>6.8</v>
      </c>
      <c r="O113" s="45">
        <v>83.4</v>
      </c>
      <c r="P113" s="42">
        <v>4</v>
      </c>
      <c r="Q113" s="46" t="s">
        <v>330</v>
      </c>
      <c r="R113" s="42"/>
      <c r="S113" s="42">
        <v>12.57</v>
      </c>
      <c r="T113" s="42">
        <v>7</v>
      </c>
      <c r="U113" s="42">
        <f t="shared" si="13"/>
        <v>5.57</v>
      </c>
      <c r="V113" s="42">
        <f t="shared" si="11"/>
        <v>9.7377622377622366</v>
      </c>
    </row>
    <row r="114" spans="1:22" x14ac:dyDescent="0.3">
      <c r="A114" s="42" t="s">
        <v>130</v>
      </c>
      <c r="B114" s="43">
        <v>44411</v>
      </c>
      <c r="C114" s="43">
        <v>44442</v>
      </c>
      <c r="D114" s="44">
        <v>0.45624999999999999</v>
      </c>
      <c r="E114" s="42">
        <v>42</v>
      </c>
      <c r="F114" s="42">
        <v>56</v>
      </c>
      <c r="G114" s="45">
        <v>0.48</v>
      </c>
      <c r="H114" s="45">
        <v>0.47</v>
      </c>
      <c r="I114" s="45">
        <v>0.48</v>
      </c>
      <c r="J114" s="45">
        <v>0.54</v>
      </c>
      <c r="K114" s="45">
        <f t="shared" si="12"/>
        <v>0.49249999999999999</v>
      </c>
      <c r="L114" s="45">
        <v>56.5</v>
      </c>
      <c r="M114" s="45">
        <v>43.11</v>
      </c>
      <c r="N114" s="45">
        <v>4.2</v>
      </c>
      <c r="O114" s="45">
        <v>62.6</v>
      </c>
      <c r="P114" s="42">
        <v>8</v>
      </c>
      <c r="Q114" s="46" t="s">
        <v>68</v>
      </c>
      <c r="R114" s="42"/>
      <c r="S114" s="42">
        <v>12.38</v>
      </c>
      <c r="T114" s="42">
        <v>6.97</v>
      </c>
      <c r="U114" s="42">
        <f t="shared" si="13"/>
        <v>5.410000000000001</v>
      </c>
      <c r="V114" s="42">
        <f t="shared" si="11"/>
        <v>9.5752212389380542</v>
      </c>
    </row>
    <row r="115" spans="1:22" x14ac:dyDescent="0.3">
      <c r="A115" s="42" t="s">
        <v>131</v>
      </c>
      <c r="B115" s="43">
        <v>44411</v>
      </c>
      <c r="C115" s="43">
        <v>44442</v>
      </c>
      <c r="D115" s="44">
        <v>0.46111111111111108</v>
      </c>
      <c r="E115" s="42">
        <v>42</v>
      </c>
      <c r="F115" s="42">
        <v>53</v>
      </c>
      <c r="G115" s="45">
        <v>0.49</v>
      </c>
      <c r="H115" s="45">
        <v>0.46</v>
      </c>
      <c r="I115" s="45">
        <v>0.48</v>
      </c>
      <c r="J115" s="45">
        <v>0.5</v>
      </c>
      <c r="K115" s="45">
        <f t="shared" si="12"/>
        <v>0.48249999999999998</v>
      </c>
      <c r="L115" s="45">
        <v>52.4</v>
      </c>
      <c r="M115" s="45">
        <v>50.33</v>
      </c>
      <c r="N115" s="45">
        <v>6.2</v>
      </c>
      <c r="O115" s="45">
        <v>81.099999999999994</v>
      </c>
      <c r="P115" s="42">
        <v>9</v>
      </c>
      <c r="Q115" s="46" t="s">
        <v>330</v>
      </c>
      <c r="R115" s="42"/>
      <c r="S115" s="42">
        <v>12.35</v>
      </c>
      <c r="T115" s="42">
        <v>7.07</v>
      </c>
      <c r="U115" s="42">
        <f t="shared" si="13"/>
        <v>5.2799999999999994</v>
      </c>
      <c r="V115" s="42">
        <f t="shared" si="11"/>
        <v>10.076335877862594</v>
      </c>
    </row>
    <row r="116" spans="1:22" x14ac:dyDescent="0.3">
      <c r="A116" s="42" t="s">
        <v>132</v>
      </c>
      <c r="B116" s="43">
        <v>44411</v>
      </c>
      <c r="C116" s="43">
        <v>44442</v>
      </c>
      <c r="D116" s="44">
        <v>0.46597222222222223</v>
      </c>
      <c r="E116" s="42">
        <v>42</v>
      </c>
      <c r="F116" s="42">
        <v>60</v>
      </c>
      <c r="G116" s="45">
        <v>0.5</v>
      </c>
      <c r="H116" s="45">
        <v>0.51</v>
      </c>
      <c r="I116" s="45">
        <v>0.48</v>
      </c>
      <c r="J116" s="45">
        <v>0.48</v>
      </c>
      <c r="K116" s="45">
        <f t="shared" si="12"/>
        <v>0.49249999999999999</v>
      </c>
      <c r="L116" s="45">
        <v>58.1</v>
      </c>
      <c r="M116" s="45">
        <v>43.92</v>
      </c>
      <c r="N116" s="45">
        <v>4.5</v>
      </c>
      <c r="O116" s="45">
        <v>65.3</v>
      </c>
      <c r="P116" s="42">
        <v>5</v>
      </c>
      <c r="Q116" s="46" t="s">
        <v>68</v>
      </c>
      <c r="R116" s="42" t="s">
        <v>331</v>
      </c>
      <c r="S116" s="42">
        <v>12.88</v>
      </c>
      <c r="T116" s="42">
        <v>7.08</v>
      </c>
      <c r="U116" s="42">
        <f t="shared" si="13"/>
        <v>5.8000000000000007</v>
      </c>
      <c r="V116" s="42">
        <f t="shared" si="11"/>
        <v>9.9827882960413081</v>
      </c>
    </row>
    <row r="117" spans="1:22" x14ac:dyDescent="0.3">
      <c r="A117" s="42" t="s">
        <v>133</v>
      </c>
      <c r="B117" s="43">
        <v>44411</v>
      </c>
      <c r="C117" s="43">
        <v>44442</v>
      </c>
      <c r="D117" s="44">
        <v>0.47083333333333338</v>
      </c>
      <c r="E117" s="42">
        <v>42</v>
      </c>
      <c r="F117" s="42">
        <v>61</v>
      </c>
      <c r="G117" s="45">
        <v>0.57999999999999996</v>
      </c>
      <c r="H117" s="45">
        <v>0.55000000000000004</v>
      </c>
      <c r="I117" s="45">
        <v>0.51</v>
      </c>
      <c r="J117" s="45">
        <v>0.54</v>
      </c>
      <c r="K117" s="45">
        <f t="shared" si="12"/>
        <v>0.54499999999999993</v>
      </c>
      <c r="L117" s="45">
        <v>58</v>
      </c>
      <c r="M117" s="45">
        <v>58.31</v>
      </c>
      <c r="N117" s="45">
        <v>4.9000000000000004</v>
      </c>
      <c r="O117" s="45">
        <v>68.5</v>
      </c>
      <c r="P117" s="42">
        <v>5</v>
      </c>
      <c r="Q117" s="46" t="s">
        <v>68</v>
      </c>
      <c r="R117" s="42" t="s">
        <v>69</v>
      </c>
      <c r="S117" s="42">
        <v>13.48</v>
      </c>
      <c r="T117" s="42">
        <v>7.19</v>
      </c>
      <c r="U117" s="42">
        <f t="shared" si="13"/>
        <v>6.29</v>
      </c>
      <c r="V117" s="42">
        <f t="shared" si="11"/>
        <v>10.844827586206897</v>
      </c>
    </row>
    <row r="118" spans="1:22" x14ac:dyDescent="0.3">
      <c r="A118" s="42" t="s">
        <v>134</v>
      </c>
      <c r="B118" s="43">
        <v>44411</v>
      </c>
      <c r="C118" s="43">
        <v>44442</v>
      </c>
      <c r="D118" s="44">
        <v>0.47638888888888892</v>
      </c>
      <c r="E118" s="42">
        <v>42</v>
      </c>
      <c r="F118" s="42">
        <v>57</v>
      </c>
      <c r="G118" s="45">
        <v>0.49</v>
      </c>
      <c r="H118" s="45">
        <v>0.56000000000000005</v>
      </c>
      <c r="I118" s="45">
        <v>0.57999999999999996</v>
      </c>
      <c r="J118" s="45">
        <v>0.52</v>
      </c>
      <c r="K118" s="45">
        <f t="shared" si="12"/>
        <v>0.53749999999999998</v>
      </c>
      <c r="L118" s="45">
        <v>54.7</v>
      </c>
      <c r="M118" s="45">
        <v>58.37</v>
      </c>
      <c r="N118" s="45">
        <v>5.0999999999999996</v>
      </c>
      <c r="O118" s="45">
        <v>71.5</v>
      </c>
      <c r="P118" s="42">
        <v>6</v>
      </c>
      <c r="Q118" s="46" t="s">
        <v>68</v>
      </c>
      <c r="R118" s="42"/>
      <c r="S118" s="42">
        <v>13.03</v>
      </c>
      <c r="T118" s="42">
        <v>7.1</v>
      </c>
      <c r="U118" s="42">
        <f t="shared" si="13"/>
        <v>5.93</v>
      </c>
      <c r="V118" s="42">
        <f t="shared" si="11"/>
        <v>10.840950639853746</v>
      </c>
    </row>
    <row r="119" spans="1:22" x14ac:dyDescent="0.3">
      <c r="A119" s="42" t="s">
        <v>135</v>
      </c>
      <c r="B119" s="43">
        <v>44411</v>
      </c>
      <c r="C119" s="43">
        <v>44442</v>
      </c>
      <c r="D119" s="44">
        <v>0.4826388888888889</v>
      </c>
      <c r="E119" s="42">
        <v>42</v>
      </c>
      <c r="F119" s="42">
        <v>54</v>
      </c>
      <c r="G119" s="45">
        <v>0.49</v>
      </c>
      <c r="H119" s="45">
        <v>0.51</v>
      </c>
      <c r="I119" s="45">
        <v>0.45</v>
      </c>
      <c r="J119" s="45">
        <v>0.48</v>
      </c>
      <c r="K119" s="45">
        <f t="shared" si="12"/>
        <v>0.48249999999999998</v>
      </c>
      <c r="L119" s="45">
        <v>51.6</v>
      </c>
      <c r="M119" s="45">
        <v>56.9</v>
      </c>
      <c r="N119" s="45">
        <v>3.5</v>
      </c>
      <c r="O119" s="45">
        <v>58</v>
      </c>
      <c r="P119" s="42">
        <v>5</v>
      </c>
      <c r="Q119" s="46" t="s">
        <v>67</v>
      </c>
      <c r="R119" s="42"/>
      <c r="S119" s="42">
        <v>12.3</v>
      </c>
      <c r="T119" s="42">
        <v>7.01</v>
      </c>
      <c r="U119" s="42">
        <f t="shared" si="13"/>
        <v>5.2900000000000009</v>
      </c>
      <c r="V119" s="42">
        <f t="shared" si="11"/>
        <v>10.251937984496125</v>
      </c>
    </row>
    <row r="120" spans="1:22" x14ac:dyDescent="0.3">
      <c r="A120" s="42" t="s">
        <v>136</v>
      </c>
      <c r="B120" s="43">
        <v>44411</v>
      </c>
      <c r="C120" s="43">
        <v>44442</v>
      </c>
      <c r="D120" s="44">
        <v>0.48819444444444443</v>
      </c>
      <c r="E120" s="42">
        <v>42</v>
      </c>
      <c r="F120" s="42">
        <v>53</v>
      </c>
      <c r="G120" s="45">
        <v>0.45</v>
      </c>
      <c r="H120" s="45">
        <v>0.49</v>
      </c>
      <c r="I120" s="45">
        <v>0.46</v>
      </c>
      <c r="J120" s="45">
        <v>0.47</v>
      </c>
      <c r="K120" s="45">
        <f t="shared" si="12"/>
        <v>0.46749999999999997</v>
      </c>
      <c r="L120" s="45">
        <v>52.7</v>
      </c>
      <c r="M120" s="45">
        <v>55.16</v>
      </c>
      <c r="N120" s="45">
        <v>4.8</v>
      </c>
      <c r="O120" s="45">
        <v>69.900000000000006</v>
      </c>
      <c r="P120" s="42">
        <v>9</v>
      </c>
      <c r="Q120" s="46" t="s">
        <v>68</v>
      </c>
      <c r="R120" s="42"/>
      <c r="S120" s="42">
        <v>12.52</v>
      </c>
      <c r="T120" s="42">
        <v>7.18</v>
      </c>
      <c r="U120" s="42">
        <f t="shared" si="13"/>
        <v>5.34</v>
      </c>
      <c r="V120" s="42">
        <f t="shared" si="11"/>
        <v>10.132827324478178</v>
      </c>
    </row>
    <row r="121" spans="1:22" x14ac:dyDescent="0.3">
      <c r="A121" s="42" t="s">
        <v>137</v>
      </c>
      <c r="B121" s="43">
        <v>44411</v>
      </c>
      <c r="C121" s="43">
        <v>44442</v>
      </c>
      <c r="D121" s="44">
        <v>0.49305555555555558</v>
      </c>
      <c r="E121" s="42">
        <v>43</v>
      </c>
      <c r="F121" s="42">
        <v>53</v>
      </c>
      <c r="G121" s="45">
        <v>0.46</v>
      </c>
      <c r="H121" s="45">
        <v>0.46</v>
      </c>
      <c r="I121" s="45">
        <v>0.47</v>
      </c>
      <c r="J121" s="45">
        <v>0.54</v>
      </c>
      <c r="K121" s="45">
        <f t="shared" si="12"/>
        <v>0.48250000000000004</v>
      </c>
      <c r="L121" s="45">
        <v>51.9</v>
      </c>
      <c r="M121" s="45">
        <v>51.66</v>
      </c>
      <c r="N121" s="45">
        <v>5.4</v>
      </c>
      <c r="O121" s="45">
        <v>75.3</v>
      </c>
      <c r="P121" s="42">
        <v>4</v>
      </c>
      <c r="Q121" s="46" t="s">
        <v>330</v>
      </c>
      <c r="R121" s="42"/>
      <c r="S121" s="42">
        <v>12.3</v>
      </c>
      <c r="T121" s="42">
        <v>7.02</v>
      </c>
      <c r="U121" s="42">
        <f t="shared" si="13"/>
        <v>5.2800000000000011</v>
      </c>
      <c r="V121" s="42">
        <f t="shared" si="11"/>
        <v>10.173410404624279</v>
      </c>
    </row>
    <row r="122" spans="1:22" x14ac:dyDescent="0.3">
      <c r="A122" s="42" t="s">
        <v>138</v>
      </c>
      <c r="B122" s="43">
        <v>44411</v>
      </c>
      <c r="C122" s="43">
        <v>44442</v>
      </c>
      <c r="D122" s="44">
        <v>0.51250000000000007</v>
      </c>
      <c r="E122" s="42">
        <v>43</v>
      </c>
      <c r="F122" s="42">
        <v>53</v>
      </c>
      <c r="G122" s="45">
        <v>0.47</v>
      </c>
      <c r="H122" s="45">
        <v>0.45</v>
      </c>
      <c r="I122" s="45">
        <v>0.48</v>
      </c>
      <c r="J122" s="45">
        <v>0.45</v>
      </c>
      <c r="K122" s="45">
        <f t="shared" si="12"/>
        <v>0.46249999999999997</v>
      </c>
      <c r="L122" s="45">
        <v>51.2</v>
      </c>
      <c r="M122" s="45">
        <v>45.32</v>
      </c>
      <c r="N122" s="45">
        <v>4.3</v>
      </c>
      <c r="O122" s="45">
        <v>66.3</v>
      </c>
      <c r="P122" s="42">
        <v>5</v>
      </c>
      <c r="Q122" s="46" t="s">
        <v>68</v>
      </c>
      <c r="R122" s="42" t="s">
        <v>331</v>
      </c>
      <c r="S122" s="42">
        <v>12.21</v>
      </c>
      <c r="T122" s="42">
        <v>7.18</v>
      </c>
      <c r="U122" s="42">
        <f t="shared" si="13"/>
        <v>5.0300000000000011</v>
      </c>
      <c r="V122" s="42">
        <f t="shared" si="11"/>
        <v>9.8242187500000018</v>
      </c>
    </row>
    <row r="123" spans="1:22" x14ac:dyDescent="0.3">
      <c r="A123" s="42" t="s">
        <v>139</v>
      </c>
      <c r="B123" s="43">
        <v>44411</v>
      </c>
      <c r="C123" s="43">
        <v>44442</v>
      </c>
      <c r="D123" s="44">
        <v>0.51736111111111105</v>
      </c>
      <c r="E123" s="42">
        <v>43</v>
      </c>
      <c r="F123" s="42">
        <v>52</v>
      </c>
      <c r="G123" s="45">
        <v>0.41</v>
      </c>
      <c r="H123" s="45">
        <v>0.42</v>
      </c>
      <c r="I123" s="45">
        <v>0.42</v>
      </c>
      <c r="J123" s="45">
        <v>0.42</v>
      </c>
      <c r="K123" s="45">
        <f>AVERAGE(G123:J123)</f>
        <v>0.41749999999999998</v>
      </c>
      <c r="L123" s="45">
        <v>50.3</v>
      </c>
      <c r="M123" s="45">
        <v>32.799999999999997</v>
      </c>
      <c r="N123" s="45">
        <v>3.7</v>
      </c>
      <c r="O123" s="45">
        <v>61</v>
      </c>
      <c r="P123" s="42">
        <v>3</v>
      </c>
      <c r="Q123" s="46" t="s">
        <v>68</v>
      </c>
      <c r="R123" s="42" t="s">
        <v>333</v>
      </c>
      <c r="S123" s="42">
        <v>11.69</v>
      </c>
      <c r="T123" s="42">
        <v>7.17</v>
      </c>
      <c r="U123" s="42">
        <f t="shared" si="13"/>
        <v>4.5199999999999996</v>
      </c>
      <c r="V123" s="42">
        <f t="shared" si="11"/>
        <v>8.9860834990059626</v>
      </c>
    </row>
    <row r="124" spans="1:22" x14ac:dyDescent="0.3">
      <c r="A124" s="42" t="s">
        <v>140</v>
      </c>
      <c r="B124" s="43">
        <v>44411</v>
      </c>
      <c r="C124" s="43">
        <v>44442</v>
      </c>
      <c r="D124" s="44">
        <v>0.5229166666666667</v>
      </c>
      <c r="E124" s="42">
        <v>43</v>
      </c>
      <c r="F124" s="42">
        <v>57</v>
      </c>
      <c r="G124" s="45">
        <v>0.42</v>
      </c>
      <c r="H124" s="45">
        <v>0.41</v>
      </c>
      <c r="I124" s="45">
        <v>0.42</v>
      </c>
      <c r="J124" s="45">
        <v>0.41</v>
      </c>
      <c r="K124" s="45">
        <f t="shared" ref="K124:K137" si="14">AVERAGE(G124:J124)</f>
        <v>0.41499999999999998</v>
      </c>
      <c r="L124" s="45">
        <v>55.1</v>
      </c>
      <c r="M124" s="45">
        <v>51.23</v>
      </c>
      <c r="N124" s="45">
        <v>4.5999999999999996</v>
      </c>
      <c r="O124" s="45">
        <v>66.8</v>
      </c>
      <c r="P124" s="42">
        <v>6</v>
      </c>
      <c r="Q124" s="46" t="s">
        <v>68</v>
      </c>
      <c r="R124" s="42"/>
      <c r="S124" s="42">
        <v>12.03</v>
      </c>
      <c r="T124" s="42">
        <v>7.17</v>
      </c>
      <c r="U124" s="42">
        <f t="shared" si="13"/>
        <v>4.8599999999999994</v>
      </c>
      <c r="V124" s="42">
        <f>(U124/L124)*100</f>
        <v>8.8203266787658787</v>
      </c>
    </row>
    <row r="125" spans="1:22" x14ac:dyDescent="0.3">
      <c r="A125" s="42" t="s">
        <v>141</v>
      </c>
      <c r="B125" s="43">
        <v>44411</v>
      </c>
      <c r="C125" s="43">
        <v>44442</v>
      </c>
      <c r="D125" s="44">
        <v>0.52777777777777779</v>
      </c>
      <c r="E125" s="42">
        <v>43</v>
      </c>
      <c r="F125" s="42">
        <v>52</v>
      </c>
      <c r="G125" s="45">
        <v>0.47</v>
      </c>
      <c r="H125" s="45">
        <v>0.48</v>
      </c>
      <c r="I125" s="45">
        <v>0.46</v>
      </c>
      <c r="J125" s="45">
        <v>0.47</v>
      </c>
      <c r="K125" s="45">
        <f t="shared" si="14"/>
        <v>0.47</v>
      </c>
      <c r="L125" s="45">
        <v>50.7</v>
      </c>
      <c r="M125" s="45">
        <v>49.91</v>
      </c>
      <c r="N125" s="45">
        <v>6.9</v>
      </c>
      <c r="O125" s="45">
        <v>85.9</v>
      </c>
      <c r="P125" s="42">
        <v>9</v>
      </c>
      <c r="Q125" s="46" t="s">
        <v>330</v>
      </c>
      <c r="R125" s="42"/>
      <c r="S125" s="42">
        <v>12.12</v>
      </c>
      <c r="T125" s="42">
        <v>7.18</v>
      </c>
      <c r="U125" s="42">
        <f t="shared" si="13"/>
        <v>4.9399999999999995</v>
      </c>
      <c r="V125" s="42">
        <f>(U125/L125)*100</f>
        <v>9.7435897435897427</v>
      </c>
    </row>
    <row r="126" spans="1:22" x14ac:dyDescent="0.3">
      <c r="A126" s="42" t="s">
        <v>142</v>
      </c>
      <c r="B126" s="43">
        <v>44411</v>
      </c>
      <c r="C126" s="43">
        <v>44442</v>
      </c>
      <c r="D126" s="44">
        <v>0.53263888888888888</v>
      </c>
      <c r="E126" s="42">
        <v>43</v>
      </c>
      <c r="F126" s="42">
        <v>49</v>
      </c>
      <c r="G126" s="45">
        <v>0.43</v>
      </c>
      <c r="H126" s="45">
        <v>0.52</v>
      </c>
      <c r="I126" s="45">
        <v>0.45</v>
      </c>
      <c r="J126" s="45">
        <v>0.5</v>
      </c>
      <c r="K126" s="45">
        <f t="shared" si="14"/>
        <v>0.47499999999999998</v>
      </c>
      <c r="L126" s="45">
        <v>48.5</v>
      </c>
      <c r="M126" s="45">
        <v>45.6</v>
      </c>
      <c r="N126" s="45">
        <v>4.7</v>
      </c>
      <c r="O126" s="45">
        <v>70.8</v>
      </c>
      <c r="P126" s="42">
        <v>5</v>
      </c>
      <c r="Q126" s="46" t="s">
        <v>68</v>
      </c>
      <c r="R126" s="42" t="s">
        <v>69</v>
      </c>
      <c r="S126" s="42">
        <v>12</v>
      </c>
      <c r="T126" s="42">
        <v>7.1</v>
      </c>
      <c r="U126" s="42">
        <f t="shared" si="13"/>
        <v>4.9000000000000004</v>
      </c>
      <c r="V126" s="42">
        <f t="shared" si="11"/>
        <v>10.103092783505154</v>
      </c>
    </row>
    <row r="127" spans="1:22" x14ac:dyDescent="0.3">
      <c r="A127" s="42" t="s">
        <v>143</v>
      </c>
      <c r="B127" s="43">
        <v>44411</v>
      </c>
      <c r="C127" s="43">
        <v>44442</v>
      </c>
      <c r="D127" s="44">
        <v>0.53680555555555554</v>
      </c>
      <c r="E127" s="42">
        <v>43</v>
      </c>
      <c r="F127" s="42">
        <v>61</v>
      </c>
      <c r="G127" s="45">
        <v>0.42</v>
      </c>
      <c r="H127" s="45">
        <v>0.43</v>
      </c>
      <c r="I127" s="45">
        <v>0.43</v>
      </c>
      <c r="J127" s="45">
        <v>0.41</v>
      </c>
      <c r="K127" s="45">
        <f t="shared" si="14"/>
        <v>0.42249999999999999</v>
      </c>
      <c r="L127" s="45">
        <v>59.6</v>
      </c>
      <c r="M127" s="45">
        <v>34.67</v>
      </c>
      <c r="N127" s="82">
        <v>7.1</v>
      </c>
      <c r="O127" s="45">
        <v>84.4</v>
      </c>
      <c r="P127" s="42">
        <v>7</v>
      </c>
      <c r="Q127" s="46" t="s">
        <v>330</v>
      </c>
      <c r="R127" s="42" t="s">
        <v>331</v>
      </c>
      <c r="S127" s="42">
        <v>11.17</v>
      </c>
      <c r="T127" s="42">
        <v>7.09</v>
      </c>
      <c r="U127" s="42">
        <f t="shared" si="13"/>
        <v>4.08</v>
      </c>
      <c r="V127" s="84">
        <f t="shared" si="11"/>
        <v>6.8456375838926178</v>
      </c>
    </row>
    <row r="128" spans="1:22" x14ac:dyDescent="0.3">
      <c r="A128" s="42" t="s">
        <v>144</v>
      </c>
      <c r="B128" s="43">
        <v>44411</v>
      </c>
      <c r="C128" s="43">
        <v>44442</v>
      </c>
      <c r="D128" s="44">
        <v>0.54236111111111118</v>
      </c>
      <c r="E128" s="42">
        <v>43</v>
      </c>
      <c r="F128" s="42">
        <v>55</v>
      </c>
      <c r="G128" s="45">
        <v>0.44</v>
      </c>
      <c r="H128" s="45">
        <v>0.46</v>
      </c>
      <c r="I128" s="45">
        <v>0.43</v>
      </c>
      <c r="J128" s="45">
        <v>0.44</v>
      </c>
      <c r="K128" s="45">
        <f t="shared" si="14"/>
        <v>0.4425</v>
      </c>
      <c r="L128" s="45">
        <v>53.6</v>
      </c>
      <c r="M128" s="45">
        <v>57.33</v>
      </c>
      <c r="N128" s="45">
        <v>6.4</v>
      </c>
      <c r="O128" s="45">
        <v>81.900000000000006</v>
      </c>
      <c r="P128" s="42">
        <v>8</v>
      </c>
      <c r="Q128" s="46" t="s">
        <v>330</v>
      </c>
      <c r="R128" s="42" t="s">
        <v>331</v>
      </c>
      <c r="S128" s="42">
        <v>12.27</v>
      </c>
      <c r="T128" s="42">
        <v>7.1</v>
      </c>
      <c r="U128" s="42">
        <f t="shared" si="13"/>
        <v>5.17</v>
      </c>
      <c r="V128" s="42">
        <f t="shared" si="11"/>
        <v>9.6455223880596996</v>
      </c>
    </row>
    <row r="129" spans="1:22" x14ac:dyDescent="0.3">
      <c r="A129" s="42" t="s">
        <v>145</v>
      </c>
      <c r="B129" s="43">
        <v>44411</v>
      </c>
      <c r="C129" s="43">
        <v>44442</v>
      </c>
      <c r="D129" s="44">
        <v>0.54722222222222217</v>
      </c>
      <c r="E129" s="42">
        <v>44</v>
      </c>
      <c r="F129" s="42">
        <v>53</v>
      </c>
      <c r="G129" s="45">
        <v>0.43</v>
      </c>
      <c r="H129" s="45">
        <v>0.42</v>
      </c>
      <c r="I129" s="45">
        <v>0.41</v>
      </c>
      <c r="J129" s="45">
        <v>0.42</v>
      </c>
      <c r="K129" s="45">
        <f t="shared" si="14"/>
        <v>0.42</v>
      </c>
      <c r="L129" s="45">
        <v>51.1</v>
      </c>
      <c r="M129" s="45">
        <v>36.869999999999997</v>
      </c>
      <c r="N129" s="45">
        <v>4.8</v>
      </c>
      <c r="O129" s="45">
        <v>70.7</v>
      </c>
      <c r="P129" s="42">
        <v>5</v>
      </c>
      <c r="Q129" s="46" t="s">
        <v>68</v>
      </c>
      <c r="R129" s="42"/>
      <c r="S129" s="42">
        <v>11.96</v>
      </c>
      <c r="T129" s="42">
        <v>7.16</v>
      </c>
      <c r="U129" s="42">
        <f t="shared" si="13"/>
        <v>4.8000000000000007</v>
      </c>
      <c r="V129" s="42">
        <f t="shared" si="11"/>
        <v>9.3933463796477508</v>
      </c>
    </row>
    <row r="130" spans="1:22" x14ac:dyDescent="0.3">
      <c r="A130" s="42" t="s">
        <v>146</v>
      </c>
      <c r="B130" s="43">
        <v>44411</v>
      </c>
      <c r="C130" s="43">
        <v>44442</v>
      </c>
      <c r="D130" s="44">
        <v>0.55208333333333337</v>
      </c>
      <c r="E130" s="42">
        <v>44</v>
      </c>
      <c r="F130" s="42">
        <v>52</v>
      </c>
      <c r="G130" s="45">
        <v>0.42</v>
      </c>
      <c r="H130" s="45">
        <v>0.42</v>
      </c>
      <c r="I130" s="45">
        <v>0.41</v>
      </c>
      <c r="J130" s="45">
        <v>0.42</v>
      </c>
      <c r="K130" s="45">
        <f t="shared" si="14"/>
        <v>0.41749999999999998</v>
      </c>
      <c r="L130" s="45">
        <v>50.2</v>
      </c>
      <c r="M130" s="45">
        <v>43.93</v>
      </c>
      <c r="N130" s="45">
        <v>6.2</v>
      </c>
      <c r="O130" s="45">
        <v>81.900000000000006</v>
      </c>
      <c r="P130" s="42">
        <v>5</v>
      </c>
      <c r="Q130" s="46" t="s">
        <v>330</v>
      </c>
      <c r="R130" s="42"/>
      <c r="S130" s="42">
        <v>11.58</v>
      </c>
      <c r="T130" s="42">
        <v>7.18</v>
      </c>
      <c r="U130" s="42">
        <f t="shared" si="13"/>
        <v>4.4000000000000004</v>
      </c>
      <c r="V130" s="42">
        <f t="shared" si="11"/>
        <v>8.7649402390438258</v>
      </c>
    </row>
    <row r="131" spans="1:22" x14ac:dyDescent="0.3">
      <c r="A131" s="42" t="s">
        <v>147</v>
      </c>
      <c r="B131" s="43">
        <v>44411</v>
      </c>
      <c r="C131" s="43">
        <v>44442</v>
      </c>
      <c r="D131" s="44">
        <v>0.55625000000000002</v>
      </c>
      <c r="E131" s="42">
        <v>44</v>
      </c>
      <c r="F131" s="42">
        <v>52</v>
      </c>
      <c r="G131" s="45">
        <v>0.46</v>
      </c>
      <c r="H131" s="45">
        <v>0.47</v>
      </c>
      <c r="I131" s="45">
        <v>0.45</v>
      </c>
      <c r="J131" s="45">
        <v>0.48</v>
      </c>
      <c r="K131" s="45">
        <f t="shared" si="14"/>
        <v>0.46499999999999997</v>
      </c>
      <c r="L131" s="45">
        <v>51.8</v>
      </c>
      <c r="M131" s="45">
        <v>49.92</v>
      </c>
      <c r="N131" s="45">
        <v>4.5</v>
      </c>
      <c r="O131" s="45">
        <v>67.7</v>
      </c>
      <c r="P131" s="42">
        <v>4</v>
      </c>
      <c r="Q131" s="46" t="s">
        <v>68</v>
      </c>
      <c r="R131" s="42"/>
      <c r="S131" s="42">
        <v>12.14</v>
      </c>
      <c r="T131" s="42">
        <v>6.98</v>
      </c>
      <c r="U131" s="42">
        <f t="shared" si="13"/>
        <v>5.16</v>
      </c>
      <c r="V131" s="42">
        <f t="shared" si="11"/>
        <v>9.9613899613899619</v>
      </c>
    </row>
    <row r="132" spans="1:22" x14ac:dyDescent="0.3">
      <c r="A132" s="42" t="s">
        <v>148</v>
      </c>
      <c r="B132" s="43">
        <v>44411</v>
      </c>
      <c r="C132" s="43">
        <v>44442</v>
      </c>
      <c r="D132" s="44">
        <v>0.5625</v>
      </c>
      <c r="E132" s="42">
        <v>44</v>
      </c>
      <c r="F132" s="42">
        <v>54</v>
      </c>
      <c r="G132" s="45">
        <v>0.51</v>
      </c>
      <c r="H132" s="45">
        <v>0.49</v>
      </c>
      <c r="I132" s="45">
        <v>0.48</v>
      </c>
      <c r="J132" s="45">
        <v>0.47</v>
      </c>
      <c r="K132" s="45">
        <f t="shared" si="14"/>
        <v>0.48749999999999999</v>
      </c>
      <c r="L132" s="45">
        <v>52.7</v>
      </c>
      <c r="M132" s="45">
        <v>50.02</v>
      </c>
      <c r="N132" s="45">
        <v>5</v>
      </c>
      <c r="O132" s="45">
        <v>71.8</v>
      </c>
      <c r="P132" s="42">
        <v>5</v>
      </c>
      <c r="Q132" s="46" t="s">
        <v>68</v>
      </c>
      <c r="R132" s="42"/>
      <c r="S132" s="42">
        <v>12.74</v>
      </c>
      <c r="T132" s="42">
        <v>7.17</v>
      </c>
      <c r="U132" s="42">
        <f t="shared" si="13"/>
        <v>5.57</v>
      </c>
      <c r="V132" s="42">
        <f t="shared" si="11"/>
        <v>10.569259962049337</v>
      </c>
    </row>
    <row r="133" spans="1:22" x14ac:dyDescent="0.3">
      <c r="A133" s="42" t="s">
        <v>149</v>
      </c>
      <c r="B133" s="43">
        <v>44411</v>
      </c>
      <c r="C133" s="43">
        <v>44442</v>
      </c>
      <c r="D133" s="44">
        <v>0.56874999999999998</v>
      </c>
      <c r="E133" s="42">
        <v>44</v>
      </c>
      <c r="F133" s="42">
        <v>50</v>
      </c>
      <c r="G133" s="45">
        <v>0.52</v>
      </c>
      <c r="H133" s="45">
        <v>0.5</v>
      </c>
      <c r="I133" s="45">
        <v>0.5</v>
      </c>
      <c r="J133" s="45">
        <v>0.49</v>
      </c>
      <c r="K133" s="45">
        <f t="shared" si="14"/>
        <v>0.50249999999999995</v>
      </c>
      <c r="L133" s="45">
        <v>48.2</v>
      </c>
      <c r="M133" s="45">
        <v>48.54</v>
      </c>
      <c r="N133" s="45">
        <v>4.7</v>
      </c>
      <c r="O133" s="45">
        <v>71</v>
      </c>
      <c r="P133" s="42">
        <v>2</v>
      </c>
      <c r="Q133" s="46" t="s">
        <v>68</v>
      </c>
      <c r="R133" s="42"/>
      <c r="S133" s="42">
        <v>12.29</v>
      </c>
      <c r="T133" s="42">
        <v>7.1</v>
      </c>
      <c r="U133" s="42">
        <f t="shared" si="13"/>
        <v>5.1899999999999995</v>
      </c>
      <c r="V133" s="42">
        <f t="shared" si="11"/>
        <v>10.767634854771782</v>
      </c>
    </row>
    <row r="134" spans="1:22" x14ac:dyDescent="0.3">
      <c r="A134" s="42" t="s">
        <v>150</v>
      </c>
      <c r="B134" s="43">
        <v>44411</v>
      </c>
      <c r="C134" s="43">
        <v>44442</v>
      </c>
      <c r="D134" s="44">
        <v>0.57430555555555551</v>
      </c>
      <c r="E134" s="42">
        <v>44</v>
      </c>
      <c r="F134" s="42">
        <v>52</v>
      </c>
      <c r="G134" s="45">
        <v>0.55000000000000004</v>
      </c>
      <c r="H134" s="45">
        <v>0.52</v>
      </c>
      <c r="I134" s="45">
        <v>0.55000000000000004</v>
      </c>
      <c r="J134" s="45">
        <v>0.57999999999999996</v>
      </c>
      <c r="K134" s="45">
        <f t="shared" si="14"/>
        <v>0.55000000000000004</v>
      </c>
      <c r="L134" s="45">
        <v>51</v>
      </c>
      <c r="M134" s="45">
        <v>52.96</v>
      </c>
      <c r="N134" s="45">
        <v>3.8</v>
      </c>
      <c r="O134" s="45">
        <v>61.3</v>
      </c>
      <c r="P134" s="42">
        <v>5</v>
      </c>
      <c r="Q134" s="46" t="s">
        <v>68</v>
      </c>
      <c r="R134" s="42"/>
      <c r="S134" s="42">
        <v>12.72</v>
      </c>
      <c r="T134" s="42">
        <v>7.08</v>
      </c>
      <c r="U134" s="42">
        <f t="shared" si="13"/>
        <v>5.6400000000000006</v>
      </c>
      <c r="V134" s="42">
        <f t="shared" si="11"/>
        <v>11.058823529411764</v>
      </c>
    </row>
    <row r="135" spans="1:22" x14ac:dyDescent="0.3">
      <c r="A135" s="42" t="s">
        <v>151</v>
      </c>
      <c r="B135" s="43">
        <v>44411</v>
      </c>
      <c r="C135" s="43">
        <v>44442</v>
      </c>
      <c r="D135" s="44">
        <v>0.57986111111111105</v>
      </c>
      <c r="E135" s="42">
        <v>44</v>
      </c>
      <c r="F135" s="42">
        <v>59</v>
      </c>
      <c r="G135" s="45">
        <v>0.51</v>
      </c>
      <c r="H135" s="45">
        <v>0.48</v>
      </c>
      <c r="I135" s="45">
        <v>0.51</v>
      </c>
      <c r="J135" s="45">
        <v>0.47</v>
      </c>
      <c r="K135" s="45">
        <f t="shared" si="14"/>
        <v>0.49249999999999999</v>
      </c>
      <c r="L135" s="45">
        <v>57.5</v>
      </c>
      <c r="M135" s="45">
        <v>59.11</v>
      </c>
      <c r="N135" s="45">
        <v>6.1</v>
      </c>
      <c r="O135" s="45">
        <v>78.5</v>
      </c>
      <c r="P135" s="42">
        <v>5</v>
      </c>
      <c r="Q135" s="46" t="s">
        <v>330</v>
      </c>
      <c r="R135" s="42"/>
      <c r="S135" s="42">
        <v>12.86</v>
      </c>
      <c r="T135" s="42">
        <v>6.96</v>
      </c>
      <c r="U135" s="42">
        <f t="shared" si="13"/>
        <v>5.8999999999999995</v>
      </c>
      <c r="V135" s="42">
        <f t="shared" si="11"/>
        <v>10.260869565217391</v>
      </c>
    </row>
    <row r="136" spans="1:22" x14ac:dyDescent="0.3">
      <c r="A136" s="42" t="s">
        <v>152</v>
      </c>
      <c r="B136" s="43">
        <v>44411</v>
      </c>
      <c r="C136" s="43">
        <v>44442</v>
      </c>
      <c r="D136" s="44">
        <v>0.58611111111111114</v>
      </c>
      <c r="E136" s="42">
        <v>44</v>
      </c>
      <c r="F136" s="42">
        <v>54</v>
      </c>
      <c r="G136" s="45">
        <v>0.42</v>
      </c>
      <c r="H136" s="45">
        <v>0.41</v>
      </c>
      <c r="I136" s="45">
        <v>0.43</v>
      </c>
      <c r="J136" s="45">
        <v>0.42</v>
      </c>
      <c r="K136" s="45">
        <f t="shared" si="14"/>
        <v>0.42</v>
      </c>
      <c r="L136" s="45">
        <v>52.7</v>
      </c>
      <c r="M136" s="45">
        <v>42.86</v>
      </c>
      <c r="N136" s="45">
        <v>5.8</v>
      </c>
      <c r="O136" s="45">
        <v>77.900000000000006</v>
      </c>
      <c r="P136" s="42">
        <v>7</v>
      </c>
      <c r="Q136" s="46" t="s">
        <v>330</v>
      </c>
      <c r="R136" s="42"/>
      <c r="S136" s="42">
        <v>11.82</v>
      </c>
      <c r="T136" s="42">
        <v>7.11</v>
      </c>
      <c r="U136" s="42">
        <f t="shared" si="13"/>
        <v>4.71</v>
      </c>
      <c r="V136" s="42">
        <f t="shared" si="11"/>
        <v>8.9373814041745732</v>
      </c>
    </row>
    <row r="137" spans="1:22" x14ac:dyDescent="0.3">
      <c r="A137" s="42" t="s">
        <v>153</v>
      </c>
      <c r="B137" s="43">
        <v>44411</v>
      </c>
      <c r="C137" s="43">
        <v>44442</v>
      </c>
      <c r="D137" s="44">
        <v>0.59166666666666667</v>
      </c>
      <c r="E137" s="42">
        <v>45</v>
      </c>
      <c r="F137" s="42">
        <v>51</v>
      </c>
      <c r="G137" s="45">
        <v>0.5</v>
      </c>
      <c r="H137" s="45">
        <v>0.51</v>
      </c>
      <c r="I137" s="45">
        <v>0.54</v>
      </c>
      <c r="J137" s="45">
        <v>0.34</v>
      </c>
      <c r="K137" s="45">
        <f t="shared" si="14"/>
        <v>0.47250000000000003</v>
      </c>
      <c r="L137" s="45">
        <v>50</v>
      </c>
      <c r="M137" s="45">
        <v>64.37</v>
      </c>
      <c r="N137" s="45">
        <v>5.5</v>
      </c>
      <c r="O137" s="45">
        <v>76.900000000000006</v>
      </c>
      <c r="P137" s="42">
        <v>5</v>
      </c>
      <c r="Q137" s="46" t="s">
        <v>330</v>
      </c>
      <c r="R137" s="42"/>
      <c r="S137" s="42">
        <v>13.03</v>
      </c>
      <c r="T137" s="42">
        <v>7.05</v>
      </c>
      <c r="U137" s="42">
        <f t="shared" si="13"/>
        <v>5.9799999999999995</v>
      </c>
      <c r="V137" s="42">
        <f>(U137/L137)*100</f>
        <v>11.959999999999999</v>
      </c>
    </row>
    <row r="138" spans="1:22" x14ac:dyDescent="0.3">
      <c r="A138" s="42" t="s">
        <v>154</v>
      </c>
      <c r="B138" s="43">
        <v>44411</v>
      </c>
      <c r="C138" s="43">
        <v>44442</v>
      </c>
      <c r="D138" s="44">
        <v>0.59791666666666665</v>
      </c>
      <c r="E138" s="42">
        <v>45</v>
      </c>
      <c r="F138" s="42">
        <v>57</v>
      </c>
      <c r="G138" s="45">
        <v>0.43</v>
      </c>
      <c r="H138" s="45">
        <v>0.43</v>
      </c>
      <c r="I138" s="45">
        <v>0.44</v>
      </c>
      <c r="J138" s="45">
        <v>0.44</v>
      </c>
      <c r="K138" s="45">
        <f>AVERAGE(G138:J138)</f>
        <v>0.435</v>
      </c>
      <c r="L138" s="45">
        <v>55.3</v>
      </c>
      <c r="M138" s="45">
        <v>44.63</v>
      </c>
      <c r="N138" s="45">
        <v>4.7</v>
      </c>
      <c r="O138" s="45">
        <v>68.2</v>
      </c>
      <c r="P138" s="42">
        <v>5</v>
      </c>
      <c r="Q138" s="46" t="s">
        <v>68</v>
      </c>
      <c r="R138" s="42"/>
      <c r="S138" s="42">
        <v>12.11</v>
      </c>
      <c r="T138" s="42">
        <v>7.2</v>
      </c>
      <c r="U138" s="42">
        <f t="shared" si="13"/>
        <v>4.9099999999999993</v>
      </c>
      <c r="V138" s="42">
        <f t="shared" si="11"/>
        <v>8.8788426763110309</v>
      </c>
    </row>
    <row r="139" spans="1:22" x14ac:dyDescent="0.3">
      <c r="A139" s="42" t="s">
        <v>155</v>
      </c>
      <c r="B139" s="43">
        <v>44411</v>
      </c>
      <c r="C139" s="43">
        <v>44442</v>
      </c>
      <c r="D139" s="44">
        <v>0.60486111111111118</v>
      </c>
      <c r="E139" s="42">
        <v>45</v>
      </c>
      <c r="F139" s="42">
        <v>51</v>
      </c>
      <c r="G139" s="45">
        <v>0.51</v>
      </c>
      <c r="H139" s="45">
        <v>0.47</v>
      </c>
      <c r="I139" s="45">
        <v>0.48</v>
      </c>
      <c r="J139" s="45">
        <v>0.49</v>
      </c>
      <c r="K139" s="45">
        <f t="shared" ref="K139:K140" si="15">AVERAGE(G139:J139)</f>
        <v>0.48749999999999999</v>
      </c>
      <c r="L139" s="45">
        <v>49.1</v>
      </c>
      <c r="M139" s="45">
        <v>54.45</v>
      </c>
      <c r="N139" s="45">
        <v>5.7</v>
      </c>
      <c r="O139" s="45">
        <v>78.8</v>
      </c>
      <c r="P139" s="42">
        <v>5</v>
      </c>
      <c r="Q139" s="46" t="s">
        <v>330</v>
      </c>
      <c r="R139" s="42"/>
      <c r="S139" s="42">
        <v>12.14</v>
      </c>
      <c r="T139" s="42">
        <v>6.97</v>
      </c>
      <c r="U139" s="42">
        <f t="shared" si="13"/>
        <v>5.1700000000000008</v>
      </c>
      <c r="V139" s="42">
        <f t="shared" si="11"/>
        <v>10.529531568228109</v>
      </c>
    </row>
    <row r="140" spans="1:22" x14ac:dyDescent="0.3">
      <c r="A140" s="42" t="s">
        <v>156</v>
      </c>
      <c r="B140" s="43">
        <v>44411</v>
      </c>
      <c r="C140" s="43">
        <v>44442</v>
      </c>
      <c r="D140" s="44">
        <v>0.61041666666666672</v>
      </c>
      <c r="E140" s="42">
        <v>45</v>
      </c>
      <c r="F140" s="42">
        <v>60</v>
      </c>
      <c r="G140" s="45">
        <v>0.51</v>
      </c>
      <c r="H140" s="45">
        <v>0.5</v>
      </c>
      <c r="I140" s="45">
        <v>0.48</v>
      </c>
      <c r="J140" s="45">
        <v>0.49</v>
      </c>
      <c r="K140" s="45">
        <f t="shared" si="15"/>
        <v>0.495</v>
      </c>
      <c r="L140" s="45">
        <v>58.9</v>
      </c>
      <c r="M140" s="45">
        <v>60.94</v>
      </c>
      <c r="N140" s="45">
        <v>5.6</v>
      </c>
      <c r="O140" s="45">
        <v>74.5</v>
      </c>
      <c r="P140" s="42">
        <v>5</v>
      </c>
      <c r="Q140" s="46" t="s">
        <v>330</v>
      </c>
      <c r="R140" s="42"/>
      <c r="S140" s="42">
        <v>13.03</v>
      </c>
      <c r="T140" s="42">
        <v>7.09</v>
      </c>
      <c r="U140" s="42">
        <f t="shared" si="13"/>
        <v>5.9399999999999995</v>
      </c>
      <c r="V140" s="42">
        <f t="shared" si="11"/>
        <v>10.084889643463498</v>
      </c>
    </row>
    <row r="141" spans="1:22" x14ac:dyDescent="0.3">
      <c r="A141" s="42" t="s">
        <v>157</v>
      </c>
      <c r="B141" s="43">
        <v>44411</v>
      </c>
      <c r="C141" s="43">
        <v>44442</v>
      </c>
      <c r="D141" s="44">
        <v>0.61597222222222225</v>
      </c>
      <c r="E141" s="42">
        <v>45</v>
      </c>
      <c r="F141" s="42">
        <v>57</v>
      </c>
      <c r="G141" s="45">
        <v>0.45</v>
      </c>
      <c r="H141" s="45">
        <v>0.47</v>
      </c>
      <c r="I141" s="45">
        <v>0.44</v>
      </c>
      <c r="J141" s="45">
        <v>0.48</v>
      </c>
      <c r="K141" s="45">
        <f t="shared" ref="K141:K151" si="16">AVERAGE(G141:J141)</f>
        <v>0.45999999999999996</v>
      </c>
      <c r="L141" s="45">
        <v>55.6</v>
      </c>
      <c r="M141" s="82">
        <v>21.79</v>
      </c>
      <c r="N141" s="45">
        <v>4.5</v>
      </c>
      <c r="O141" s="45">
        <v>65.900000000000006</v>
      </c>
      <c r="P141" s="42">
        <v>8</v>
      </c>
      <c r="Q141" s="46" t="s">
        <v>68</v>
      </c>
      <c r="R141" s="42"/>
      <c r="S141" s="42">
        <v>12.43</v>
      </c>
      <c r="T141" s="42">
        <v>7.19</v>
      </c>
      <c r="U141" s="42">
        <f t="shared" si="13"/>
        <v>5.2399999999999993</v>
      </c>
      <c r="V141" s="42">
        <f t="shared" si="11"/>
        <v>9.4244604316546745</v>
      </c>
    </row>
    <row r="142" spans="1:22" x14ac:dyDescent="0.3">
      <c r="A142" s="42" t="s">
        <v>158</v>
      </c>
      <c r="B142" s="43">
        <v>44411</v>
      </c>
      <c r="C142" s="43">
        <v>44442</v>
      </c>
      <c r="D142" s="44">
        <v>0.32777777777777778</v>
      </c>
      <c r="E142" s="42">
        <v>45</v>
      </c>
      <c r="F142" s="42">
        <v>61</v>
      </c>
      <c r="G142" s="45">
        <v>0.45</v>
      </c>
      <c r="H142" s="45">
        <v>0.45</v>
      </c>
      <c r="I142" s="45">
        <v>0.47</v>
      </c>
      <c r="J142" s="45">
        <v>0.45</v>
      </c>
      <c r="K142" s="45">
        <f t="shared" si="16"/>
        <v>0.45500000000000002</v>
      </c>
      <c r="L142" s="45">
        <v>59.6</v>
      </c>
      <c r="M142" s="45">
        <v>54.4</v>
      </c>
      <c r="N142" s="45">
        <v>4.3</v>
      </c>
      <c r="O142" s="45">
        <v>62.6</v>
      </c>
      <c r="P142" s="42">
        <v>5</v>
      </c>
      <c r="Q142" s="46" t="s">
        <v>68</v>
      </c>
      <c r="R142" s="42" t="s">
        <v>69</v>
      </c>
      <c r="S142" s="42">
        <v>12.8</v>
      </c>
      <c r="T142" s="42">
        <v>6.96</v>
      </c>
      <c r="U142" s="42">
        <f t="shared" si="13"/>
        <v>5.8400000000000007</v>
      </c>
      <c r="V142" s="42">
        <f t="shared" si="11"/>
        <v>9.7986577181208077</v>
      </c>
    </row>
    <row r="143" spans="1:22" x14ac:dyDescent="0.3">
      <c r="A143" s="42" t="s">
        <v>159</v>
      </c>
      <c r="B143" s="43">
        <v>44411</v>
      </c>
      <c r="C143" s="43">
        <v>44442</v>
      </c>
      <c r="D143" s="44">
        <v>0.3347222222222222</v>
      </c>
      <c r="E143" s="42">
        <v>45</v>
      </c>
      <c r="F143" s="42">
        <v>58</v>
      </c>
      <c r="G143" s="45">
        <v>0.46</v>
      </c>
      <c r="H143" s="45">
        <v>0.46</v>
      </c>
      <c r="I143" s="45">
        <v>0.49</v>
      </c>
      <c r="J143" s="45">
        <v>0.45</v>
      </c>
      <c r="K143" s="45">
        <f t="shared" si="16"/>
        <v>0.46500000000000002</v>
      </c>
      <c r="L143" s="45">
        <v>56.7</v>
      </c>
      <c r="M143" s="45">
        <v>57.56</v>
      </c>
      <c r="N143" s="45">
        <v>4.5</v>
      </c>
      <c r="O143" s="45">
        <v>65.7</v>
      </c>
      <c r="P143" s="42">
        <v>6</v>
      </c>
      <c r="Q143" s="46" t="s">
        <v>68</v>
      </c>
      <c r="R143" s="42"/>
      <c r="S143" s="42">
        <v>12.67</v>
      </c>
      <c r="T143" s="42">
        <v>7.15</v>
      </c>
      <c r="U143" s="42">
        <f t="shared" si="13"/>
        <v>5.52</v>
      </c>
      <c r="V143" s="42">
        <f t="shared" si="11"/>
        <v>9.735449735449734</v>
      </c>
    </row>
    <row r="144" spans="1:22" x14ac:dyDescent="0.3">
      <c r="A144" s="42" t="s">
        <v>160</v>
      </c>
      <c r="B144" s="43">
        <v>44411</v>
      </c>
      <c r="C144" s="43">
        <v>44442</v>
      </c>
      <c r="D144" s="44">
        <v>0.33958333333333335</v>
      </c>
      <c r="E144" s="42">
        <v>45</v>
      </c>
      <c r="F144" s="42">
        <v>65</v>
      </c>
      <c r="G144" s="45">
        <v>0.45</v>
      </c>
      <c r="H144" s="45">
        <v>0.45</v>
      </c>
      <c r="I144" s="45">
        <v>0.45</v>
      </c>
      <c r="J144" s="45">
        <v>0.45</v>
      </c>
      <c r="K144" s="45">
        <f t="shared" si="16"/>
        <v>0.45</v>
      </c>
      <c r="L144" s="45">
        <v>63.5</v>
      </c>
      <c r="M144" s="45">
        <v>52.6</v>
      </c>
      <c r="N144" s="45"/>
      <c r="O144" s="45"/>
      <c r="P144" s="42">
        <v>9</v>
      </c>
      <c r="Q144" s="46" t="s">
        <v>330</v>
      </c>
      <c r="R144" s="42"/>
      <c r="S144" s="42">
        <v>12.97</v>
      </c>
      <c r="T144" s="42">
        <v>7.08</v>
      </c>
      <c r="U144" s="42">
        <f t="shared" si="13"/>
        <v>5.8900000000000006</v>
      </c>
      <c r="V144" s="42">
        <f t="shared" si="11"/>
        <v>9.2755905511811036</v>
      </c>
    </row>
    <row r="145" spans="1:22" x14ac:dyDescent="0.3">
      <c r="A145" s="42" t="s">
        <v>161</v>
      </c>
      <c r="B145" s="43">
        <v>44411</v>
      </c>
      <c r="C145" s="43">
        <v>44442</v>
      </c>
      <c r="D145" s="44">
        <v>0.3444444444444445</v>
      </c>
      <c r="E145" s="42">
        <v>46</v>
      </c>
      <c r="F145" s="42">
        <v>54</v>
      </c>
      <c r="G145" s="45">
        <v>0.44</v>
      </c>
      <c r="H145" s="45">
        <v>0.44</v>
      </c>
      <c r="I145" s="45">
        <v>0.46</v>
      </c>
      <c r="J145" s="45">
        <v>0.45</v>
      </c>
      <c r="K145" s="45">
        <f t="shared" si="16"/>
        <v>0.44750000000000001</v>
      </c>
      <c r="L145" s="45">
        <v>51.9</v>
      </c>
      <c r="M145" s="45">
        <v>49.67</v>
      </c>
      <c r="N145" s="45">
        <v>5.5</v>
      </c>
      <c r="O145" s="45">
        <v>76.5</v>
      </c>
      <c r="P145" s="42">
        <v>5</v>
      </c>
      <c r="Q145" s="46" t="s">
        <v>330</v>
      </c>
      <c r="R145" s="42"/>
      <c r="S145" s="42">
        <v>12.24</v>
      </c>
      <c r="T145" s="42">
        <v>7.16</v>
      </c>
      <c r="U145" s="42">
        <f t="shared" si="13"/>
        <v>5.08</v>
      </c>
      <c r="V145" s="42">
        <f t="shared" si="11"/>
        <v>9.7880539499036612</v>
      </c>
    </row>
    <row r="146" spans="1:22" x14ac:dyDescent="0.3">
      <c r="A146" s="42" t="s">
        <v>162</v>
      </c>
      <c r="B146" s="43">
        <v>44411</v>
      </c>
      <c r="C146" s="43">
        <v>44442</v>
      </c>
      <c r="D146" s="44">
        <v>0.34930555555555554</v>
      </c>
      <c r="E146" s="42">
        <v>46</v>
      </c>
      <c r="F146" s="42">
        <v>50</v>
      </c>
      <c r="G146" s="45">
        <v>0.44</v>
      </c>
      <c r="H146" s="45">
        <v>0.46</v>
      </c>
      <c r="I146" s="45">
        <v>0.47</v>
      </c>
      <c r="J146" s="45">
        <v>0.47</v>
      </c>
      <c r="K146" s="45">
        <f t="shared" si="16"/>
        <v>0.46</v>
      </c>
      <c r="L146" s="45">
        <v>48.8</v>
      </c>
      <c r="M146" s="45">
        <v>42.42</v>
      </c>
      <c r="N146" s="45">
        <v>4.5999999999999996</v>
      </c>
      <c r="O146" s="45">
        <v>70.099999999999994</v>
      </c>
      <c r="P146" s="42">
        <v>4</v>
      </c>
      <c r="Q146" s="46" t="s">
        <v>68</v>
      </c>
      <c r="R146" s="42"/>
      <c r="S146" s="42">
        <v>12.1</v>
      </c>
      <c r="T146" s="42">
        <v>7.17</v>
      </c>
      <c r="U146" s="42">
        <f t="shared" si="13"/>
        <v>4.93</v>
      </c>
      <c r="V146" s="42">
        <f t="shared" si="11"/>
        <v>10.102459016393443</v>
      </c>
    </row>
    <row r="147" spans="1:22" x14ac:dyDescent="0.3">
      <c r="A147" s="42" t="s">
        <v>163</v>
      </c>
      <c r="B147" s="43">
        <v>44411</v>
      </c>
      <c r="C147" s="43">
        <v>44442</v>
      </c>
      <c r="D147" s="44">
        <v>0.35416666666666669</v>
      </c>
      <c r="E147" s="42">
        <v>46</v>
      </c>
      <c r="F147" s="42">
        <v>49</v>
      </c>
      <c r="G147" s="45">
        <v>0.41</v>
      </c>
      <c r="H147" s="45">
        <v>0.41</v>
      </c>
      <c r="I147" s="45">
        <v>0.46</v>
      </c>
      <c r="J147" s="45">
        <v>0.49</v>
      </c>
      <c r="K147" s="45">
        <f t="shared" si="16"/>
        <v>0.4425</v>
      </c>
      <c r="L147" s="45">
        <v>48.3</v>
      </c>
      <c r="M147" s="45">
        <v>45.92</v>
      </c>
      <c r="N147" s="45">
        <v>4.2</v>
      </c>
      <c r="O147" s="45">
        <v>67.099999999999994</v>
      </c>
      <c r="P147" s="42">
        <v>5</v>
      </c>
      <c r="Q147" s="46" t="s">
        <v>68</v>
      </c>
      <c r="R147" s="42"/>
      <c r="S147" s="42">
        <v>12.14</v>
      </c>
      <c r="T147" s="42">
        <v>7</v>
      </c>
      <c r="U147" s="42">
        <f t="shared" si="13"/>
        <v>5.1400000000000006</v>
      </c>
      <c r="V147" s="42">
        <f t="shared" si="11"/>
        <v>10.641821946169774</v>
      </c>
    </row>
    <row r="148" spans="1:22" x14ac:dyDescent="0.3">
      <c r="A148" s="42" t="s">
        <v>164</v>
      </c>
      <c r="B148" s="43">
        <v>44411</v>
      </c>
      <c r="C148" s="43">
        <v>44442</v>
      </c>
      <c r="D148" s="44">
        <v>0.35833333333333334</v>
      </c>
      <c r="E148" s="42">
        <v>46</v>
      </c>
      <c r="F148" s="42">
        <v>53</v>
      </c>
      <c r="G148" s="45">
        <v>0.41</v>
      </c>
      <c r="H148" s="45">
        <v>0.41</v>
      </c>
      <c r="I148" s="45">
        <v>0.4</v>
      </c>
      <c r="J148" s="45">
        <v>0.41</v>
      </c>
      <c r="K148" s="45">
        <f t="shared" si="16"/>
        <v>0.40749999999999997</v>
      </c>
      <c r="L148" s="45">
        <v>52.1</v>
      </c>
      <c r="M148" s="45">
        <v>38.909999999999997</v>
      </c>
      <c r="N148" s="45">
        <v>5.2</v>
      </c>
      <c r="O148" s="45">
        <v>73.5</v>
      </c>
      <c r="P148" s="42">
        <v>6</v>
      </c>
      <c r="Q148" s="46" t="s">
        <v>330</v>
      </c>
      <c r="R148" s="42" t="s">
        <v>331</v>
      </c>
      <c r="S148" s="42">
        <v>11.65</v>
      </c>
      <c r="T148" s="42">
        <v>6.98</v>
      </c>
      <c r="U148" s="42">
        <f t="shared" si="13"/>
        <v>4.67</v>
      </c>
      <c r="V148" s="42">
        <f t="shared" si="11"/>
        <v>8.9635316698656435</v>
      </c>
    </row>
    <row r="149" spans="1:22" x14ac:dyDescent="0.3">
      <c r="A149" s="42" t="s">
        <v>165</v>
      </c>
      <c r="B149" s="43">
        <v>44411</v>
      </c>
      <c r="C149" s="43">
        <v>44442</v>
      </c>
      <c r="D149" s="44">
        <v>0.36249999999999999</v>
      </c>
      <c r="E149" s="42">
        <v>46</v>
      </c>
      <c r="F149" s="42">
        <v>62</v>
      </c>
      <c r="G149" s="45">
        <v>0.54</v>
      </c>
      <c r="H149" s="45">
        <v>0.52</v>
      </c>
      <c r="I149" s="45">
        <v>0.53</v>
      </c>
      <c r="J149" s="45">
        <v>0.51</v>
      </c>
      <c r="K149" s="45">
        <f t="shared" si="16"/>
        <v>0.52500000000000002</v>
      </c>
      <c r="L149" s="45">
        <v>60.7</v>
      </c>
      <c r="M149" s="45">
        <v>53.39</v>
      </c>
      <c r="N149" s="45">
        <v>4.2</v>
      </c>
      <c r="O149" s="45">
        <v>60.2</v>
      </c>
      <c r="P149" s="42">
        <v>4</v>
      </c>
      <c r="Q149" s="46" t="s">
        <v>68</v>
      </c>
      <c r="R149" s="42" t="s">
        <v>331</v>
      </c>
      <c r="S149" s="42">
        <v>13.32</v>
      </c>
      <c r="T149" s="42">
        <v>7.08</v>
      </c>
      <c r="U149" s="42">
        <f t="shared" si="13"/>
        <v>6.24</v>
      </c>
      <c r="V149" s="42">
        <f t="shared" si="11"/>
        <v>10.28006589785832</v>
      </c>
    </row>
    <row r="150" spans="1:22" x14ac:dyDescent="0.3">
      <c r="A150" s="42" t="s">
        <v>166</v>
      </c>
      <c r="B150" s="43">
        <v>44411</v>
      </c>
      <c r="C150" s="43">
        <v>44442</v>
      </c>
      <c r="D150" s="44">
        <v>0.3666666666666667</v>
      </c>
      <c r="E150" s="42">
        <v>46</v>
      </c>
      <c r="F150" s="42">
        <v>59</v>
      </c>
      <c r="G150" s="45">
        <v>0.46</v>
      </c>
      <c r="H150" s="45">
        <v>0.45</v>
      </c>
      <c r="I150" s="45">
        <v>0.46</v>
      </c>
      <c r="J150" s="45">
        <v>0.46</v>
      </c>
      <c r="K150" s="45">
        <f t="shared" si="16"/>
        <v>0.45750000000000002</v>
      </c>
      <c r="L150" s="45">
        <v>57.4</v>
      </c>
      <c r="M150" s="45">
        <v>57.44</v>
      </c>
      <c r="N150" s="45">
        <v>4.9000000000000004</v>
      </c>
      <c r="O150" s="45">
        <v>68.900000000000006</v>
      </c>
      <c r="P150" s="42">
        <v>5</v>
      </c>
      <c r="Q150" s="46" t="s">
        <v>68</v>
      </c>
      <c r="R150" s="42"/>
      <c r="S150" s="42">
        <v>12.69</v>
      </c>
      <c r="T150" s="42">
        <v>6.95</v>
      </c>
      <c r="U150" s="42">
        <f t="shared" si="13"/>
        <v>5.7399999999999993</v>
      </c>
      <c r="V150" s="42">
        <f t="shared" si="11"/>
        <v>10</v>
      </c>
    </row>
    <row r="151" spans="1:22" x14ac:dyDescent="0.3">
      <c r="A151" s="42" t="s">
        <v>167</v>
      </c>
      <c r="B151" s="43">
        <v>44411</v>
      </c>
      <c r="C151" s="43">
        <v>44442</v>
      </c>
      <c r="D151" s="44">
        <v>0.37013888888888885</v>
      </c>
      <c r="E151" s="42">
        <v>46</v>
      </c>
      <c r="F151" s="42">
        <v>52</v>
      </c>
      <c r="G151" s="45">
        <v>0.5</v>
      </c>
      <c r="H151" s="45">
        <v>0.54</v>
      </c>
      <c r="I151" s="45">
        <v>0.46</v>
      </c>
      <c r="J151" s="45">
        <v>0.47</v>
      </c>
      <c r="K151" s="45">
        <f t="shared" si="16"/>
        <v>0.49249999999999999</v>
      </c>
      <c r="L151" s="45">
        <v>50.9</v>
      </c>
      <c r="M151" s="45">
        <v>53.36</v>
      </c>
      <c r="N151" s="45">
        <v>4.9000000000000004</v>
      </c>
      <c r="O151" s="45">
        <v>71.8</v>
      </c>
      <c r="P151" s="42">
        <v>5</v>
      </c>
      <c r="Q151" s="46" t="s">
        <v>68</v>
      </c>
      <c r="R151" s="42"/>
      <c r="S151" s="42">
        <v>12.47</v>
      </c>
      <c r="T151" s="42">
        <v>6.98</v>
      </c>
      <c r="U151" s="42">
        <f t="shared" si="13"/>
        <v>5.49</v>
      </c>
      <c r="V151" s="42">
        <f t="shared" si="11"/>
        <v>10.785854616895875</v>
      </c>
    </row>
    <row r="152" spans="1:22" x14ac:dyDescent="0.3">
      <c r="A152" s="48" t="s">
        <v>10</v>
      </c>
      <c r="B152" s="48"/>
      <c r="C152" s="48"/>
      <c r="D152" s="49"/>
      <c r="E152" s="49"/>
      <c r="F152" s="50">
        <f>AVERAGE(F104:F151)</f>
        <v>54.854166666666664</v>
      </c>
      <c r="G152" s="50">
        <f t="shared" ref="G152:U152" si="17">AVERAGE(G104:G151)</f>
        <v>0.46750000000000019</v>
      </c>
      <c r="H152" s="50">
        <f t="shared" si="17"/>
        <v>0.4679166666666667</v>
      </c>
      <c r="I152" s="50">
        <f t="shared" si="17"/>
        <v>0.46729166666666672</v>
      </c>
      <c r="J152" s="50">
        <f t="shared" si="17"/>
        <v>0.46729166666666661</v>
      </c>
      <c r="K152" s="50">
        <f>AVERAGE(K104:K151)</f>
        <v>0.46749999999999997</v>
      </c>
      <c r="L152" s="50">
        <f>AVERAGE(L104:L151)</f>
        <v>53.4375</v>
      </c>
      <c r="M152" s="50">
        <f>AVERAGE(M104:M140,M142:M151)</f>
        <v>49.684893617021267</v>
      </c>
      <c r="N152" s="50">
        <f>AVERAGE(N104:N126,N128:N143,N145:N151)</f>
        <v>4.9739130434782606</v>
      </c>
      <c r="O152" s="50">
        <f>AVERAGE(O104:O151)</f>
        <v>71.229787234042561</v>
      </c>
      <c r="P152" s="50">
        <f t="shared" si="17"/>
        <v>5.770833333333333</v>
      </c>
      <c r="Q152" s="50" t="e">
        <f t="shared" si="17"/>
        <v>#DIV/0!</v>
      </c>
      <c r="R152" s="50" t="e">
        <f t="shared" si="17"/>
        <v>#DIV/0!</v>
      </c>
      <c r="S152" s="50">
        <f t="shared" si="17"/>
        <v>12.358333333333336</v>
      </c>
      <c r="T152" s="50">
        <f t="shared" si="17"/>
        <v>7.0618749999999997</v>
      </c>
      <c r="U152" s="50">
        <f t="shared" si="17"/>
        <v>5.2964583333333355</v>
      </c>
      <c r="V152" s="50">
        <f>AVERAGE(V104:V126,V128:V151)</f>
        <v>9.9941226530108214</v>
      </c>
    </row>
    <row r="153" spans="1:22" x14ac:dyDescent="0.3">
      <c r="A153" s="48" t="s">
        <v>11</v>
      </c>
      <c r="B153" s="48"/>
      <c r="C153" s="42"/>
      <c r="D153" s="44"/>
      <c r="E153" s="44"/>
      <c r="F153" s="50"/>
      <c r="G153" s="50"/>
      <c r="H153" s="50"/>
      <c r="I153" s="50"/>
      <c r="J153" s="50">
        <f>AVERAGE(G104:G133,H104:H133,I104:I133,J104:J133)</f>
        <v>0.46749999999999986</v>
      </c>
      <c r="K153" s="50"/>
      <c r="L153" s="50"/>
      <c r="M153" s="50"/>
      <c r="N153" s="50"/>
      <c r="O153" s="50"/>
      <c r="P153" s="50"/>
      <c r="Q153" s="51"/>
      <c r="R153" s="42"/>
      <c r="S153" s="42"/>
      <c r="T153" s="42"/>
      <c r="U153" s="42"/>
      <c r="V153" s="42"/>
    </row>
    <row r="155" spans="1:22" x14ac:dyDescent="0.3">
      <c r="A155" s="52" t="s">
        <v>168</v>
      </c>
      <c r="B155" s="53">
        <v>44411</v>
      </c>
      <c r="C155" s="53">
        <v>44442</v>
      </c>
      <c r="D155" s="54">
        <v>0.39374999999999999</v>
      </c>
      <c r="E155" s="52">
        <v>17</v>
      </c>
      <c r="F155" s="52">
        <v>54</v>
      </c>
      <c r="G155" s="55">
        <v>0.48</v>
      </c>
      <c r="H155" s="55">
        <v>0.47</v>
      </c>
      <c r="I155" s="55">
        <v>0.52</v>
      </c>
      <c r="J155" s="55">
        <v>0.49</v>
      </c>
      <c r="K155" s="55">
        <f>AVERAGE(G155:J155)</f>
        <v>0.49</v>
      </c>
      <c r="L155" s="55">
        <v>52.4</v>
      </c>
      <c r="M155" s="55">
        <v>50.68</v>
      </c>
      <c r="N155" s="55">
        <v>4.8</v>
      </c>
      <c r="O155" s="55">
        <v>70.400000000000006</v>
      </c>
      <c r="P155" s="52">
        <v>5</v>
      </c>
      <c r="Q155" s="56" t="s">
        <v>68</v>
      </c>
      <c r="R155" s="52" t="s">
        <v>331</v>
      </c>
      <c r="S155" s="52">
        <v>12.39</v>
      </c>
      <c r="T155" s="52">
        <v>7.08</v>
      </c>
      <c r="U155" s="52">
        <f>S155-T155</f>
        <v>5.3100000000000005</v>
      </c>
      <c r="V155" s="52">
        <f t="shared" ref="V155:V202" si="18">(U155/L155)*100</f>
        <v>10.133587786259543</v>
      </c>
    </row>
    <row r="156" spans="1:22" x14ac:dyDescent="0.3">
      <c r="A156" s="52" t="s">
        <v>169</v>
      </c>
      <c r="B156" s="53">
        <v>44411</v>
      </c>
      <c r="C156" s="53">
        <v>44442</v>
      </c>
      <c r="D156" s="54">
        <v>0.39861111111111108</v>
      </c>
      <c r="E156" s="52">
        <v>17</v>
      </c>
      <c r="F156" s="52">
        <v>56</v>
      </c>
      <c r="G156" s="55">
        <v>0.44</v>
      </c>
      <c r="H156" s="55">
        <v>0.45</v>
      </c>
      <c r="I156" s="55">
        <v>0.47</v>
      </c>
      <c r="J156" s="55">
        <v>0.45</v>
      </c>
      <c r="K156" s="55">
        <f t="shared" ref="K156:K173" si="19">AVERAGE(G156:J156)</f>
        <v>0.45249999999999996</v>
      </c>
      <c r="L156" s="55">
        <v>54</v>
      </c>
      <c r="M156" s="55">
        <v>52.21</v>
      </c>
      <c r="N156" s="55">
        <v>4.8</v>
      </c>
      <c r="O156" s="55">
        <v>69.900000000000006</v>
      </c>
      <c r="P156" s="52">
        <v>4</v>
      </c>
      <c r="Q156" s="56" t="s">
        <v>68</v>
      </c>
      <c r="R156" s="52"/>
      <c r="S156" s="52">
        <v>12.32</v>
      </c>
      <c r="T156" s="52">
        <v>7.16</v>
      </c>
      <c r="U156" s="52">
        <f t="shared" ref="U156:U202" si="20">S156-T156</f>
        <v>5.16</v>
      </c>
      <c r="V156" s="52">
        <f t="shared" si="18"/>
        <v>9.5555555555555554</v>
      </c>
    </row>
    <row r="157" spans="1:22" x14ac:dyDescent="0.3">
      <c r="A157" s="52" t="s">
        <v>170</v>
      </c>
      <c r="B157" s="53">
        <v>44411</v>
      </c>
      <c r="C157" s="53">
        <v>44442</v>
      </c>
      <c r="D157" s="54">
        <v>0.40625</v>
      </c>
      <c r="E157" s="52">
        <v>18</v>
      </c>
      <c r="F157" s="52">
        <v>51</v>
      </c>
      <c r="G157" s="55">
        <v>0.46</v>
      </c>
      <c r="H157" s="55">
        <v>0.47</v>
      </c>
      <c r="I157" s="55">
        <v>0.47</v>
      </c>
      <c r="J157" s="55">
        <v>0.46</v>
      </c>
      <c r="K157" s="55">
        <f t="shared" si="19"/>
        <v>0.46499999999999997</v>
      </c>
      <c r="L157" s="55">
        <v>49</v>
      </c>
      <c r="M157" s="55">
        <v>56.6</v>
      </c>
      <c r="N157" s="57">
        <v>5.4</v>
      </c>
      <c r="O157" s="55">
        <v>76.3</v>
      </c>
      <c r="P157" s="52">
        <v>5</v>
      </c>
      <c r="Q157" s="56" t="s">
        <v>330</v>
      </c>
      <c r="R157" s="52" t="s">
        <v>331</v>
      </c>
      <c r="S157" s="52">
        <v>12.2</v>
      </c>
      <c r="T157" s="52">
        <v>7.18</v>
      </c>
      <c r="U157" s="52">
        <f t="shared" si="20"/>
        <v>5.0199999999999996</v>
      </c>
      <c r="V157" s="52">
        <f t="shared" si="18"/>
        <v>10.244897959183673</v>
      </c>
    </row>
    <row r="158" spans="1:22" x14ac:dyDescent="0.3">
      <c r="A158" s="52" t="s">
        <v>171</v>
      </c>
      <c r="B158" s="53">
        <v>44411</v>
      </c>
      <c r="C158" s="53">
        <v>44442</v>
      </c>
      <c r="D158" s="54">
        <v>0.41319444444444442</v>
      </c>
      <c r="E158" s="52">
        <v>18</v>
      </c>
      <c r="F158" s="52">
        <v>53</v>
      </c>
      <c r="G158" s="55">
        <v>0.57999999999999996</v>
      </c>
      <c r="H158" s="55">
        <v>0.54</v>
      </c>
      <c r="I158" s="55">
        <v>0.53</v>
      </c>
      <c r="J158" s="55">
        <v>0.49</v>
      </c>
      <c r="K158" s="78">
        <f t="shared" si="19"/>
        <v>0.53500000000000003</v>
      </c>
      <c r="L158" s="55">
        <v>50.9</v>
      </c>
      <c r="M158" s="78">
        <v>70.88</v>
      </c>
      <c r="N158" s="57">
        <v>5.4</v>
      </c>
      <c r="O158" s="55">
        <v>75.7</v>
      </c>
      <c r="P158" s="52">
        <v>8</v>
      </c>
      <c r="Q158" s="56" t="s">
        <v>330</v>
      </c>
      <c r="R158" s="52"/>
      <c r="S158" s="52">
        <v>12.55</v>
      </c>
      <c r="T158" s="52">
        <v>7.1</v>
      </c>
      <c r="U158" s="52">
        <f t="shared" si="20"/>
        <v>5.4500000000000011</v>
      </c>
      <c r="V158" s="52">
        <f t="shared" si="18"/>
        <v>10.707269155206289</v>
      </c>
    </row>
    <row r="159" spans="1:22" x14ac:dyDescent="0.3">
      <c r="A159" s="52" t="s">
        <v>172</v>
      </c>
      <c r="B159" s="53">
        <v>44411</v>
      </c>
      <c r="C159" s="53">
        <v>44442</v>
      </c>
      <c r="D159" s="54">
        <v>0.4201388888888889</v>
      </c>
      <c r="E159" s="52">
        <v>19</v>
      </c>
      <c r="F159" s="52">
        <v>53</v>
      </c>
      <c r="G159" s="55">
        <v>0.42</v>
      </c>
      <c r="H159" s="55">
        <v>0.41</v>
      </c>
      <c r="I159" s="55">
        <v>0.41</v>
      </c>
      <c r="J159" s="55">
        <v>0.42</v>
      </c>
      <c r="K159" s="55">
        <f t="shared" si="19"/>
        <v>0.41499999999999998</v>
      </c>
      <c r="L159" s="55">
        <v>51.3</v>
      </c>
      <c r="M159" s="55">
        <v>48.17</v>
      </c>
      <c r="N159" s="55">
        <v>5</v>
      </c>
      <c r="O159" s="55">
        <v>72.7</v>
      </c>
      <c r="P159" s="52">
        <v>5</v>
      </c>
      <c r="Q159" s="56" t="s">
        <v>330</v>
      </c>
      <c r="R159" s="52" t="s">
        <v>331</v>
      </c>
      <c r="S159" s="52">
        <v>12.03</v>
      </c>
      <c r="T159" s="52">
        <v>6.98</v>
      </c>
      <c r="U159" s="52">
        <f t="shared" si="20"/>
        <v>5.0499999999999989</v>
      </c>
      <c r="V159" s="52">
        <f t="shared" si="18"/>
        <v>9.8440545808966835</v>
      </c>
    </row>
    <row r="160" spans="1:22" x14ac:dyDescent="0.3">
      <c r="A160" s="52" t="s">
        <v>173</v>
      </c>
      <c r="B160" s="53">
        <v>44411</v>
      </c>
      <c r="C160" s="53">
        <v>44442</v>
      </c>
      <c r="D160" s="54">
        <v>0.42708333333333331</v>
      </c>
      <c r="E160" s="52">
        <v>19</v>
      </c>
      <c r="F160" s="52">
        <v>50</v>
      </c>
      <c r="G160" s="55">
        <v>0.38</v>
      </c>
      <c r="H160" s="55">
        <v>0.39</v>
      </c>
      <c r="I160" s="55">
        <v>0.48</v>
      </c>
      <c r="J160" s="55">
        <v>0.41</v>
      </c>
      <c r="K160" s="55">
        <f t="shared" si="19"/>
        <v>0.41499999999999998</v>
      </c>
      <c r="L160" s="55">
        <v>49.1</v>
      </c>
      <c r="M160" s="55">
        <v>38.64</v>
      </c>
      <c r="N160" s="55">
        <v>5.3</v>
      </c>
      <c r="O160" s="55">
        <v>75.5</v>
      </c>
      <c r="P160" s="52">
        <v>5</v>
      </c>
      <c r="Q160" s="56" t="s">
        <v>330</v>
      </c>
      <c r="R160" s="52" t="s">
        <v>331</v>
      </c>
      <c r="S160" s="52">
        <v>11.67</v>
      </c>
      <c r="T160" s="52">
        <v>7.08</v>
      </c>
      <c r="U160" s="52">
        <f t="shared" si="20"/>
        <v>4.59</v>
      </c>
      <c r="V160" s="52">
        <f t="shared" si="18"/>
        <v>9.34826883910387</v>
      </c>
    </row>
    <row r="161" spans="1:22" x14ac:dyDescent="0.3">
      <c r="A161" s="52" t="s">
        <v>174</v>
      </c>
      <c r="B161" s="53">
        <v>44411</v>
      </c>
      <c r="C161" s="53">
        <v>44442</v>
      </c>
      <c r="D161" s="54">
        <v>0.43263888888888885</v>
      </c>
      <c r="E161" s="52">
        <v>20</v>
      </c>
      <c r="F161" s="52">
        <v>57</v>
      </c>
      <c r="G161" s="55">
        <v>0.46</v>
      </c>
      <c r="H161" s="55">
        <v>0.46</v>
      </c>
      <c r="I161" s="55">
        <v>0.48</v>
      </c>
      <c r="J161" s="55">
        <v>0.44</v>
      </c>
      <c r="K161" s="55">
        <f t="shared" si="19"/>
        <v>0.45999999999999996</v>
      </c>
      <c r="L161" s="55">
        <v>55.9</v>
      </c>
      <c r="M161" s="55">
        <v>51.16</v>
      </c>
      <c r="N161" s="55">
        <v>5.7</v>
      </c>
      <c r="O161" s="55">
        <v>76</v>
      </c>
      <c r="P161" s="52">
        <v>7</v>
      </c>
      <c r="Q161" s="56" t="s">
        <v>330</v>
      </c>
      <c r="R161" s="52"/>
      <c r="S161" s="52">
        <v>12.56</v>
      </c>
      <c r="T161" s="52">
        <v>7.19</v>
      </c>
      <c r="U161" s="52">
        <f t="shared" si="20"/>
        <v>5.37</v>
      </c>
      <c r="V161" s="52">
        <f t="shared" si="18"/>
        <v>9.6064400715563512</v>
      </c>
    </row>
    <row r="162" spans="1:22" x14ac:dyDescent="0.3">
      <c r="A162" s="52" t="s">
        <v>175</v>
      </c>
      <c r="B162" s="53">
        <v>44411</v>
      </c>
      <c r="C162" s="53">
        <v>44442</v>
      </c>
      <c r="D162" s="54">
        <v>0.4381944444444445</v>
      </c>
      <c r="E162" s="52">
        <v>20</v>
      </c>
      <c r="F162" s="52">
        <v>55</v>
      </c>
      <c r="G162" s="55">
        <v>0.5</v>
      </c>
      <c r="H162" s="55">
        <v>0.5</v>
      </c>
      <c r="I162" s="55">
        <v>0.51</v>
      </c>
      <c r="J162" s="55">
        <v>0.51</v>
      </c>
      <c r="K162" s="55">
        <f t="shared" si="19"/>
        <v>0.505</v>
      </c>
      <c r="L162" s="55">
        <v>51.1</v>
      </c>
      <c r="M162" s="55">
        <v>47.19</v>
      </c>
      <c r="N162" s="78">
        <v>1.7</v>
      </c>
      <c r="O162" s="78">
        <v>30.3</v>
      </c>
      <c r="P162" s="52">
        <v>4</v>
      </c>
      <c r="Q162" s="56" t="s">
        <v>70</v>
      </c>
      <c r="R162" s="52"/>
      <c r="S162" s="52">
        <v>12.47</v>
      </c>
      <c r="T162" s="52">
        <v>7.17</v>
      </c>
      <c r="U162" s="52">
        <f t="shared" si="20"/>
        <v>5.3000000000000007</v>
      </c>
      <c r="V162" s="52">
        <f t="shared" si="18"/>
        <v>10.371819960861057</v>
      </c>
    </row>
    <row r="163" spans="1:22" x14ac:dyDescent="0.3">
      <c r="A163" s="52" t="s">
        <v>176</v>
      </c>
      <c r="B163" s="53">
        <v>44411</v>
      </c>
      <c r="C163" s="53">
        <v>44442</v>
      </c>
      <c r="D163" s="54">
        <v>0.44375000000000003</v>
      </c>
      <c r="E163" s="52">
        <v>21</v>
      </c>
      <c r="F163" s="52">
        <v>50</v>
      </c>
      <c r="G163" s="55">
        <v>0.45</v>
      </c>
      <c r="H163" s="55">
        <v>0.46</v>
      </c>
      <c r="I163" s="55">
        <v>0.46</v>
      </c>
      <c r="J163" s="55">
        <v>0.47</v>
      </c>
      <c r="K163" s="55">
        <f t="shared" si="19"/>
        <v>0.46</v>
      </c>
      <c r="L163" s="55">
        <v>47.6</v>
      </c>
      <c r="M163" s="55">
        <v>57.54</v>
      </c>
      <c r="N163" s="55">
        <v>5.3</v>
      </c>
      <c r="O163" s="55">
        <v>76.400000000000006</v>
      </c>
      <c r="P163" s="52">
        <v>7</v>
      </c>
      <c r="Q163" s="56" t="s">
        <v>330</v>
      </c>
      <c r="R163" s="52"/>
      <c r="S163" s="52">
        <v>12.12</v>
      </c>
      <c r="T163" s="52">
        <v>7.07</v>
      </c>
      <c r="U163" s="52">
        <f t="shared" si="20"/>
        <v>5.0499999999999989</v>
      </c>
      <c r="V163" s="52">
        <f t="shared" si="18"/>
        <v>10.609243697478989</v>
      </c>
    </row>
    <row r="164" spans="1:22" x14ac:dyDescent="0.3">
      <c r="A164" s="52" t="s">
        <v>177</v>
      </c>
      <c r="B164" s="53">
        <v>44411</v>
      </c>
      <c r="C164" s="53">
        <v>44442</v>
      </c>
      <c r="D164" s="54">
        <v>0.45069444444444445</v>
      </c>
      <c r="E164" s="52">
        <v>21</v>
      </c>
      <c r="F164" s="52">
        <v>51</v>
      </c>
      <c r="G164" s="55">
        <v>0.45</v>
      </c>
      <c r="H164" s="55">
        <v>0.46</v>
      </c>
      <c r="I164" s="55">
        <v>0.46</v>
      </c>
      <c r="J164" s="55">
        <v>0.46</v>
      </c>
      <c r="K164" s="55">
        <f t="shared" si="19"/>
        <v>0.45750000000000002</v>
      </c>
      <c r="L164" s="55">
        <v>49.8</v>
      </c>
      <c r="M164" s="55">
        <v>53.38</v>
      </c>
      <c r="N164" s="55">
        <v>4.3</v>
      </c>
      <c r="O164" s="55">
        <v>67.2</v>
      </c>
      <c r="P164" s="52">
        <v>4</v>
      </c>
      <c r="Q164" s="56" t="s">
        <v>68</v>
      </c>
      <c r="R164" s="52"/>
      <c r="S164" s="52">
        <v>11.99</v>
      </c>
      <c r="T164" s="52">
        <v>6.96</v>
      </c>
      <c r="U164" s="52">
        <f t="shared" si="20"/>
        <v>5.03</v>
      </c>
      <c r="V164" s="52">
        <f t="shared" si="18"/>
        <v>10.100401606425704</v>
      </c>
    </row>
    <row r="165" spans="1:22" x14ac:dyDescent="0.3">
      <c r="A165" s="52" t="s">
        <v>178</v>
      </c>
      <c r="B165" s="53">
        <v>44411</v>
      </c>
      <c r="C165" s="53">
        <v>44442</v>
      </c>
      <c r="D165" s="54">
        <v>0.45694444444444443</v>
      </c>
      <c r="E165" s="52">
        <v>22</v>
      </c>
      <c r="F165" s="52">
        <v>57</v>
      </c>
      <c r="G165" s="55">
        <v>0.41</v>
      </c>
      <c r="H165" s="55">
        <v>0.41</v>
      </c>
      <c r="I165" s="55">
        <v>0.42</v>
      </c>
      <c r="J165" s="55">
        <v>0.42</v>
      </c>
      <c r="K165" s="55">
        <f t="shared" si="19"/>
        <v>0.41499999999999998</v>
      </c>
      <c r="L165" s="55">
        <v>55.2</v>
      </c>
      <c r="M165" s="78">
        <v>17.55</v>
      </c>
      <c r="N165" s="55">
        <v>3.7</v>
      </c>
      <c r="O165" s="55">
        <v>58.3</v>
      </c>
      <c r="P165" s="52">
        <v>6</v>
      </c>
      <c r="Q165" s="56" t="s">
        <v>67</v>
      </c>
      <c r="R165" s="52" t="s">
        <v>333</v>
      </c>
      <c r="S165" s="52">
        <v>12.1</v>
      </c>
      <c r="T165" s="52">
        <v>7.18</v>
      </c>
      <c r="U165" s="52">
        <f t="shared" si="20"/>
        <v>4.92</v>
      </c>
      <c r="V165" s="52">
        <f t="shared" si="18"/>
        <v>8.9130434782608692</v>
      </c>
    </row>
    <row r="166" spans="1:22" x14ac:dyDescent="0.3">
      <c r="A166" s="52" t="s">
        <v>179</v>
      </c>
      <c r="B166" s="53">
        <v>44411</v>
      </c>
      <c r="C166" s="53">
        <v>44442</v>
      </c>
      <c r="D166" s="54">
        <v>0.46180555555555558</v>
      </c>
      <c r="E166" s="52">
        <v>22</v>
      </c>
      <c r="F166" s="52">
        <v>54</v>
      </c>
      <c r="G166" s="55">
        <v>0.45</v>
      </c>
      <c r="H166" s="55">
        <v>0.49</v>
      </c>
      <c r="I166" s="55">
        <v>0.46</v>
      </c>
      <c r="J166" s="55">
        <v>0.48</v>
      </c>
      <c r="K166" s="55">
        <f t="shared" si="19"/>
        <v>0.47</v>
      </c>
      <c r="L166" s="55">
        <v>51.5</v>
      </c>
      <c r="M166" s="55">
        <v>57.7</v>
      </c>
      <c r="N166" s="55">
        <v>5.6</v>
      </c>
      <c r="O166" s="55">
        <v>77.099999999999994</v>
      </c>
      <c r="P166" s="52">
        <v>8</v>
      </c>
      <c r="Q166" s="56" t="s">
        <v>330</v>
      </c>
      <c r="R166" s="52"/>
      <c r="S166" s="52">
        <v>12.48</v>
      </c>
      <c r="T166" s="52">
        <v>7.1</v>
      </c>
      <c r="U166" s="52">
        <f t="shared" si="20"/>
        <v>5.3800000000000008</v>
      </c>
      <c r="V166" s="52">
        <f t="shared" si="18"/>
        <v>10.446601941747574</v>
      </c>
    </row>
    <row r="167" spans="1:22" x14ac:dyDescent="0.3">
      <c r="A167" s="52" t="s">
        <v>180</v>
      </c>
      <c r="B167" s="53">
        <v>44411</v>
      </c>
      <c r="C167" s="53">
        <v>44442</v>
      </c>
      <c r="D167" s="54">
        <v>0.46666666666666662</v>
      </c>
      <c r="E167" s="52">
        <v>23</v>
      </c>
      <c r="F167" s="52">
        <v>49</v>
      </c>
      <c r="G167" s="55">
        <v>0.46</v>
      </c>
      <c r="H167" s="55">
        <v>0.42</v>
      </c>
      <c r="I167" s="55">
        <v>0.44</v>
      </c>
      <c r="J167" s="55">
        <v>0.42</v>
      </c>
      <c r="K167" s="55">
        <f t="shared" si="19"/>
        <v>0.435</v>
      </c>
      <c r="L167" s="55">
        <v>47.2</v>
      </c>
      <c r="M167" s="55">
        <v>46.11</v>
      </c>
      <c r="N167" s="55">
        <v>4.7</v>
      </c>
      <c r="O167" s="55">
        <v>71.8</v>
      </c>
      <c r="P167" s="52">
        <v>5</v>
      </c>
      <c r="Q167" s="56" t="s">
        <v>68</v>
      </c>
      <c r="R167" s="52"/>
      <c r="S167" s="52">
        <v>11.5</v>
      </c>
      <c r="T167" s="52">
        <v>6.98</v>
      </c>
      <c r="U167" s="52">
        <f t="shared" si="20"/>
        <v>4.5199999999999996</v>
      </c>
      <c r="V167" s="52">
        <f t="shared" si="18"/>
        <v>9.5762711864406764</v>
      </c>
    </row>
    <row r="168" spans="1:22" x14ac:dyDescent="0.3">
      <c r="A168" s="52" t="s">
        <v>181</v>
      </c>
      <c r="B168" s="53">
        <v>44411</v>
      </c>
      <c r="C168" s="53">
        <v>44442</v>
      </c>
      <c r="D168" s="54">
        <v>0.47222222222222227</v>
      </c>
      <c r="E168" s="52">
        <v>23</v>
      </c>
      <c r="F168" s="52">
        <v>60</v>
      </c>
      <c r="G168" s="55">
        <v>0.49</v>
      </c>
      <c r="H168" s="55">
        <v>0.47</v>
      </c>
      <c r="I168" s="55">
        <v>0.5</v>
      </c>
      <c r="J168" s="55">
        <v>0.47</v>
      </c>
      <c r="K168" s="55">
        <f t="shared" si="19"/>
        <v>0.48249999999999998</v>
      </c>
      <c r="L168" s="55">
        <v>57.7</v>
      </c>
      <c r="M168" s="55">
        <v>46.38</v>
      </c>
      <c r="N168" s="55">
        <v>5.4</v>
      </c>
      <c r="O168" s="55">
        <v>72.7</v>
      </c>
      <c r="P168" s="52">
        <v>7</v>
      </c>
      <c r="Q168" s="56" t="s">
        <v>330</v>
      </c>
      <c r="R168" s="52" t="s">
        <v>331</v>
      </c>
      <c r="S168" s="52">
        <v>12.56</v>
      </c>
      <c r="T168" s="52">
        <v>6.97</v>
      </c>
      <c r="U168" s="52">
        <f t="shared" si="20"/>
        <v>5.5900000000000007</v>
      </c>
      <c r="V168" s="52">
        <f t="shared" si="18"/>
        <v>9.6880415944540736</v>
      </c>
    </row>
    <row r="169" spans="1:22" x14ac:dyDescent="0.3">
      <c r="A169" s="52" t="s">
        <v>182</v>
      </c>
      <c r="B169" s="53">
        <v>44411</v>
      </c>
      <c r="C169" s="53">
        <v>44442</v>
      </c>
      <c r="D169" s="54">
        <v>0.4777777777777778</v>
      </c>
      <c r="E169" s="52">
        <v>24</v>
      </c>
      <c r="F169" s="52">
        <v>56</v>
      </c>
      <c r="G169" s="55">
        <v>0.45</v>
      </c>
      <c r="H169" s="55">
        <v>0.44</v>
      </c>
      <c r="I169" s="55">
        <v>0.45</v>
      </c>
      <c r="J169" s="55">
        <v>0.45</v>
      </c>
      <c r="K169" s="55">
        <f t="shared" si="19"/>
        <v>0.44750000000000001</v>
      </c>
      <c r="L169" s="55">
        <v>51.5</v>
      </c>
      <c r="M169" s="55">
        <v>39.46</v>
      </c>
      <c r="N169" s="55">
        <v>5.8</v>
      </c>
      <c r="O169" s="55">
        <v>78.8</v>
      </c>
      <c r="P169" s="52">
        <v>7</v>
      </c>
      <c r="Q169" s="56" t="s">
        <v>330</v>
      </c>
      <c r="R169" s="52"/>
      <c r="S169" s="52">
        <v>12.12</v>
      </c>
      <c r="T169" s="52">
        <v>7.17</v>
      </c>
      <c r="U169" s="52">
        <f t="shared" si="20"/>
        <v>4.9499999999999993</v>
      </c>
      <c r="V169" s="52">
        <f t="shared" si="18"/>
        <v>9.6116504854368916</v>
      </c>
    </row>
    <row r="170" spans="1:22" x14ac:dyDescent="0.3">
      <c r="A170" s="52" t="s">
        <v>183</v>
      </c>
      <c r="B170" s="53">
        <v>44411</v>
      </c>
      <c r="C170" s="53">
        <v>44442</v>
      </c>
      <c r="D170" s="54">
        <v>0.48333333333333334</v>
      </c>
      <c r="E170" s="52">
        <v>24</v>
      </c>
      <c r="F170" s="52">
        <v>53</v>
      </c>
      <c r="G170" s="55">
        <v>0.47</v>
      </c>
      <c r="H170" s="55">
        <v>0.48</v>
      </c>
      <c r="I170" s="55">
        <v>0.49</v>
      </c>
      <c r="J170" s="55">
        <v>0.46</v>
      </c>
      <c r="K170" s="55">
        <f t="shared" si="19"/>
        <v>0.47499999999999998</v>
      </c>
      <c r="L170" s="55">
        <v>51.6</v>
      </c>
      <c r="M170" s="55">
        <v>54.49</v>
      </c>
      <c r="N170" s="55">
        <v>5</v>
      </c>
      <c r="O170" s="55">
        <v>72.2</v>
      </c>
      <c r="P170" s="52">
        <v>6</v>
      </c>
      <c r="Q170" s="56" t="s">
        <v>330</v>
      </c>
      <c r="R170" s="52"/>
      <c r="S170" s="52">
        <v>12.39</v>
      </c>
      <c r="T170" s="52">
        <v>7.09</v>
      </c>
      <c r="U170" s="52">
        <f t="shared" si="20"/>
        <v>5.3000000000000007</v>
      </c>
      <c r="V170" s="52">
        <f t="shared" si="18"/>
        <v>10.271317829457367</v>
      </c>
    </row>
    <row r="171" spans="1:22" x14ac:dyDescent="0.3">
      <c r="A171" s="52" t="s">
        <v>184</v>
      </c>
      <c r="B171" s="53">
        <v>44411</v>
      </c>
      <c r="C171" s="53">
        <v>44442</v>
      </c>
      <c r="D171" s="54">
        <v>0.48888888888888887</v>
      </c>
      <c r="E171" s="52">
        <v>28</v>
      </c>
      <c r="F171" s="52">
        <v>56</v>
      </c>
      <c r="G171" s="55">
        <v>0.46</v>
      </c>
      <c r="H171" s="55">
        <v>0.4</v>
      </c>
      <c r="I171" s="55">
        <v>0.51</v>
      </c>
      <c r="J171" s="55">
        <v>0.46</v>
      </c>
      <c r="K171" s="55">
        <f t="shared" si="19"/>
        <v>0.45750000000000002</v>
      </c>
      <c r="L171" s="55">
        <v>55</v>
      </c>
      <c r="M171" s="55">
        <v>46.78</v>
      </c>
      <c r="N171" s="55">
        <v>4.5999999999999996</v>
      </c>
      <c r="O171" s="55">
        <v>67.099999999999994</v>
      </c>
      <c r="P171" s="52">
        <v>4</v>
      </c>
      <c r="Q171" s="56" t="s">
        <v>68</v>
      </c>
      <c r="R171" s="52"/>
      <c r="S171" s="52">
        <v>12.51</v>
      </c>
      <c r="T171" s="52">
        <v>7.01</v>
      </c>
      <c r="U171" s="52">
        <f t="shared" si="20"/>
        <v>5.5</v>
      </c>
      <c r="V171" s="52">
        <f t="shared" si="18"/>
        <v>10</v>
      </c>
    </row>
    <row r="172" spans="1:22" x14ac:dyDescent="0.3">
      <c r="A172" s="52" t="s">
        <v>185</v>
      </c>
      <c r="B172" s="53">
        <v>44411</v>
      </c>
      <c r="C172" s="53">
        <v>44442</v>
      </c>
      <c r="D172" s="54">
        <v>0.49444444444444446</v>
      </c>
      <c r="E172" s="52">
        <v>25</v>
      </c>
      <c r="F172" s="52">
        <v>55</v>
      </c>
      <c r="G172" s="55">
        <v>0.5</v>
      </c>
      <c r="H172" s="55">
        <v>0.47</v>
      </c>
      <c r="I172" s="55">
        <v>0.47</v>
      </c>
      <c r="J172" s="55">
        <v>0.45</v>
      </c>
      <c r="K172" s="55">
        <f t="shared" si="19"/>
        <v>0.47249999999999998</v>
      </c>
      <c r="L172" s="55">
        <v>54.4</v>
      </c>
      <c r="M172" s="55">
        <v>47.62</v>
      </c>
      <c r="N172" s="55">
        <v>4.7</v>
      </c>
      <c r="O172" s="55">
        <v>68.5</v>
      </c>
      <c r="P172" s="52">
        <v>5</v>
      </c>
      <c r="Q172" s="56" t="s">
        <v>68</v>
      </c>
      <c r="R172" s="52"/>
      <c r="S172" s="52">
        <v>12.46</v>
      </c>
      <c r="T172" s="52">
        <v>7.01</v>
      </c>
      <c r="U172" s="52">
        <f t="shared" si="20"/>
        <v>5.4500000000000011</v>
      </c>
      <c r="V172" s="52">
        <f t="shared" si="18"/>
        <v>10.018382352941178</v>
      </c>
    </row>
    <row r="173" spans="1:22" x14ac:dyDescent="0.3">
      <c r="A173" s="52" t="s">
        <v>186</v>
      </c>
      <c r="B173" s="53">
        <v>44411</v>
      </c>
      <c r="C173" s="53">
        <v>44442</v>
      </c>
      <c r="D173" s="54">
        <v>0.5131944444444444</v>
      </c>
      <c r="E173" s="52">
        <v>26</v>
      </c>
      <c r="F173" s="52">
        <v>56</v>
      </c>
      <c r="G173" s="55">
        <v>0.45</v>
      </c>
      <c r="H173" s="55">
        <v>0.45</v>
      </c>
      <c r="I173" s="55">
        <v>0.43</v>
      </c>
      <c r="J173" s="55">
        <v>0.45</v>
      </c>
      <c r="K173" s="55">
        <f t="shared" si="19"/>
        <v>0.44500000000000001</v>
      </c>
      <c r="L173" s="55">
        <v>53.9</v>
      </c>
      <c r="M173" s="55">
        <v>50.57</v>
      </c>
      <c r="N173" s="55">
        <v>7.5</v>
      </c>
      <c r="O173" s="55">
        <v>88.3</v>
      </c>
      <c r="P173" s="52">
        <v>8</v>
      </c>
      <c r="Q173" s="56" t="s">
        <v>330</v>
      </c>
      <c r="R173" s="52" t="s">
        <v>331</v>
      </c>
      <c r="S173" s="52">
        <v>12.39</v>
      </c>
      <c r="T173" s="52">
        <v>7.18</v>
      </c>
      <c r="U173" s="52">
        <f t="shared" si="20"/>
        <v>5.2100000000000009</v>
      </c>
      <c r="V173" s="52">
        <f t="shared" si="18"/>
        <v>9.6660482374768115</v>
      </c>
    </row>
    <row r="174" spans="1:22" x14ac:dyDescent="0.3">
      <c r="A174" s="52" t="s">
        <v>187</v>
      </c>
      <c r="B174" s="53">
        <v>44411</v>
      </c>
      <c r="C174" s="53">
        <v>44442</v>
      </c>
      <c r="D174" s="54">
        <v>0.5180555555555556</v>
      </c>
      <c r="E174" s="52">
        <v>26</v>
      </c>
      <c r="F174" s="52">
        <v>50</v>
      </c>
      <c r="G174" s="55">
        <v>0.45</v>
      </c>
      <c r="H174" s="55">
        <v>0.43</v>
      </c>
      <c r="I174" s="55">
        <v>0.43</v>
      </c>
      <c r="J174" s="55">
        <v>0.43</v>
      </c>
      <c r="K174" s="55">
        <f>AVERAGE(G174:J174)</f>
        <v>0.435</v>
      </c>
      <c r="L174" s="55">
        <v>48</v>
      </c>
      <c r="M174" s="55">
        <v>47.26</v>
      </c>
      <c r="N174" s="55">
        <v>4.0999999999999996</v>
      </c>
      <c r="O174" s="55">
        <v>66</v>
      </c>
      <c r="P174" s="52">
        <v>7</v>
      </c>
      <c r="Q174" s="56" t="s">
        <v>68</v>
      </c>
      <c r="R174" s="52" t="s">
        <v>331</v>
      </c>
      <c r="S174" s="52">
        <v>11.83</v>
      </c>
      <c r="T174" s="52">
        <v>6.98</v>
      </c>
      <c r="U174" s="52">
        <f t="shared" si="20"/>
        <v>4.8499999999999996</v>
      </c>
      <c r="V174" s="52">
        <f t="shared" si="18"/>
        <v>10.104166666666666</v>
      </c>
    </row>
    <row r="175" spans="1:22" x14ac:dyDescent="0.3">
      <c r="A175" s="52" t="s">
        <v>188</v>
      </c>
      <c r="B175" s="53">
        <v>44411</v>
      </c>
      <c r="C175" s="53">
        <v>44442</v>
      </c>
      <c r="D175" s="54">
        <v>0.52361111111111114</v>
      </c>
      <c r="E175" s="52">
        <v>27</v>
      </c>
      <c r="F175" s="52">
        <v>55</v>
      </c>
      <c r="G175" s="55">
        <v>0.32</v>
      </c>
      <c r="H175" s="55">
        <v>0.33</v>
      </c>
      <c r="I175" s="55">
        <v>0.32</v>
      </c>
      <c r="J175" s="55">
        <v>0.33</v>
      </c>
      <c r="K175" s="78">
        <f t="shared" ref="K175:K188" si="21">AVERAGE(G175:J175)</f>
        <v>0.32500000000000001</v>
      </c>
      <c r="L175" s="55">
        <v>53.5</v>
      </c>
      <c r="M175" s="55">
        <v>54.28</v>
      </c>
      <c r="N175" s="55">
        <v>3.8</v>
      </c>
      <c r="O175" s="55">
        <v>60.2</v>
      </c>
      <c r="P175" s="52">
        <v>6</v>
      </c>
      <c r="Q175" s="56" t="s">
        <v>68</v>
      </c>
      <c r="R175" s="52"/>
      <c r="S175" s="52">
        <v>13.07</v>
      </c>
      <c r="T175" s="52">
        <v>7.18</v>
      </c>
      <c r="U175" s="52">
        <f t="shared" si="20"/>
        <v>5.8900000000000006</v>
      </c>
      <c r="V175" s="52">
        <f t="shared" si="18"/>
        <v>11.009345794392525</v>
      </c>
    </row>
    <row r="176" spans="1:22" x14ac:dyDescent="0.3">
      <c r="A176" s="52" t="s">
        <v>189</v>
      </c>
      <c r="B176" s="53">
        <v>44411</v>
      </c>
      <c r="C176" s="53">
        <v>44442</v>
      </c>
      <c r="D176" s="54">
        <v>0.52916666666666667</v>
      </c>
      <c r="E176" s="52">
        <v>27</v>
      </c>
      <c r="F176" s="52">
        <v>56</v>
      </c>
      <c r="G176" s="55">
        <v>0.5</v>
      </c>
      <c r="H176" s="55">
        <v>0.52</v>
      </c>
      <c r="I176" s="55">
        <v>0.48</v>
      </c>
      <c r="J176" s="55">
        <v>0.48</v>
      </c>
      <c r="K176" s="55">
        <f t="shared" si="21"/>
        <v>0.495</v>
      </c>
      <c r="L176" s="55">
        <v>54.3</v>
      </c>
      <c r="M176" s="55">
        <v>53.62</v>
      </c>
      <c r="N176" s="55">
        <v>5.5</v>
      </c>
      <c r="O176" s="55">
        <v>74.900000000000006</v>
      </c>
      <c r="P176" s="52">
        <v>9</v>
      </c>
      <c r="Q176" s="56" t="s">
        <v>330</v>
      </c>
      <c r="R176" s="52"/>
      <c r="S176" s="52">
        <v>12.86</v>
      </c>
      <c r="T176" s="52">
        <v>7.09</v>
      </c>
      <c r="U176" s="52">
        <f t="shared" si="20"/>
        <v>5.77</v>
      </c>
      <c r="V176" s="52">
        <f t="shared" si="18"/>
        <v>10.626151012891343</v>
      </c>
    </row>
    <row r="177" spans="1:22" x14ac:dyDescent="0.3">
      <c r="A177" s="52" t="s">
        <v>190</v>
      </c>
      <c r="B177" s="53">
        <v>44411</v>
      </c>
      <c r="C177" s="53">
        <v>44442</v>
      </c>
      <c r="D177" s="54">
        <v>0.53333333333333333</v>
      </c>
      <c r="E177" s="52">
        <v>28</v>
      </c>
      <c r="F177" s="52">
        <v>53</v>
      </c>
      <c r="G177" s="55">
        <v>0.47</v>
      </c>
      <c r="H177" s="55">
        <v>0.47</v>
      </c>
      <c r="I177" s="55">
        <v>0.45</v>
      </c>
      <c r="J177" s="55">
        <v>0.46</v>
      </c>
      <c r="K177" s="55">
        <f t="shared" si="21"/>
        <v>0.46249999999999997</v>
      </c>
      <c r="L177" s="55">
        <v>51.7</v>
      </c>
      <c r="M177" s="55">
        <v>57.13</v>
      </c>
      <c r="N177" s="55">
        <v>4.0999999999999996</v>
      </c>
      <c r="O177" s="55">
        <v>63.9</v>
      </c>
      <c r="P177" s="52">
        <v>7</v>
      </c>
      <c r="Q177" s="56" t="s">
        <v>68</v>
      </c>
      <c r="R177" s="52"/>
      <c r="S177" s="52">
        <v>12.29</v>
      </c>
      <c r="T177" s="52">
        <v>7.09</v>
      </c>
      <c r="U177" s="52">
        <f t="shared" si="20"/>
        <v>5.1999999999999993</v>
      </c>
      <c r="V177" s="52">
        <f t="shared" si="18"/>
        <v>10.058027079303674</v>
      </c>
    </row>
    <row r="178" spans="1:22" x14ac:dyDescent="0.3">
      <c r="A178" s="52" t="s">
        <v>191</v>
      </c>
      <c r="B178" s="53">
        <v>44411</v>
      </c>
      <c r="C178" s="53">
        <v>44442</v>
      </c>
      <c r="D178" s="54">
        <v>0.53819444444444442</v>
      </c>
      <c r="E178" s="52">
        <v>28</v>
      </c>
      <c r="F178" s="52">
        <v>60</v>
      </c>
      <c r="G178" s="55">
        <v>0.47</v>
      </c>
      <c r="H178" s="55">
        <v>0.46</v>
      </c>
      <c r="I178" s="55">
        <v>0.49</v>
      </c>
      <c r="J178" s="55">
        <v>0.46</v>
      </c>
      <c r="K178" s="55">
        <f t="shared" si="21"/>
        <v>0.47</v>
      </c>
      <c r="L178" s="55">
        <v>58.5</v>
      </c>
      <c r="M178" s="78">
        <v>34.97</v>
      </c>
      <c r="N178" s="55">
        <v>6.4</v>
      </c>
      <c r="O178" s="55">
        <v>80.400000000000006</v>
      </c>
      <c r="P178" s="52">
        <v>8</v>
      </c>
      <c r="Q178" s="56" t="s">
        <v>330</v>
      </c>
      <c r="R178" s="52"/>
      <c r="S178" s="52">
        <v>12.81</v>
      </c>
      <c r="T178" s="52">
        <v>7.1</v>
      </c>
      <c r="U178" s="52">
        <f t="shared" si="20"/>
        <v>5.7100000000000009</v>
      </c>
      <c r="V178" s="52">
        <f t="shared" si="18"/>
        <v>9.7606837606837615</v>
      </c>
    </row>
    <row r="179" spans="1:22" x14ac:dyDescent="0.3">
      <c r="A179" s="52" t="s">
        <v>192</v>
      </c>
      <c r="B179" s="53">
        <v>44411</v>
      </c>
      <c r="C179" s="53">
        <v>44442</v>
      </c>
      <c r="D179" s="54">
        <v>0.54305555555555551</v>
      </c>
      <c r="E179" s="52">
        <v>29</v>
      </c>
      <c r="F179" s="52">
        <v>56</v>
      </c>
      <c r="G179" s="55">
        <v>0.45</v>
      </c>
      <c r="H179" s="55">
        <v>0.47</v>
      </c>
      <c r="I179" s="55">
        <v>0.46</v>
      </c>
      <c r="J179" s="55">
        <v>0.5</v>
      </c>
      <c r="K179" s="55">
        <f t="shared" si="21"/>
        <v>0.47</v>
      </c>
      <c r="L179" s="55">
        <v>55</v>
      </c>
      <c r="M179" s="55">
        <v>55.84</v>
      </c>
      <c r="N179" s="55">
        <v>3.4</v>
      </c>
      <c r="O179" s="55">
        <v>54.5</v>
      </c>
      <c r="P179" s="52">
        <v>6</v>
      </c>
      <c r="Q179" s="56" t="s">
        <v>67</v>
      </c>
      <c r="R179" s="52"/>
      <c r="S179" s="52">
        <v>12.82</v>
      </c>
      <c r="T179" s="52">
        <v>7.17</v>
      </c>
      <c r="U179" s="52">
        <f t="shared" si="20"/>
        <v>5.65</v>
      </c>
      <c r="V179" s="52">
        <f t="shared" si="18"/>
        <v>10.272727272727273</v>
      </c>
    </row>
    <row r="180" spans="1:22" x14ac:dyDescent="0.3">
      <c r="A180" s="52" t="s">
        <v>193</v>
      </c>
      <c r="B180" s="53">
        <v>44411</v>
      </c>
      <c r="C180" s="53">
        <v>44442</v>
      </c>
      <c r="D180" s="54">
        <v>0.54791666666666672</v>
      </c>
      <c r="E180" s="52">
        <v>29</v>
      </c>
      <c r="F180" s="52">
        <v>57</v>
      </c>
      <c r="G180" s="55">
        <v>0.34</v>
      </c>
      <c r="H180" s="55">
        <v>0.49</v>
      </c>
      <c r="I180" s="55">
        <v>0.49</v>
      </c>
      <c r="J180" s="55">
        <v>0.49</v>
      </c>
      <c r="K180" s="55">
        <f t="shared" si="21"/>
        <v>0.45250000000000001</v>
      </c>
      <c r="L180" s="55">
        <v>55.7</v>
      </c>
      <c r="M180" s="55">
        <v>53.39</v>
      </c>
      <c r="N180" s="55">
        <v>5</v>
      </c>
      <c r="O180" s="55">
        <v>70.3</v>
      </c>
      <c r="P180" s="52">
        <v>7</v>
      </c>
      <c r="Q180" s="56" t="s">
        <v>68</v>
      </c>
      <c r="R180" s="52"/>
      <c r="S180" s="52">
        <v>12.78</v>
      </c>
      <c r="T180" s="52">
        <v>6.98</v>
      </c>
      <c r="U180" s="52">
        <f t="shared" si="20"/>
        <v>5.7999999999999989</v>
      </c>
      <c r="V180" s="52">
        <f t="shared" si="18"/>
        <v>10.412926391382403</v>
      </c>
    </row>
    <row r="181" spans="1:22" x14ac:dyDescent="0.3">
      <c r="A181" s="52" t="s">
        <v>194</v>
      </c>
      <c r="B181" s="53">
        <v>44411</v>
      </c>
      <c r="C181" s="53">
        <v>44442</v>
      </c>
      <c r="D181" s="54">
        <v>0.55277777777777781</v>
      </c>
      <c r="E181" s="52">
        <v>30</v>
      </c>
      <c r="F181" s="52">
        <v>55</v>
      </c>
      <c r="G181" s="55">
        <v>0.48</v>
      </c>
      <c r="H181" s="55">
        <v>0.32</v>
      </c>
      <c r="I181" s="55">
        <v>0.56999999999999995</v>
      </c>
      <c r="J181" s="55">
        <v>0.56000000000000005</v>
      </c>
      <c r="K181" s="55">
        <f t="shared" si="21"/>
        <v>0.48250000000000004</v>
      </c>
      <c r="L181" s="55">
        <v>54.8</v>
      </c>
      <c r="M181" s="55">
        <v>59.93</v>
      </c>
      <c r="N181" s="55">
        <v>6.2</v>
      </c>
      <c r="O181" s="55">
        <v>79.8</v>
      </c>
      <c r="P181" s="52">
        <v>6</v>
      </c>
      <c r="Q181" s="56" t="s">
        <v>330</v>
      </c>
      <c r="R181" s="52"/>
      <c r="S181" s="52">
        <v>12.87</v>
      </c>
      <c r="T181" s="52">
        <v>6.98</v>
      </c>
      <c r="U181" s="52">
        <f t="shared" si="20"/>
        <v>5.8899999999999988</v>
      </c>
      <c r="V181" s="52">
        <f t="shared" si="18"/>
        <v>10.74817518248175</v>
      </c>
    </row>
    <row r="182" spans="1:22" x14ac:dyDescent="0.3">
      <c r="A182" s="52" t="s">
        <v>195</v>
      </c>
      <c r="B182" s="53">
        <v>44411</v>
      </c>
      <c r="C182" s="53">
        <v>44442</v>
      </c>
      <c r="D182" s="54">
        <v>0.55694444444444446</v>
      </c>
      <c r="E182" s="52">
        <v>30</v>
      </c>
      <c r="F182" s="76">
        <v>66</v>
      </c>
      <c r="G182" s="55">
        <v>0.48</v>
      </c>
      <c r="H182" s="55">
        <v>0.49</v>
      </c>
      <c r="I182" s="55">
        <v>0.47</v>
      </c>
      <c r="J182" s="55">
        <v>0.52</v>
      </c>
      <c r="K182" s="55">
        <f t="shared" si="21"/>
        <v>0.49</v>
      </c>
      <c r="L182" s="78">
        <v>63.7</v>
      </c>
      <c r="M182" s="55">
        <v>42.06</v>
      </c>
      <c r="N182" s="55">
        <v>6.3</v>
      </c>
      <c r="O182" s="55">
        <v>78</v>
      </c>
      <c r="P182" s="52">
        <v>9</v>
      </c>
      <c r="Q182" s="56" t="s">
        <v>330</v>
      </c>
      <c r="R182" s="52" t="s">
        <v>331</v>
      </c>
      <c r="S182" s="52">
        <v>13.41</v>
      </c>
      <c r="T182" s="52">
        <v>7.1</v>
      </c>
      <c r="U182" s="52">
        <f t="shared" si="20"/>
        <v>6.3100000000000005</v>
      </c>
      <c r="V182" s="52">
        <f t="shared" si="18"/>
        <v>9.9058084772370485</v>
      </c>
    </row>
    <row r="183" spans="1:22" x14ac:dyDescent="0.3">
      <c r="A183" s="52" t="s">
        <v>196</v>
      </c>
      <c r="B183" s="53">
        <v>44411</v>
      </c>
      <c r="C183" s="53">
        <v>44442</v>
      </c>
      <c r="D183" s="54">
        <v>0.56319444444444444</v>
      </c>
      <c r="E183" s="52">
        <v>31</v>
      </c>
      <c r="F183" s="52">
        <v>60</v>
      </c>
      <c r="G183" s="55">
        <v>0.46</v>
      </c>
      <c r="H183" s="55">
        <v>0.45</v>
      </c>
      <c r="I183" s="55">
        <v>0.46</v>
      </c>
      <c r="J183" s="55">
        <v>0.49</v>
      </c>
      <c r="K183" s="55">
        <f t="shared" si="21"/>
        <v>0.46500000000000002</v>
      </c>
      <c r="L183" s="55">
        <v>58.8</v>
      </c>
      <c r="M183" s="55">
        <v>52.67</v>
      </c>
      <c r="N183" s="55">
        <v>6.2</v>
      </c>
      <c r="O183" s="55">
        <v>78.8</v>
      </c>
      <c r="P183" s="52">
        <v>6</v>
      </c>
      <c r="Q183" s="56" t="s">
        <v>330</v>
      </c>
      <c r="R183" s="52"/>
      <c r="S183" s="52">
        <v>12.85</v>
      </c>
      <c r="T183" s="52">
        <v>7.17</v>
      </c>
      <c r="U183" s="52">
        <f t="shared" si="20"/>
        <v>5.68</v>
      </c>
      <c r="V183" s="52">
        <f t="shared" si="18"/>
        <v>9.6598639455782322</v>
      </c>
    </row>
    <row r="184" spans="1:22" x14ac:dyDescent="0.3">
      <c r="A184" s="52" t="s">
        <v>197</v>
      </c>
      <c r="B184" s="53">
        <v>44411</v>
      </c>
      <c r="C184" s="53">
        <v>44442</v>
      </c>
      <c r="D184" s="54">
        <v>0.56944444444444442</v>
      </c>
      <c r="E184" s="52">
        <v>31</v>
      </c>
      <c r="F184" s="52">
        <v>49</v>
      </c>
      <c r="G184" s="55">
        <v>0.46</v>
      </c>
      <c r="H184" s="55">
        <v>0.51</v>
      </c>
      <c r="I184" s="55">
        <v>0.46</v>
      </c>
      <c r="J184" s="55">
        <v>0.46</v>
      </c>
      <c r="K184" s="55">
        <f t="shared" si="21"/>
        <v>0.47249999999999998</v>
      </c>
      <c r="L184" s="55">
        <v>47.8</v>
      </c>
      <c r="M184" s="55">
        <v>53.47</v>
      </c>
      <c r="N184" s="55">
        <v>5</v>
      </c>
      <c r="O184" s="55">
        <v>73.900000000000006</v>
      </c>
      <c r="P184" s="52">
        <v>9</v>
      </c>
      <c r="Q184" s="56" t="s">
        <v>330</v>
      </c>
      <c r="R184" s="52"/>
      <c r="S184" s="52">
        <v>12.2</v>
      </c>
      <c r="T184" s="52">
        <v>7.18</v>
      </c>
      <c r="U184" s="52">
        <f t="shared" si="20"/>
        <v>5.0199999999999996</v>
      </c>
      <c r="V184" s="52">
        <f t="shared" si="18"/>
        <v>10.502092050209205</v>
      </c>
    </row>
    <row r="185" spans="1:22" x14ac:dyDescent="0.3">
      <c r="A185" s="52" t="s">
        <v>198</v>
      </c>
      <c r="B185" s="53">
        <v>44411</v>
      </c>
      <c r="C185" s="53">
        <v>44442</v>
      </c>
      <c r="D185" s="54">
        <v>0.57500000000000007</v>
      </c>
      <c r="E185" s="52">
        <v>32</v>
      </c>
      <c r="F185" s="52">
        <v>56</v>
      </c>
      <c r="G185" s="55">
        <v>0.5</v>
      </c>
      <c r="H185" s="55">
        <v>0.49</v>
      </c>
      <c r="I185" s="55">
        <v>0.47</v>
      </c>
      <c r="J185" s="55">
        <v>0.49</v>
      </c>
      <c r="K185" s="55">
        <f t="shared" si="21"/>
        <v>0.48749999999999999</v>
      </c>
      <c r="L185" s="55">
        <v>55.2</v>
      </c>
      <c r="M185" s="55">
        <v>62.33</v>
      </c>
      <c r="N185" s="55">
        <v>5.4</v>
      </c>
      <c r="O185" s="55">
        <v>74.3</v>
      </c>
      <c r="P185" s="52">
        <v>9</v>
      </c>
      <c r="Q185" s="56" t="s">
        <v>330</v>
      </c>
      <c r="R185" s="52"/>
      <c r="S185" s="52">
        <v>12.93</v>
      </c>
      <c r="T185" s="52">
        <v>7.1</v>
      </c>
      <c r="U185" s="52">
        <f t="shared" si="20"/>
        <v>5.83</v>
      </c>
      <c r="V185" s="52">
        <f t="shared" si="18"/>
        <v>10.561594202898551</v>
      </c>
    </row>
    <row r="186" spans="1:22" x14ac:dyDescent="0.3">
      <c r="A186" s="52" t="s">
        <v>199</v>
      </c>
      <c r="B186" s="53">
        <v>44411</v>
      </c>
      <c r="C186" s="53">
        <v>44442</v>
      </c>
      <c r="D186" s="54">
        <v>0.5805555555555556</v>
      </c>
      <c r="E186" s="52">
        <v>32</v>
      </c>
      <c r="F186" s="52">
        <v>60</v>
      </c>
      <c r="G186" s="55">
        <v>0.48</v>
      </c>
      <c r="H186" s="55">
        <v>0.48</v>
      </c>
      <c r="I186" s="55">
        <v>0.48</v>
      </c>
      <c r="J186" s="55">
        <v>0.48</v>
      </c>
      <c r="K186" s="55">
        <f t="shared" si="21"/>
        <v>0.48</v>
      </c>
      <c r="L186" s="55">
        <v>58.5</v>
      </c>
      <c r="M186" s="55">
        <v>54.74</v>
      </c>
      <c r="N186" s="55">
        <v>6.1</v>
      </c>
      <c r="O186" s="55">
        <v>78.3</v>
      </c>
      <c r="P186" s="52">
        <v>6</v>
      </c>
      <c r="Q186" s="56" t="s">
        <v>330</v>
      </c>
      <c r="R186" s="52"/>
      <c r="S186" s="52">
        <v>12.86</v>
      </c>
      <c r="T186" s="52">
        <v>7.11</v>
      </c>
      <c r="U186" s="52">
        <f t="shared" si="20"/>
        <v>5.7499999999999991</v>
      </c>
      <c r="V186" s="52">
        <f t="shared" si="18"/>
        <v>9.8290598290598279</v>
      </c>
    </row>
    <row r="187" spans="1:22" x14ac:dyDescent="0.3">
      <c r="A187" s="52" t="s">
        <v>200</v>
      </c>
      <c r="B187" s="53">
        <v>44411</v>
      </c>
      <c r="C187" s="53">
        <v>44442</v>
      </c>
      <c r="D187" s="54">
        <v>0.58750000000000002</v>
      </c>
      <c r="E187" s="52">
        <v>33</v>
      </c>
      <c r="F187" s="52">
        <v>56</v>
      </c>
      <c r="G187" s="55">
        <v>0.47</v>
      </c>
      <c r="H187" s="55">
        <v>0.46</v>
      </c>
      <c r="I187" s="55">
        <v>0.46</v>
      </c>
      <c r="J187" s="55">
        <v>0.46</v>
      </c>
      <c r="K187" s="55">
        <f t="shared" si="21"/>
        <v>0.46249999999999997</v>
      </c>
      <c r="L187" s="55">
        <v>55.1</v>
      </c>
      <c r="M187" s="55">
        <v>49.67</v>
      </c>
      <c r="N187" s="55">
        <v>4.2</v>
      </c>
      <c r="O187" s="55">
        <v>63.1</v>
      </c>
      <c r="P187" s="52">
        <v>9</v>
      </c>
      <c r="Q187" s="56" t="s">
        <v>68</v>
      </c>
      <c r="R187" s="52"/>
      <c r="S187" s="52">
        <v>12.35</v>
      </c>
      <c r="T187" s="52">
        <v>7</v>
      </c>
      <c r="U187" s="52">
        <f t="shared" si="20"/>
        <v>5.35</v>
      </c>
      <c r="V187" s="52">
        <f t="shared" si="18"/>
        <v>9.7096188747731382</v>
      </c>
    </row>
    <row r="188" spans="1:22" x14ac:dyDescent="0.3">
      <c r="A188" s="52" t="s">
        <v>201</v>
      </c>
      <c r="B188" s="53">
        <v>44411</v>
      </c>
      <c r="C188" s="53">
        <v>44442</v>
      </c>
      <c r="D188" s="54">
        <v>0.59305555555555556</v>
      </c>
      <c r="E188" s="52">
        <v>33</v>
      </c>
      <c r="F188" s="52">
        <v>57</v>
      </c>
      <c r="G188" s="55">
        <v>0.47</v>
      </c>
      <c r="H188" s="55">
        <v>0.5</v>
      </c>
      <c r="I188" s="55">
        <v>0.48</v>
      </c>
      <c r="J188" s="55">
        <v>0.52</v>
      </c>
      <c r="K188" s="55">
        <f t="shared" si="21"/>
        <v>0.49249999999999999</v>
      </c>
      <c r="L188" s="55">
        <v>55.7</v>
      </c>
      <c r="M188" s="55">
        <v>47.75</v>
      </c>
      <c r="N188" s="55">
        <v>5.2</v>
      </c>
      <c r="O188" s="55">
        <v>72.2</v>
      </c>
      <c r="P188" s="52">
        <v>7</v>
      </c>
      <c r="Q188" s="56" t="s">
        <v>330</v>
      </c>
      <c r="R188" s="52"/>
      <c r="S188" s="52">
        <v>12.88</v>
      </c>
      <c r="T188" s="52">
        <v>7.19</v>
      </c>
      <c r="U188" s="52">
        <f t="shared" si="20"/>
        <v>5.69</v>
      </c>
      <c r="V188" s="52">
        <f t="shared" si="18"/>
        <v>10.215439856373429</v>
      </c>
    </row>
    <row r="189" spans="1:22" x14ac:dyDescent="0.3">
      <c r="A189" s="52" t="s">
        <v>202</v>
      </c>
      <c r="B189" s="53">
        <v>44411</v>
      </c>
      <c r="C189" s="53">
        <v>44442</v>
      </c>
      <c r="D189" s="54">
        <v>0.59930555555555554</v>
      </c>
      <c r="E189" s="52">
        <v>34</v>
      </c>
      <c r="F189" s="52">
        <v>55</v>
      </c>
      <c r="G189" s="55">
        <v>0.47</v>
      </c>
      <c r="H189" s="55">
        <v>0.46</v>
      </c>
      <c r="I189" s="55">
        <v>0.46</v>
      </c>
      <c r="J189" s="55">
        <v>0.46</v>
      </c>
      <c r="K189" s="55">
        <f>AVERAGE(G189:J189)</f>
        <v>0.46249999999999997</v>
      </c>
      <c r="L189" s="55">
        <v>54.2</v>
      </c>
      <c r="M189" s="55">
        <v>51.34</v>
      </c>
      <c r="N189" s="55">
        <v>5.7</v>
      </c>
      <c r="O189" s="55">
        <v>76.400000000000006</v>
      </c>
      <c r="P189" s="52">
        <v>9</v>
      </c>
      <c r="Q189" s="56" t="s">
        <v>330</v>
      </c>
      <c r="R189" s="52"/>
      <c r="S189" s="52">
        <v>12.42</v>
      </c>
      <c r="T189" s="52">
        <v>6.96</v>
      </c>
      <c r="U189" s="52">
        <f t="shared" si="20"/>
        <v>5.46</v>
      </c>
      <c r="V189" s="52">
        <f t="shared" si="18"/>
        <v>10.07380073800738</v>
      </c>
    </row>
    <row r="190" spans="1:22" x14ac:dyDescent="0.3">
      <c r="A190" s="52" t="s">
        <v>203</v>
      </c>
      <c r="B190" s="53">
        <v>44411</v>
      </c>
      <c r="C190" s="53">
        <v>44442</v>
      </c>
      <c r="D190" s="54">
        <v>0.60625000000000007</v>
      </c>
      <c r="E190" s="52">
        <v>34</v>
      </c>
      <c r="F190" s="52">
        <v>55</v>
      </c>
      <c r="G190" s="55">
        <v>0.46</v>
      </c>
      <c r="H190" s="55">
        <v>0.46</v>
      </c>
      <c r="I190" s="55">
        <v>0.48</v>
      </c>
      <c r="J190" s="55">
        <v>0.46</v>
      </c>
      <c r="K190" s="55">
        <f t="shared" ref="K190:K202" si="22">AVERAGE(G190:J190)</f>
        <v>0.46499999999999997</v>
      </c>
      <c r="L190" s="55">
        <v>53.1</v>
      </c>
      <c r="M190" s="55">
        <v>52.49</v>
      </c>
      <c r="N190" s="55">
        <v>3.2</v>
      </c>
      <c r="O190" s="55">
        <v>53.7</v>
      </c>
      <c r="P190" s="52">
        <v>6</v>
      </c>
      <c r="Q190" s="56" t="s">
        <v>67</v>
      </c>
      <c r="R190" s="52"/>
      <c r="S190" s="52">
        <v>12.53</v>
      </c>
      <c r="T190" s="52">
        <v>6.96</v>
      </c>
      <c r="U190" s="52">
        <f t="shared" si="20"/>
        <v>5.5699999999999994</v>
      </c>
      <c r="V190" s="52">
        <f t="shared" si="18"/>
        <v>10.489642184557438</v>
      </c>
    </row>
    <row r="191" spans="1:22" x14ac:dyDescent="0.3">
      <c r="A191" s="52" t="s">
        <v>204</v>
      </c>
      <c r="B191" s="53">
        <v>44411</v>
      </c>
      <c r="C191" s="53">
        <v>44442</v>
      </c>
      <c r="D191" s="54">
        <v>0.61111111111111105</v>
      </c>
      <c r="E191" s="52">
        <v>35</v>
      </c>
      <c r="F191" s="52">
        <v>51</v>
      </c>
      <c r="G191" s="55">
        <v>0.47</v>
      </c>
      <c r="H191" s="55">
        <v>0.47</v>
      </c>
      <c r="I191" s="55">
        <v>0.47</v>
      </c>
      <c r="J191" s="55">
        <v>0.48</v>
      </c>
      <c r="K191" s="55">
        <f t="shared" si="22"/>
        <v>0.47249999999999998</v>
      </c>
      <c r="L191" s="55">
        <v>48.8</v>
      </c>
      <c r="M191" s="55">
        <v>58.67</v>
      </c>
      <c r="N191" s="55">
        <v>3.3</v>
      </c>
      <c r="O191" s="55">
        <v>57.8</v>
      </c>
      <c r="P191" s="52">
        <v>5</v>
      </c>
      <c r="Q191" s="56" t="s">
        <v>67</v>
      </c>
      <c r="R191" s="52"/>
      <c r="S191" s="52">
        <v>12.73</v>
      </c>
      <c r="T191" s="52">
        <v>7.18</v>
      </c>
      <c r="U191" s="52">
        <f t="shared" si="20"/>
        <v>5.5500000000000007</v>
      </c>
      <c r="V191" s="52">
        <f t="shared" si="18"/>
        <v>11.372950819672132</v>
      </c>
    </row>
    <row r="192" spans="1:22" x14ac:dyDescent="0.3">
      <c r="A192" s="52" t="s">
        <v>205</v>
      </c>
      <c r="B192" s="53">
        <v>44411</v>
      </c>
      <c r="C192" s="53">
        <v>44442</v>
      </c>
      <c r="D192" s="54">
        <v>0.61736111111111114</v>
      </c>
      <c r="E192" s="52">
        <v>35</v>
      </c>
      <c r="F192" s="52">
        <v>54</v>
      </c>
      <c r="G192" s="55">
        <v>0.49</v>
      </c>
      <c r="H192" s="55">
        <v>0.48</v>
      </c>
      <c r="I192" s="55">
        <v>0.49</v>
      </c>
      <c r="J192" s="55">
        <v>0.47</v>
      </c>
      <c r="K192" s="55">
        <f t="shared" si="22"/>
        <v>0.48249999999999998</v>
      </c>
      <c r="L192" s="55">
        <v>52.6</v>
      </c>
      <c r="M192" s="55">
        <v>47.98</v>
      </c>
      <c r="N192" s="55">
        <v>5</v>
      </c>
      <c r="O192" s="55">
        <v>72.2</v>
      </c>
      <c r="P192" s="52">
        <v>4</v>
      </c>
      <c r="Q192" s="56" t="s">
        <v>330</v>
      </c>
      <c r="R192" s="52"/>
      <c r="S192" s="52">
        <v>12.33</v>
      </c>
      <c r="T192" s="52">
        <v>7.08</v>
      </c>
      <c r="U192" s="52">
        <f t="shared" si="20"/>
        <v>5.25</v>
      </c>
      <c r="V192" s="52">
        <f t="shared" si="18"/>
        <v>9.9809885931558924</v>
      </c>
    </row>
    <row r="193" spans="1:22" x14ac:dyDescent="0.3">
      <c r="A193" s="52" t="s">
        <v>206</v>
      </c>
      <c r="B193" s="53">
        <v>44411</v>
      </c>
      <c r="C193" s="53">
        <v>44442</v>
      </c>
      <c r="D193" s="54">
        <v>0.32916666666666666</v>
      </c>
      <c r="E193" s="52">
        <v>36</v>
      </c>
      <c r="F193" s="52">
        <v>55</v>
      </c>
      <c r="G193" s="55">
        <v>0.52</v>
      </c>
      <c r="H193" s="55">
        <v>0.49</v>
      </c>
      <c r="I193" s="55">
        <v>0.55000000000000004</v>
      </c>
      <c r="J193" s="55">
        <v>0.48</v>
      </c>
      <c r="K193" s="55">
        <f t="shared" si="22"/>
        <v>0.51</v>
      </c>
      <c r="L193" s="55">
        <v>53.4</v>
      </c>
      <c r="M193" s="55">
        <v>52.73</v>
      </c>
      <c r="N193" s="55">
        <v>3.7</v>
      </c>
      <c r="O193" s="55">
        <v>58.8</v>
      </c>
      <c r="P193" s="52">
        <v>6</v>
      </c>
      <c r="Q193" s="56" t="s">
        <v>67</v>
      </c>
      <c r="R193" s="52" t="s">
        <v>69</v>
      </c>
      <c r="S193" s="52">
        <v>12.54</v>
      </c>
      <c r="T193" s="52">
        <v>6.95</v>
      </c>
      <c r="U193" s="52">
        <f t="shared" si="20"/>
        <v>5.589999999999999</v>
      </c>
      <c r="V193" s="52">
        <f t="shared" si="18"/>
        <v>10.468164794007489</v>
      </c>
    </row>
    <row r="194" spans="1:22" x14ac:dyDescent="0.3">
      <c r="A194" s="52" t="s">
        <v>207</v>
      </c>
      <c r="B194" s="53">
        <v>44411</v>
      </c>
      <c r="C194" s="53">
        <v>44442</v>
      </c>
      <c r="D194" s="54">
        <v>0.3354166666666667</v>
      </c>
      <c r="E194" s="52">
        <v>36</v>
      </c>
      <c r="F194" s="52">
        <v>52</v>
      </c>
      <c r="G194" s="55">
        <v>0.45</v>
      </c>
      <c r="H194" s="55">
        <v>0.45</v>
      </c>
      <c r="I194" s="55">
        <v>0.47</v>
      </c>
      <c r="J194" s="55">
        <v>0.46</v>
      </c>
      <c r="K194" s="55">
        <f t="shared" si="22"/>
        <v>0.45750000000000002</v>
      </c>
      <c r="L194" s="55">
        <v>57.8</v>
      </c>
      <c r="M194" s="55">
        <v>42</v>
      </c>
      <c r="N194" s="55">
        <v>5.5</v>
      </c>
      <c r="O194" s="55">
        <v>74.2</v>
      </c>
      <c r="P194" s="52">
        <v>6</v>
      </c>
      <c r="Q194" s="56" t="s">
        <v>330</v>
      </c>
      <c r="R194" s="52" t="s">
        <v>331</v>
      </c>
      <c r="S194" s="52">
        <v>12.41</v>
      </c>
      <c r="T194" s="52">
        <v>7.18</v>
      </c>
      <c r="U194" s="52">
        <f t="shared" si="20"/>
        <v>5.23</v>
      </c>
      <c r="V194" s="52">
        <f t="shared" si="18"/>
        <v>9.0484429065743956</v>
      </c>
    </row>
    <row r="195" spans="1:22" x14ac:dyDescent="0.3">
      <c r="A195" s="52" t="s">
        <v>208</v>
      </c>
      <c r="B195" s="53">
        <v>44411</v>
      </c>
      <c r="C195" s="53">
        <v>44442</v>
      </c>
      <c r="D195" s="54">
        <v>0.34027777777777773</v>
      </c>
      <c r="E195" s="52">
        <v>37</v>
      </c>
      <c r="F195" s="52">
        <v>56</v>
      </c>
      <c r="G195" s="55">
        <v>0.45</v>
      </c>
      <c r="H195" s="55">
        <v>0.45</v>
      </c>
      <c r="I195" s="55">
        <v>0.43</v>
      </c>
      <c r="J195" s="55">
        <v>0.45</v>
      </c>
      <c r="K195" s="55">
        <f t="shared" si="22"/>
        <v>0.44500000000000001</v>
      </c>
      <c r="L195" s="55">
        <v>56.6</v>
      </c>
      <c r="M195" s="55">
        <v>48.22</v>
      </c>
      <c r="N195" s="55">
        <v>3.8</v>
      </c>
      <c r="O195" s="55">
        <v>58.1</v>
      </c>
      <c r="P195" s="52">
        <v>5</v>
      </c>
      <c r="Q195" s="56" t="s">
        <v>67</v>
      </c>
      <c r="R195" s="52"/>
      <c r="S195" s="52">
        <v>12.44</v>
      </c>
      <c r="T195" s="52">
        <v>7.09</v>
      </c>
      <c r="U195" s="52">
        <f t="shared" si="20"/>
        <v>5.35</v>
      </c>
      <c r="V195" s="52">
        <f t="shared" si="18"/>
        <v>9.4522968197879855</v>
      </c>
    </row>
    <row r="196" spans="1:22" x14ac:dyDescent="0.3">
      <c r="A196" s="52" t="s">
        <v>209</v>
      </c>
      <c r="B196" s="53">
        <v>44411</v>
      </c>
      <c r="C196" s="53">
        <v>44442</v>
      </c>
      <c r="D196" s="54">
        <v>0.34513888888888888</v>
      </c>
      <c r="E196" s="52">
        <v>37</v>
      </c>
      <c r="F196" s="52">
        <v>54</v>
      </c>
      <c r="G196" s="55">
        <v>0.48</v>
      </c>
      <c r="H196" s="55">
        <v>0.46</v>
      </c>
      <c r="I196" s="55">
        <v>0.49</v>
      </c>
      <c r="J196" s="55">
        <v>0.47</v>
      </c>
      <c r="K196" s="55">
        <f t="shared" si="22"/>
        <v>0.47499999999999998</v>
      </c>
      <c r="L196" s="55">
        <v>52.4</v>
      </c>
      <c r="M196" s="55">
        <v>44.06</v>
      </c>
      <c r="N196" s="55"/>
      <c r="O196" s="55"/>
      <c r="P196" s="52"/>
      <c r="Q196" s="56"/>
      <c r="R196" s="52" t="s">
        <v>336</v>
      </c>
      <c r="S196" s="52">
        <v>12.33</v>
      </c>
      <c r="T196" s="52">
        <v>7.08</v>
      </c>
      <c r="U196" s="52">
        <f t="shared" si="20"/>
        <v>5.25</v>
      </c>
      <c r="V196" s="52">
        <f t="shared" si="18"/>
        <v>10.019083969465649</v>
      </c>
    </row>
    <row r="197" spans="1:22" x14ac:dyDescent="0.3">
      <c r="A197" s="52" t="s">
        <v>210</v>
      </c>
      <c r="B197" s="53">
        <v>44411</v>
      </c>
      <c r="C197" s="53">
        <v>44442</v>
      </c>
      <c r="D197" s="54">
        <v>0.35000000000000003</v>
      </c>
      <c r="E197" s="52">
        <v>38</v>
      </c>
      <c r="F197" s="52">
        <v>59</v>
      </c>
      <c r="G197" s="55">
        <v>0.52</v>
      </c>
      <c r="H197" s="55">
        <v>0.52</v>
      </c>
      <c r="I197" s="55">
        <v>0.57999999999999996</v>
      </c>
      <c r="J197" s="55">
        <v>0.52</v>
      </c>
      <c r="K197" s="78">
        <f t="shared" si="22"/>
        <v>0.53500000000000003</v>
      </c>
      <c r="L197" s="55">
        <v>57.7</v>
      </c>
      <c r="M197" s="55">
        <v>56.52</v>
      </c>
      <c r="N197" s="55">
        <v>6.1</v>
      </c>
      <c r="O197" s="55">
        <v>78.7</v>
      </c>
      <c r="P197" s="52">
        <v>5</v>
      </c>
      <c r="Q197" s="56" t="s">
        <v>330</v>
      </c>
      <c r="R197" s="52" t="s">
        <v>331</v>
      </c>
      <c r="S197" s="52">
        <v>13.14</v>
      </c>
      <c r="T197" s="52">
        <v>6.96</v>
      </c>
      <c r="U197" s="52">
        <f t="shared" si="20"/>
        <v>6.1800000000000006</v>
      </c>
      <c r="V197" s="52">
        <f t="shared" si="18"/>
        <v>10.710571923743501</v>
      </c>
    </row>
    <row r="198" spans="1:22" x14ac:dyDescent="0.3">
      <c r="A198" s="52" t="s">
        <v>211</v>
      </c>
      <c r="B198" s="53">
        <v>44411</v>
      </c>
      <c r="C198" s="53">
        <v>44442</v>
      </c>
      <c r="D198" s="54">
        <v>0.35486111111111113</v>
      </c>
      <c r="E198" s="52">
        <v>38</v>
      </c>
      <c r="F198" s="52">
        <v>55</v>
      </c>
      <c r="G198" s="55">
        <v>0.48</v>
      </c>
      <c r="H198" s="55">
        <v>0.49</v>
      </c>
      <c r="I198" s="55">
        <v>0.46</v>
      </c>
      <c r="J198" s="55">
        <v>0.47</v>
      </c>
      <c r="K198" s="55">
        <f t="shared" si="22"/>
        <v>0.47499999999999998</v>
      </c>
      <c r="L198" s="55">
        <v>54.2</v>
      </c>
      <c r="M198" s="55">
        <v>50.58</v>
      </c>
      <c r="N198" s="55">
        <v>3.1</v>
      </c>
      <c r="O198" s="55">
        <v>51</v>
      </c>
      <c r="P198" s="52">
        <v>6</v>
      </c>
      <c r="Q198" s="56" t="s">
        <v>67</v>
      </c>
      <c r="R198" s="52"/>
      <c r="S198" s="52">
        <v>12.33</v>
      </c>
      <c r="T198" s="52">
        <v>6.96</v>
      </c>
      <c r="U198" s="52">
        <f t="shared" si="20"/>
        <v>5.37</v>
      </c>
      <c r="V198" s="52">
        <f t="shared" si="18"/>
        <v>9.9077490774907737</v>
      </c>
    </row>
    <row r="199" spans="1:22" x14ac:dyDescent="0.3">
      <c r="A199" s="52" t="s">
        <v>212</v>
      </c>
      <c r="B199" s="53">
        <v>44411</v>
      </c>
      <c r="C199" s="53">
        <v>44442</v>
      </c>
      <c r="D199" s="54">
        <v>0.35902777777777778</v>
      </c>
      <c r="E199" s="52">
        <v>39</v>
      </c>
      <c r="F199" s="52">
        <v>54</v>
      </c>
      <c r="G199" s="55">
        <v>0.5</v>
      </c>
      <c r="H199" s="55">
        <v>0.48</v>
      </c>
      <c r="I199" s="55">
        <v>0.51</v>
      </c>
      <c r="J199" s="55">
        <v>0.47</v>
      </c>
      <c r="K199" s="55">
        <f t="shared" si="22"/>
        <v>0.49</v>
      </c>
      <c r="L199" s="55">
        <v>52</v>
      </c>
      <c r="M199" s="55">
        <v>48</v>
      </c>
      <c r="N199" s="55">
        <v>6</v>
      </c>
      <c r="O199" s="55">
        <v>80</v>
      </c>
      <c r="P199" s="52">
        <v>5</v>
      </c>
      <c r="Q199" s="56" t="s">
        <v>330</v>
      </c>
      <c r="R199" s="52"/>
      <c r="S199" s="52">
        <v>12.41</v>
      </c>
      <c r="T199" s="52">
        <v>6.94</v>
      </c>
      <c r="U199" s="52">
        <f t="shared" si="20"/>
        <v>5.47</v>
      </c>
      <c r="V199" s="52">
        <f t="shared" si="18"/>
        <v>10.519230769230768</v>
      </c>
    </row>
    <row r="200" spans="1:22" x14ac:dyDescent="0.3">
      <c r="A200" s="52" t="s">
        <v>213</v>
      </c>
      <c r="B200" s="53">
        <v>44411</v>
      </c>
      <c r="C200" s="53">
        <v>44442</v>
      </c>
      <c r="D200" s="54">
        <v>0.36319444444444443</v>
      </c>
      <c r="E200" s="52">
        <v>39</v>
      </c>
      <c r="F200" s="52">
        <v>54</v>
      </c>
      <c r="G200" s="55">
        <v>0.5</v>
      </c>
      <c r="H200" s="55">
        <v>0.47</v>
      </c>
      <c r="I200" s="55">
        <v>0.49</v>
      </c>
      <c r="J200" s="55">
        <v>0.52</v>
      </c>
      <c r="K200" s="55">
        <f t="shared" si="22"/>
        <v>0.495</v>
      </c>
      <c r="L200" s="55">
        <v>53.4</v>
      </c>
      <c r="M200" s="55">
        <v>53.38</v>
      </c>
      <c r="N200" s="55">
        <v>3.9</v>
      </c>
      <c r="O200" s="55">
        <v>60.9</v>
      </c>
      <c r="P200" s="52">
        <v>6</v>
      </c>
      <c r="Q200" s="56" t="s">
        <v>68</v>
      </c>
      <c r="R200" s="52"/>
      <c r="S200" s="52">
        <v>12.89</v>
      </c>
      <c r="T200" s="52">
        <v>7.17</v>
      </c>
      <c r="U200" s="52">
        <f t="shared" si="20"/>
        <v>5.7200000000000006</v>
      </c>
      <c r="V200" s="52">
        <f t="shared" si="18"/>
        <v>10.711610486891388</v>
      </c>
    </row>
    <row r="201" spans="1:22" x14ac:dyDescent="0.3">
      <c r="A201" s="52" t="s">
        <v>214</v>
      </c>
      <c r="B201" s="53">
        <v>44411</v>
      </c>
      <c r="C201" s="53">
        <v>44442</v>
      </c>
      <c r="D201" s="54">
        <v>0.36736111111111108</v>
      </c>
      <c r="E201" s="52">
        <v>40</v>
      </c>
      <c r="F201" s="52">
        <v>51</v>
      </c>
      <c r="G201" s="55">
        <v>0.48</v>
      </c>
      <c r="H201" s="55">
        <v>0.4</v>
      </c>
      <c r="I201" s="55">
        <v>0.49</v>
      </c>
      <c r="J201" s="55">
        <v>0.4</v>
      </c>
      <c r="K201" s="55">
        <f t="shared" si="22"/>
        <v>0.4425</v>
      </c>
      <c r="L201" s="55">
        <v>48.6</v>
      </c>
      <c r="M201" s="55">
        <v>40.380000000000003</v>
      </c>
      <c r="N201" s="55">
        <v>4.7</v>
      </c>
      <c r="O201" s="55">
        <v>71.099999999999994</v>
      </c>
      <c r="P201" s="52">
        <v>5</v>
      </c>
      <c r="Q201" s="56" t="s">
        <v>68</v>
      </c>
      <c r="R201" s="52"/>
      <c r="S201" s="52">
        <v>11.78</v>
      </c>
      <c r="T201" s="52">
        <v>7</v>
      </c>
      <c r="U201" s="52">
        <f t="shared" si="20"/>
        <v>4.7799999999999994</v>
      </c>
      <c r="V201" s="52">
        <f t="shared" si="18"/>
        <v>9.8353909465020575</v>
      </c>
    </row>
    <row r="202" spans="1:22" x14ac:dyDescent="0.3">
      <c r="A202" s="52" t="s">
        <v>215</v>
      </c>
      <c r="B202" s="53">
        <v>44411</v>
      </c>
      <c r="C202" s="53">
        <v>44442</v>
      </c>
      <c r="D202" s="54">
        <v>0.37083333333333335</v>
      </c>
      <c r="E202" s="52">
        <v>40</v>
      </c>
      <c r="F202" s="52">
        <v>53</v>
      </c>
      <c r="G202" s="55">
        <v>0.45</v>
      </c>
      <c r="H202" s="55">
        <v>0.44</v>
      </c>
      <c r="I202" s="55">
        <v>0.45</v>
      </c>
      <c r="J202" s="55">
        <v>0.46</v>
      </c>
      <c r="K202" s="55">
        <f t="shared" si="22"/>
        <v>0.45</v>
      </c>
      <c r="L202" s="55">
        <v>51.7</v>
      </c>
      <c r="M202" s="55">
        <v>40.15</v>
      </c>
      <c r="N202" s="55">
        <v>2.8</v>
      </c>
      <c r="O202" s="55">
        <v>48.5</v>
      </c>
      <c r="P202" s="52">
        <v>5</v>
      </c>
      <c r="Q202" s="56" t="s">
        <v>67</v>
      </c>
      <c r="R202" s="52"/>
      <c r="S202" s="52">
        <v>11.46</v>
      </c>
      <c r="T202" s="52">
        <v>7.19</v>
      </c>
      <c r="U202" s="52">
        <f t="shared" si="20"/>
        <v>4.2700000000000005</v>
      </c>
      <c r="V202" s="76">
        <f t="shared" si="18"/>
        <v>8.2591876208897492</v>
      </c>
    </row>
    <row r="203" spans="1:22" x14ac:dyDescent="0.3">
      <c r="A203" s="58" t="s">
        <v>10</v>
      </c>
      <c r="B203" s="58"/>
      <c r="C203" s="58"/>
      <c r="D203" s="59"/>
      <c r="E203" s="59"/>
      <c r="F203" s="60">
        <f>AVERAGE(F155:F202)</f>
        <v>54.791666666666664</v>
      </c>
      <c r="G203" s="60">
        <f t="shared" ref="G203:U203" si="23">AVERAGE(G155:G202)</f>
        <v>0.46416666666666667</v>
      </c>
      <c r="H203" s="60">
        <f t="shared" si="23"/>
        <v>0.4589583333333333</v>
      </c>
      <c r="I203" s="60">
        <f t="shared" si="23"/>
        <v>0.47395833333333331</v>
      </c>
      <c r="J203" s="60">
        <f t="shared" si="23"/>
        <v>0.46583333333333332</v>
      </c>
      <c r="K203" s="60">
        <f>AVERAGE(K155:K157,K159:K174,K176:K196,K198:K202)</f>
        <v>0.4657777777777779</v>
      </c>
      <c r="L203" s="60">
        <f>AVERAGE(L155:L181,L183:L202)</f>
        <v>53.153191489361689</v>
      </c>
      <c r="M203" s="60">
        <f>AVERAGE(M155:M157,M159:M164,M166:M177,M179:M202)</f>
        <v>50.562666666666679</v>
      </c>
      <c r="N203" s="60">
        <f>AVERAGE(N156:N161,N163:N195,N197:N202)</f>
        <v>4.9311111111111101</v>
      </c>
      <c r="O203" s="60">
        <f>AVERAGE(O155:O161,O163:O195,O197:O202)</f>
        <v>70.106521739130429</v>
      </c>
      <c r="P203" s="60">
        <f t="shared" si="23"/>
        <v>6.2553191489361701</v>
      </c>
      <c r="Q203" s="60" t="e">
        <f t="shared" si="23"/>
        <v>#DIV/0!</v>
      </c>
      <c r="R203" s="60" t="e">
        <f t="shared" si="23"/>
        <v>#DIV/0!</v>
      </c>
      <c r="S203" s="60">
        <f t="shared" si="23"/>
        <v>12.445000000000002</v>
      </c>
      <c r="T203" s="60">
        <f t="shared" si="23"/>
        <v>7.0787499999999968</v>
      </c>
      <c r="U203" s="60">
        <f t="shared" si="23"/>
        <v>5.3662500000000009</v>
      </c>
      <c r="V203" s="60">
        <f>AVERAGE(V155:V201)</f>
        <v>10.099542569031678</v>
      </c>
    </row>
    <row r="204" spans="1:22" x14ac:dyDescent="0.3">
      <c r="A204" s="58" t="s">
        <v>11</v>
      </c>
      <c r="B204" s="58"/>
      <c r="C204" s="52"/>
      <c r="D204" s="54"/>
      <c r="E204" s="54"/>
      <c r="F204" s="60"/>
      <c r="G204" s="60"/>
      <c r="H204" s="60"/>
      <c r="I204" s="60"/>
      <c r="J204" s="60">
        <f>AVERAGE(G155:G184,H155:H184,I155:I184,J155:J184)</f>
        <v>0.45916666666666683</v>
      </c>
      <c r="K204" s="60"/>
      <c r="L204" s="60"/>
      <c r="M204" s="60"/>
      <c r="N204" s="60"/>
      <c r="O204" s="60"/>
      <c r="P204" s="60"/>
      <c r="Q204" s="61"/>
      <c r="R204" s="52"/>
      <c r="S204" s="52"/>
      <c r="T204" s="52"/>
      <c r="U204" s="52"/>
      <c r="V204" s="52"/>
    </row>
    <row r="206" spans="1:22" x14ac:dyDescent="0.3">
      <c r="A206" s="20" t="s">
        <v>216</v>
      </c>
      <c r="B206" s="21">
        <v>44411</v>
      </c>
      <c r="C206" s="21">
        <v>44442</v>
      </c>
      <c r="D206" s="22">
        <v>0.39444444444444443</v>
      </c>
      <c r="E206" s="20">
        <v>1</v>
      </c>
      <c r="F206" s="20">
        <v>50</v>
      </c>
      <c r="G206" s="23">
        <v>0.47</v>
      </c>
      <c r="H206" s="23">
        <v>0.5</v>
      </c>
      <c r="I206" s="23">
        <v>0.5</v>
      </c>
      <c r="J206" s="23">
        <v>0.51</v>
      </c>
      <c r="K206" s="23">
        <f>AVERAGE(G206:J206)</f>
        <v>0.495</v>
      </c>
      <c r="L206" s="23">
        <v>49</v>
      </c>
      <c r="M206" s="23">
        <v>44.27</v>
      </c>
      <c r="N206" s="23">
        <v>4.2</v>
      </c>
      <c r="O206" s="23">
        <v>66.599999999999994</v>
      </c>
      <c r="P206" s="20">
        <v>5</v>
      </c>
      <c r="Q206" s="24" t="s">
        <v>68</v>
      </c>
      <c r="R206" s="20"/>
      <c r="S206" s="20">
        <v>12.08</v>
      </c>
      <c r="T206" s="20">
        <v>7.08</v>
      </c>
      <c r="U206" s="20">
        <f>S206-T206</f>
        <v>5</v>
      </c>
      <c r="V206" s="20">
        <f t="shared" ref="V206:V253" si="24">(U206/L206)*100</f>
        <v>10.204081632653061</v>
      </c>
    </row>
    <row r="207" spans="1:22" x14ac:dyDescent="0.3">
      <c r="A207" s="20" t="s">
        <v>217</v>
      </c>
      <c r="B207" s="21">
        <v>44411</v>
      </c>
      <c r="C207" s="21">
        <v>44442</v>
      </c>
      <c r="D207" s="22">
        <v>0.39930555555555558</v>
      </c>
      <c r="E207" s="20">
        <v>1</v>
      </c>
      <c r="F207" s="20">
        <v>50</v>
      </c>
      <c r="G207" s="23">
        <v>0.5</v>
      </c>
      <c r="H207" s="23">
        <v>0.45</v>
      </c>
      <c r="I207" s="23">
        <v>0.46</v>
      </c>
      <c r="J207" s="23">
        <v>0.48</v>
      </c>
      <c r="K207" s="23">
        <f t="shared" ref="K207:K224" si="25">AVERAGE(G207:J207)</f>
        <v>0.47249999999999998</v>
      </c>
      <c r="L207" s="23">
        <v>49</v>
      </c>
      <c r="M207" s="23">
        <v>42.25</v>
      </c>
      <c r="N207" s="23">
        <v>3.2</v>
      </c>
      <c r="O207" s="23">
        <v>55.5</v>
      </c>
      <c r="P207" s="20">
        <v>5</v>
      </c>
      <c r="Q207" s="24" t="s">
        <v>67</v>
      </c>
      <c r="R207" s="20"/>
      <c r="S207" s="20">
        <v>11.74</v>
      </c>
      <c r="T207" s="20">
        <v>6.99</v>
      </c>
      <c r="U207" s="20">
        <f t="shared" ref="U207:U253" si="26">S207-T207</f>
        <v>4.75</v>
      </c>
      <c r="V207" s="20">
        <f t="shared" si="24"/>
        <v>9.6938775510204085</v>
      </c>
    </row>
    <row r="208" spans="1:22" x14ac:dyDescent="0.3">
      <c r="A208" s="20" t="s">
        <v>218</v>
      </c>
      <c r="B208" s="21">
        <v>44411</v>
      </c>
      <c r="C208" s="21">
        <v>44442</v>
      </c>
      <c r="D208" s="22">
        <v>0.4069444444444445</v>
      </c>
      <c r="E208" s="20">
        <v>1</v>
      </c>
      <c r="F208" s="20">
        <v>55</v>
      </c>
      <c r="G208" s="23">
        <v>0.48</v>
      </c>
      <c r="H208" s="23">
        <v>0.47</v>
      </c>
      <c r="I208" s="23">
        <v>0.49</v>
      </c>
      <c r="J208" s="23">
        <v>0.51</v>
      </c>
      <c r="K208" s="23">
        <f t="shared" si="25"/>
        <v>0.48749999999999999</v>
      </c>
      <c r="L208" s="23">
        <v>57.6</v>
      </c>
      <c r="M208" s="23">
        <v>54.2</v>
      </c>
      <c r="N208" s="25">
        <v>5.9</v>
      </c>
      <c r="O208" s="23">
        <v>76.7</v>
      </c>
      <c r="P208" s="20">
        <v>7</v>
      </c>
      <c r="Q208" s="24" t="s">
        <v>330</v>
      </c>
      <c r="R208" s="20" t="s">
        <v>331</v>
      </c>
      <c r="S208" s="20">
        <v>13.17</v>
      </c>
      <c r="T208" s="20">
        <v>7.19</v>
      </c>
      <c r="U208" s="20">
        <f t="shared" si="26"/>
        <v>5.9799999999999995</v>
      </c>
      <c r="V208" s="20">
        <f t="shared" si="24"/>
        <v>10.381944444444443</v>
      </c>
    </row>
    <row r="209" spans="1:22" x14ac:dyDescent="0.3">
      <c r="A209" s="20" t="s">
        <v>219</v>
      </c>
      <c r="B209" s="21">
        <v>44411</v>
      </c>
      <c r="C209" s="21">
        <v>44442</v>
      </c>
      <c r="D209" s="22">
        <v>0.4145833333333333</v>
      </c>
      <c r="E209" s="20">
        <v>2</v>
      </c>
      <c r="F209" s="20">
        <v>56</v>
      </c>
      <c r="G209" s="23">
        <v>0.41</v>
      </c>
      <c r="H209" s="23">
        <v>0.46</v>
      </c>
      <c r="I209" s="23">
        <v>0.47</v>
      </c>
      <c r="J209" s="23">
        <v>0.45</v>
      </c>
      <c r="K209" s="23">
        <f t="shared" si="25"/>
        <v>0.44749999999999995</v>
      </c>
      <c r="L209" s="23">
        <v>55.1</v>
      </c>
      <c r="M209" s="23">
        <v>37.75</v>
      </c>
      <c r="N209" s="25">
        <v>5.2</v>
      </c>
      <c r="O209" s="23">
        <v>72.099999999999994</v>
      </c>
      <c r="P209" s="20">
        <v>6</v>
      </c>
      <c r="Q209" s="24" t="s">
        <v>330</v>
      </c>
      <c r="R209" s="20" t="s">
        <v>331</v>
      </c>
      <c r="S209" s="20">
        <v>12.19</v>
      </c>
      <c r="T209" s="20">
        <v>6.95</v>
      </c>
      <c r="U209" s="20">
        <f t="shared" si="26"/>
        <v>5.2399999999999993</v>
      </c>
      <c r="V209" s="20">
        <f t="shared" si="24"/>
        <v>9.5099818511796723</v>
      </c>
    </row>
    <row r="210" spans="1:22" x14ac:dyDescent="0.3">
      <c r="A210" s="20" t="s">
        <v>220</v>
      </c>
      <c r="B210" s="21">
        <v>44411</v>
      </c>
      <c r="C210" s="21">
        <v>44442</v>
      </c>
      <c r="D210" s="22">
        <v>0.42083333333333334</v>
      </c>
      <c r="E210" s="20">
        <v>2</v>
      </c>
      <c r="F210" s="20">
        <v>58</v>
      </c>
      <c r="G210" s="23">
        <v>0.46</v>
      </c>
      <c r="H210" s="23">
        <v>0.45</v>
      </c>
      <c r="I210" s="23">
        <v>0.46</v>
      </c>
      <c r="J210" s="23">
        <v>0.46</v>
      </c>
      <c r="K210" s="23">
        <f t="shared" si="25"/>
        <v>0.45750000000000002</v>
      </c>
      <c r="L210" s="23">
        <v>55.9</v>
      </c>
      <c r="M210" s="23">
        <v>43.37</v>
      </c>
      <c r="N210" s="23">
        <v>6.4</v>
      </c>
      <c r="O210" s="23">
        <v>80.8</v>
      </c>
      <c r="P210" s="20">
        <v>7</v>
      </c>
      <c r="Q210" s="24" t="s">
        <v>330</v>
      </c>
      <c r="R210" s="20" t="s">
        <v>332</v>
      </c>
      <c r="S210" s="20">
        <v>12.49</v>
      </c>
      <c r="T210" s="20">
        <v>7.18</v>
      </c>
      <c r="U210" s="20">
        <f t="shared" si="26"/>
        <v>5.3100000000000005</v>
      </c>
      <c r="V210" s="20">
        <f t="shared" si="24"/>
        <v>9.4991055456171747</v>
      </c>
    </row>
    <row r="211" spans="1:22" x14ac:dyDescent="0.3">
      <c r="A211" s="20" t="s">
        <v>221</v>
      </c>
      <c r="B211" s="21">
        <v>44411</v>
      </c>
      <c r="C211" s="21">
        <v>44442</v>
      </c>
      <c r="D211" s="22">
        <v>0.42777777777777781</v>
      </c>
      <c r="E211" s="20">
        <v>2</v>
      </c>
      <c r="F211" s="20">
        <v>52</v>
      </c>
      <c r="G211" s="23">
        <v>0.43</v>
      </c>
      <c r="H211" s="23">
        <v>0.43</v>
      </c>
      <c r="I211" s="23">
        <v>0.42</v>
      </c>
      <c r="J211" s="23">
        <v>0.42</v>
      </c>
      <c r="K211" s="23">
        <f t="shared" si="25"/>
        <v>0.42499999999999999</v>
      </c>
      <c r="L211" s="23">
        <v>50.3</v>
      </c>
      <c r="M211" s="23">
        <v>39.26</v>
      </c>
      <c r="N211" s="23">
        <v>6.8</v>
      </c>
      <c r="O211" s="23">
        <v>85.6</v>
      </c>
      <c r="P211" s="20">
        <v>9</v>
      </c>
      <c r="Q211" s="24" t="s">
        <v>330</v>
      </c>
      <c r="R211" s="20"/>
      <c r="S211" s="20">
        <v>11.72</v>
      </c>
      <c r="T211" s="20">
        <v>7.16</v>
      </c>
      <c r="U211" s="20">
        <f t="shared" si="26"/>
        <v>4.5600000000000005</v>
      </c>
      <c r="V211" s="20">
        <f t="shared" si="24"/>
        <v>9.0656063618290279</v>
      </c>
    </row>
    <row r="212" spans="1:22" x14ac:dyDescent="0.3">
      <c r="A212" s="20" t="s">
        <v>222</v>
      </c>
      <c r="B212" s="21">
        <v>44411</v>
      </c>
      <c r="C212" s="21">
        <v>44442</v>
      </c>
      <c r="D212" s="22">
        <v>0.43402777777777773</v>
      </c>
      <c r="E212" s="20">
        <v>3</v>
      </c>
      <c r="F212" s="20">
        <v>58</v>
      </c>
      <c r="G212" s="23">
        <v>0.45</v>
      </c>
      <c r="H212" s="23">
        <v>0.45</v>
      </c>
      <c r="I212" s="23">
        <v>0.45</v>
      </c>
      <c r="J212" s="23">
        <v>0.45</v>
      </c>
      <c r="K212" s="23">
        <f t="shared" si="25"/>
        <v>0.45</v>
      </c>
      <c r="L212" s="23">
        <v>54.1</v>
      </c>
      <c r="M212" s="23">
        <v>58.24</v>
      </c>
      <c r="N212" s="23">
        <v>4.8</v>
      </c>
      <c r="O212" s="23">
        <v>69.5</v>
      </c>
      <c r="P212" s="20">
        <v>5</v>
      </c>
      <c r="Q212" s="24" t="s">
        <v>330</v>
      </c>
      <c r="R212" s="20" t="s">
        <v>332</v>
      </c>
      <c r="S212" s="20">
        <v>12.53</v>
      </c>
      <c r="T212" s="20">
        <v>7.19</v>
      </c>
      <c r="U212" s="20">
        <f t="shared" si="26"/>
        <v>5.339999999999999</v>
      </c>
      <c r="V212" s="20">
        <f t="shared" si="24"/>
        <v>9.8706099815157096</v>
      </c>
    </row>
    <row r="213" spans="1:22" x14ac:dyDescent="0.3">
      <c r="A213" s="20" t="s">
        <v>223</v>
      </c>
      <c r="B213" s="21">
        <v>44411</v>
      </c>
      <c r="C213" s="21">
        <v>44442</v>
      </c>
      <c r="D213" s="22">
        <v>0.43888888888888888</v>
      </c>
      <c r="E213" s="20">
        <v>3</v>
      </c>
      <c r="F213" s="20">
        <v>57</v>
      </c>
      <c r="G213" s="23">
        <v>0.54</v>
      </c>
      <c r="H213" s="23">
        <v>0.55000000000000004</v>
      </c>
      <c r="I213" s="23">
        <v>0.5</v>
      </c>
      <c r="J213" s="23">
        <v>0.52</v>
      </c>
      <c r="K213" s="23">
        <f t="shared" si="25"/>
        <v>0.52750000000000008</v>
      </c>
      <c r="L213" s="23">
        <v>55.5</v>
      </c>
      <c r="M213" s="23">
        <v>55.49</v>
      </c>
      <c r="N213" s="23">
        <v>5.8</v>
      </c>
      <c r="O213" s="23">
        <v>77.2</v>
      </c>
      <c r="P213" s="20">
        <v>6</v>
      </c>
      <c r="Q213" s="24" t="s">
        <v>330</v>
      </c>
      <c r="R213" s="20" t="s">
        <v>332</v>
      </c>
      <c r="S213" s="20">
        <v>12.93</v>
      </c>
      <c r="T213" s="20">
        <v>7.17</v>
      </c>
      <c r="U213" s="20">
        <f t="shared" si="26"/>
        <v>5.76</v>
      </c>
      <c r="V213" s="20">
        <f t="shared" si="24"/>
        <v>10.378378378378377</v>
      </c>
    </row>
    <row r="214" spans="1:22" x14ac:dyDescent="0.3">
      <c r="A214" s="20" t="s">
        <v>224</v>
      </c>
      <c r="B214" s="21">
        <v>44411</v>
      </c>
      <c r="C214" s="21">
        <v>44442</v>
      </c>
      <c r="D214" s="22">
        <v>0.44513888888888892</v>
      </c>
      <c r="E214" s="20">
        <v>3</v>
      </c>
      <c r="F214" s="20">
        <v>56</v>
      </c>
      <c r="G214" s="23">
        <v>0.47</v>
      </c>
      <c r="H214" s="23">
        <v>0.45</v>
      </c>
      <c r="I214" s="23">
        <v>0.47</v>
      </c>
      <c r="J214" s="23">
        <v>0.48</v>
      </c>
      <c r="K214" s="23">
        <f t="shared" si="25"/>
        <v>0.46749999999999997</v>
      </c>
      <c r="L214" s="23">
        <v>53.2</v>
      </c>
      <c r="M214" s="23">
        <v>51.44</v>
      </c>
      <c r="N214" s="23">
        <v>4.8</v>
      </c>
      <c r="O214" s="23">
        <v>69.900000000000006</v>
      </c>
      <c r="P214" s="20">
        <v>6</v>
      </c>
      <c r="Q214" s="24" t="s">
        <v>68</v>
      </c>
      <c r="R214" s="20"/>
      <c r="S214" s="20">
        <v>12.6</v>
      </c>
      <c r="T214" s="20">
        <v>7.19</v>
      </c>
      <c r="U214" s="20">
        <f t="shared" si="26"/>
        <v>5.4099999999999993</v>
      </c>
      <c r="V214" s="20">
        <f t="shared" si="24"/>
        <v>10.169172932330826</v>
      </c>
    </row>
    <row r="215" spans="1:22" x14ac:dyDescent="0.3">
      <c r="A215" s="20" t="s">
        <v>225</v>
      </c>
      <c r="B215" s="21">
        <v>44411</v>
      </c>
      <c r="C215" s="21">
        <v>44442</v>
      </c>
      <c r="D215" s="22">
        <v>0.4513888888888889</v>
      </c>
      <c r="E215" s="20">
        <v>4</v>
      </c>
      <c r="F215" s="20">
        <v>52</v>
      </c>
      <c r="G215" s="23">
        <v>0.47</v>
      </c>
      <c r="H215" s="23">
        <v>0.47</v>
      </c>
      <c r="I215" s="23">
        <v>0.47</v>
      </c>
      <c r="J215" s="23">
        <v>0.47</v>
      </c>
      <c r="K215" s="23">
        <f t="shared" si="25"/>
        <v>0.47</v>
      </c>
      <c r="L215" s="23">
        <v>48.5</v>
      </c>
      <c r="M215" s="23">
        <v>58.13</v>
      </c>
      <c r="N215" s="23">
        <v>5.4</v>
      </c>
      <c r="O215" s="23">
        <v>76.599999999999994</v>
      </c>
      <c r="P215" s="20">
        <v>5</v>
      </c>
      <c r="Q215" s="24" t="s">
        <v>330</v>
      </c>
      <c r="R215" s="20"/>
      <c r="S215" s="20">
        <v>12.08</v>
      </c>
      <c r="T215" s="20">
        <v>6.94</v>
      </c>
      <c r="U215" s="20">
        <f t="shared" si="26"/>
        <v>5.14</v>
      </c>
      <c r="V215" s="20">
        <f t="shared" si="24"/>
        <v>10.597938144329897</v>
      </c>
    </row>
    <row r="216" spans="1:22" x14ac:dyDescent="0.3">
      <c r="A216" s="20" t="s">
        <v>226</v>
      </c>
      <c r="B216" s="21">
        <v>44411</v>
      </c>
      <c r="C216" s="21">
        <v>44442</v>
      </c>
      <c r="D216" s="22">
        <v>0.45763888888888887</v>
      </c>
      <c r="E216" s="20">
        <v>4</v>
      </c>
      <c r="F216" s="20">
        <v>52</v>
      </c>
      <c r="G216" s="23">
        <v>0.46</v>
      </c>
      <c r="H216" s="23">
        <v>0.49</v>
      </c>
      <c r="I216" s="23">
        <v>0.48</v>
      </c>
      <c r="J216" s="23">
        <v>0.46</v>
      </c>
      <c r="K216" s="23">
        <f t="shared" si="25"/>
        <v>0.47249999999999998</v>
      </c>
      <c r="L216" s="23">
        <v>50.9</v>
      </c>
      <c r="M216" s="23">
        <v>56.52</v>
      </c>
      <c r="N216" s="23">
        <v>6.9</v>
      </c>
      <c r="O216" s="23">
        <v>85.7</v>
      </c>
      <c r="P216" s="20">
        <v>9</v>
      </c>
      <c r="Q216" s="24" t="s">
        <v>330</v>
      </c>
      <c r="R216" s="20" t="s">
        <v>331</v>
      </c>
      <c r="S216" s="20">
        <v>12.17</v>
      </c>
      <c r="T216" s="20">
        <v>7.1</v>
      </c>
      <c r="U216" s="20">
        <f t="shared" si="26"/>
        <v>5.07</v>
      </c>
      <c r="V216" s="20">
        <f t="shared" si="24"/>
        <v>9.9607072691552077</v>
      </c>
    </row>
    <row r="217" spans="1:22" x14ac:dyDescent="0.3">
      <c r="A217" s="20" t="s">
        <v>227</v>
      </c>
      <c r="B217" s="21">
        <v>44411</v>
      </c>
      <c r="C217" s="21">
        <v>44442</v>
      </c>
      <c r="D217" s="22">
        <v>0.46249999999999997</v>
      </c>
      <c r="E217" s="20">
        <v>4</v>
      </c>
      <c r="F217" s="20">
        <v>47</v>
      </c>
      <c r="G217" s="23">
        <v>0.49</v>
      </c>
      <c r="H217" s="23">
        <v>0.48</v>
      </c>
      <c r="I217" s="23">
        <v>0.51</v>
      </c>
      <c r="J217" s="23">
        <v>0.5</v>
      </c>
      <c r="K217" s="23">
        <f t="shared" si="25"/>
        <v>0.495</v>
      </c>
      <c r="L217" s="23">
        <v>44.5</v>
      </c>
      <c r="M217" s="23">
        <v>55.72</v>
      </c>
      <c r="N217" s="23">
        <v>4.2</v>
      </c>
      <c r="O217" s="23">
        <v>68.400000000000006</v>
      </c>
      <c r="P217" s="20">
        <v>5</v>
      </c>
      <c r="Q217" s="24" t="s">
        <v>68</v>
      </c>
      <c r="R217" s="20"/>
      <c r="S217" s="20">
        <v>12.36</v>
      </c>
      <c r="T217" s="20">
        <v>7.18</v>
      </c>
      <c r="U217" s="20">
        <f t="shared" si="26"/>
        <v>5.18</v>
      </c>
      <c r="V217" s="20">
        <f t="shared" si="24"/>
        <v>11.640449438202246</v>
      </c>
    </row>
    <row r="218" spans="1:22" x14ac:dyDescent="0.3">
      <c r="A218" s="20" t="s">
        <v>228</v>
      </c>
      <c r="B218" s="21">
        <v>44411</v>
      </c>
      <c r="C218" s="21">
        <v>44442</v>
      </c>
      <c r="D218" s="22">
        <v>0.46736111111111112</v>
      </c>
      <c r="E218" s="20">
        <v>5</v>
      </c>
      <c r="F218" s="20">
        <v>59</v>
      </c>
      <c r="G218" s="23">
        <v>0.5</v>
      </c>
      <c r="H218" s="23">
        <v>0.54</v>
      </c>
      <c r="I218" s="23">
        <v>0.55000000000000004</v>
      </c>
      <c r="J218" s="23">
        <v>0.53</v>
      </c>
      <c r="K218" s="23">
        <f t="shared" si="25"/>
        <v>0.53</v>
      </c>
      <c r="L218" s="23">
        <v>57.2</v>
      </c>
      <c r="M218" s="23">
        <v>57.86</v>
      </c>
      <c r="N218" s="23">
        <v>6.2</v>
      </c>
      <c r="O218" s="23">
        <v>79.5</v>
      </c>
      <c r="P218" s="20">
        <v>9</v>
      </c>
      <c r="Q218" s="24" t="s">
        <v>330</v>
      </c>
      <c r="R218" s="20" t="s">
        <v>331</v>
      </c>
      <c r="S218" s="20">
        <v>13.1</v>
      </c>
      <c r="T218" s="20">
        <v>7.19</v>
      </c>
      <c r="U218" s="20">
        <f t="shared" si="26"/>
        <v>5.9099999999999993</v>
      </c>
      <c r="V218" s="20">
        <f t="shared" si="24"/>
        <v>10.332167832167832</v>
      </c>
    </row>
    <row r="219" spans="1:22" x14ac:dyDescent="0.3">
      <c r="A219" s="20" t="s">
        <v>229</v>
      </c>
      <c r="B219" s="21">
        <v>44411</v>
      </c>
      <c r="C219" s="21">
        <v>44442</v>
      </c>
      <c r="D219" s="22">
        <v>0.47291666666666665</v>
      </c>
      <c r="E219" s="20">
        <v>5</v>
      </c>
      <c r="F219" s="20">
        <v>60</v>
      </c>
      <c r="G219" s="23">
        <v>0.47</v>
      </c>
      <c r="H219" s="23">
        <v>0.48</v>
      </c>
      <c r="I219" s="23">
        <v>0.46</v>
      </c>
      <c r="J219" s="23">
        <v>0.48</v>
      </c>
      <c r="K219" s="23">
        <f t="shared" si="25"/>
        <v>0.47249999999999998</v>
      </c>
      <c r="L219" s="23">
        <v>58.6</v>
      </c>
      <c r="M219" s="23">
        <v>50.26</v>
      </c>
      <c r="N219" s="23">
        <v>4.4000000000000004</v>
      </c>
      <c r="O219" s="23">
        <v>63.3</v>
      </c>
      <c r="P219" s="20">
        <v>9</v>
      </c>
      <c r="Q219" s="24" t="s">
        <v>68</v>
      </c>
      <c r="R219" s="20" t="s">
        <v>331</v>
      </c>
      <c r="S219" s="20">
        <v>12.95</v>
      </c>
      <c r="T219" s="20">
        <v>7.19</v>
      </c>
      <c r="U219" s="20">
        <f t="shared" si="26"/>
        <v>5.7599999999999989</v>
      </c>
      <c r="V219" s="20">
        <f t="shared" si="24"/>
        <v>9.8293515358361763</v>
      </c>
    </row>
    <row r="220" spans="1:22" x14ac:dyDescent="0.3">
      <c r="A220" s="20" t="s">
        <v>230</v>
      </c>
      <c r="B220" s="21">
        <v>44411</v>
      </c>
      <c r="C220" s="21">
        <v>44442</v>
      </c>
      <c r="D220" s="22">
        <v>0.47847222222222219</v>
      </c>
      <c r="E220" s="20">
        <v>5</v>
      </c>
      <c r="F220" s="20">
        <v>47</v>
      </c>
      <c r="G220" s="23">
        <v>0.49</v>
      </c>
      <c r="H220" s="23">
        <v>0.47</v>
      </c>
      <c r="I220" s="23">
        <v>0.5</v>
      </c>
      <c r="J220" s="23">
        <v>0.46</v>
      </c>
      <c r="K220" s="23">
        <f t="shared" si="25"/>
        <v>0.48</v>
      </c>
      <c r="L220" s="23">
        <v>45.9</v>
      </c>
      <c r="M220" s="23">
        <v>49.06</v>
      </c>
      <c r="N220" s="23">
        <v>3.8</v>
      </c>
      <c r="O220" s="23">
        <v>63.9</v>
      </c>
      <c r="P220" s="20">
        <v>5</v>
      </c>
      <c r="Q220" s="24" t="s">
        <v>68</v>
      </c>
      <c r="R220" s="20"/>
      <c r="S220" s="20">
        <v>11.86</v>
      </c>
      <c r="T220" s="20">
        <v>7.1</v>
      </c>
      <c r="U220" s="20">
        <f t="shared" si="26"/>
        <v>4.76</v>
      </c>
      <c r="V220" s="20">
        <f t="shared" si="24"/>
        <v>10.37037037037037</v>
      </c>
    </row>
    <row r="221" spans="1:22" x14ac:dyDescent="0.3">
      <c r="A221" s="20" t="s">
        <v>231</v>
      </c>
      <c r="B221" s="21">
        <v>44411</v>
      </c>
      <c r="C221" s="21">
        <v>44442</v>
      </c>
      <c r="D221" s="22">
        <v>0.48402777777777778</v>
      </c>
      <c r="E221" s="20">
        <v>6</v>
      </c>
      <c r="F221" s="20">
        <v>55</v>
      </c>
      <c r="G221" s="23">
        <v>0.5</v>
      </c>
      <c r="H221" s="23">
        <v>0.49</v>
      </c>
      <c r="I221" s="23">
        <v>0.49</v>
      </c>
      <c r="J221" s="23">
        <v>0.47</v>
      </c>
      <c r="K221" s="23">
        <f t="shared" si="25"/>
        <v>0.48749999999999999</v>
      </c>
      <c r="L221" s="23">
        <v>51.9</v>
      </c>
      <c r="M221" s="23">
        <v>64.25</v>
      </c>
      <c r="N221" s="23">
        <v>7</v>
      </c>
      <c r="O221" s="23">
        <v>86</v>
      </c>
      <c r="P221" s="20">
        <v>8</v>
      </c>
      <c r="Q221" s="24" t="s">
        <v>330</v>
      </c>
      <c r="R221" s="20" t="s">
        <v>331</v>
      </c>
      <c r="S221" s="20">
        <v>12.51</v>
      </c>
      <c r="T221" s="20">
        <v>7</v>
      </c>
      <c r="U221" s="20">
        <f t="shared" si="26"/>
        <v>5.51</v>
      </c>
      <c r="V221" s="20">
        <f t="shared" si="24"/>
        <v>10.616570327552987</v>
      </c>
    </row>
    <row r="222" spans="1:22" x14ac:dyDescent="0.3">
      <c r="A222" s="20" t="s">
        <v>232</v>
      </c>
      <c r="B222" s="21">
        <v>44411</v>
      </c>
      <c r="C222" s="21">
        <v>44442</v>
      </c>
      <c r="D222" s="22">
        <v>0.49027777777777781</v>
      </c>
      <c r="E222" s="20">
        <v>6</v>
      </c>
      <c r="F222" s="20">
        <v>53</v>
      </c>
      <c r="G222" s="23">
        <v>0.51</v>
      </c>
      <c r="H222" s="23">
        <v>0.5</v>
      </c>
      <c r="I222" s="23">
        <v>0.53</v>
      </c>
      <c r="J222" s="23">
        <v>0.47</v>
      </c>
      <c r="K222" s="23">
        <f t="shared" si="25"/>
        <v>0.50249999999999995</v>
      </c>
      <c r="L222" s="23">
        <v>52.2</v>
      </c>
      <c r="M222" s="23">
        <v>59.64</v>
      </c>
      <c r="N222" s="23">
        <v>2.7</v>
      </c>
      <c r="O222" s="23">
        <v>47.8</v>
      </c>
      <c r="P222" s="20">
        <v>5</v>
      </c>
      <c r="Q222" s="24" t="s">
        <v>67</v>
      </c>
      <c r="R222" s="20"/>
      <c r="S222" s="20">
        <v>13</v>
      </c>
      <c r="T222" s="20">
        <v>7.19</v>
      </c>
      <c r="U222" s="20">
        <f t="shared" si="26"/>
        <v>5.81</v>
      </c>
      <c r="V222" s="20">
        <f t="shared" si="24"/>
        <v>11.130268199233715</v>
      </c>
    </row>
    <row r="223" spans="1:22" x14ac:dyDescent="0.3">
      <c r="A223" s="20" t="s">
        <v>233</v>
      </c>
      <c r="B223" s="21">
        <v>44411</v>
      </c>
      <c r="C223" s="21">
        <v>44442</v>
      </c>
      <c r="D223" s="22">
        <v>0.49444444444444446</v>
      </c>
      <c r="E223" s="20">
        <v>6</v>
      </c>
      <c r="F223" s="20">
        <v>54</v>
      </c>
      <c r="G223" s="23">
        <v>0.31</v>
      </c>
      <c r="H223" s="23">
        <v>0.55000000000000004</v>
      </c>
      <c r="I223" s="23">
        <v>0.5</v>
      </c>
      <c r="J223" s="23">
        <v>0.56999999999999995</v>
      </c>
      <c r="K223" s="23">
        <f t="shared" si="25"/>
        <v>0.48250000000000004</v>
      </c>
      <c r="L223" s="23">
        <v>53.2</v>
      </c>
      <c r="M223" s="23">
        <v>49.98</v>
      </c>
      <c r="N223" s="23">
        <v>3.6</v>
      </c>
      <c r="O223" s="23">
        <v>58.2</v>
      </c>
      <c r="P223" s="20">
        <v>4</v>
      </c>
      <c r="Q223" s="24" t="s">
        <v>67</v>
      </c>
      <c r="R223" s="20" t="s">
        <v>331</v>
      </c>
      <c r="S223" s="20">
        <v>13.17</v>
      </c>
      <c r="T223" s="20">
        <v>7.2</v>
      </c>
      <c r="U223" s="20">
        <f t="shared" si="26"/>
        <v>5.97</v>
      </c>
      <c r="V223" s="20">
        <f t="shared" si="24"/>
        <v>11.221804511278194</v>
      </c>
    </row>
    <row r="224" spans="1:22" x14ac:dyDescent="0.3">
      <c r="A224" s="20" t="s">
        <v>234</v>
      </c>
      <c r="B224" s="21">
        <v>44411</v>
      </c>
      <c r="C224" s="21">
        <v>44442</v>
      </c>
      <c r="D224" s="22">
        <v>0.51388888888888895</v>
      </c>
      <c r="E224" s="20">
        <v>7</v>
      </c>
      <c r="F224" s="20">
        <v>54</v>
      </c>
      <c r="G224" s="23">
        <v>0.47</v>
      </c>
      <c r="H224" s="23">
        <v>0.49</v>
      </c>
      <c r="I224" s="23">
        <v>0.51</v>
      </c>
      <c r="J224" s="23">
        <v>0.47</v>
      </c>
      <c r="K224" s="23">
        <f t="shared" si="25"/>
        <v>0.48499999999999999</v>
      </c>
      <c r="L224" s="23">
        <v>53.2</v>
      </c>
      <c r="M224" s="23">
        <v>54.3</v>
      </c>
      <c r="N224" s="23">
        <v>6.3</v>
      </c>
      <c r="O224" s="23">
        <v>81.099999999999994</v>
      </c>
      <c r="P224" s="20">
        <v>5</v>
      </c>
      <c r="Q224" s="24" t="s">
        <v>330</v>
      </c>
      <c r="R224" s="20" t="s">
        <v>331</v>
      </c>
      <c r="S224" s="20">
        <v>12.88</v>
      </c>
      <c r="T224" s="20">
        <v>7.1</v>
      </c>
      <c r="U224" s="20">
        <f t="shared" si="26"/>
        <v>5.7800000000000011</v>
      </c>
      <c r="V224" s="20">
        <f t="shared" si="24"/>
        <v>10.86466165413534</v>
      </c>
    </row>
    <row r="225" spans="1:22" x14ac:dyDescent="0.3">
      <c r="A225" s="20" t="s">
        <v>235</v>
      </c>
      <c r="B225" s="21">
        <v>44411</v>
      </c>
      <c r="C225" s="21">
        <v>44442</v>
      </c>
      <c r="D225" s="22">
        <v>0.51874999999999993</v>
      </c>
      <c r="E225" s="20">
        <v>7</v>
      </c>
      <c r="F225" s="77">
        <v>72</v>
      </c>
      <c r="G225" s="23">
        <v>0.42</v>
      </c>
      <c r="H225" s="23">
        <v>0.42</v>
      </c>
      <c r="I225" s="23">
        <v>0.43</v>
      </c>
      <c r="J225" s="23">
        <v>0.43</v>
      </c>
      <c r="K225" s="23">
        <f>AVERAGE(G225:J225)</f>
        <v>0.42499999999999999</v>
      </c>
      <c r="L225" s="81">
        <v>71.400000000000006</v>
      </c>
      <c r="M225" s="23">
        <v>39.61</v>
      </c>
      <c r="N225" s="23">
        <v>4.5999999999999996</v>
      </c>
      <c r="O225" s="23">
        <v>59.2</v>
      </c>
      <c r="P225" s="20">
        <v>5</v>
      </c>
      <c r="Q225" s="24" t="s">
        <v>67</v>
      </c>
      <c r="R225" s="20" t="s">
        <v>334</v>
      </c>
      <c r="S225" s="20">
        <v>12.84</v>
      </c>
      <c r="T225" s="20">
        <v>7.12</v>
      </c>
      <c r="U225" s="20">
        <f t="shared" si="26"/>
        <v>5.72</v>
      </c>
      <c r="V225" s="77">
        <f t="shared" si="24"/>
        <v>8.011204481792717</v>
      </c>
    </row>
    <row r="226" spans="1:22" x14ac:dyDescent="0.3">
      <c r="A226" s="20" t="s">
        <v>236</v>
      </c>
      <c r="B226" s="21">
        <v>44411</v>
      </c>
      <c r="C226" s="21">
        <v>44442</v>
      </c>
      <c r="D226" s="22">
        <v>0.52430555555555558</v>
      </c>
      <c r="E226" s="20">
        <v>7</v>
      </c>
      <c r="F226" s="20">
        <v>52</v>
      </c>
      <c r="G226" s="23">
        <v>0.49</v>
      </c>
      <c r="H226" s="23">
        <v>0.51</v>
      </c>
      <c r="I226" s="23">
        <v>0.51</v>
      </c>
      <c r="J226" s="23">
        <v>0.52</v>
      </c>
      <c r="K226" s="23">
        <f t="shared" ref="K226:K239" si="27">AVERAGE(G226:J226)</f>
        <v>0.50750000000000006</v>
      </c>
      <c r="L226" s="23">
        <v>51.1</v>
      </c>
      <c r="M226" s="23">
        <v>52.41</v>
      </c>
      <c r="N226" s="23">
        <v>4.5999999999999996</v>
      </c>
      <c r="O226" s="23">
        <v>68.900000000000006</v>
      </c>
      <c r="P226" s="20">
        <v>4</v>
      </c>
      <c r="Q226" s="24" t="s">
        <v>68</v>
      </c>
      <c r="R226" s="20"/>
      <c r="S226" s="20">
        <v>12.73</v>
      </c>
      <c r="T226" s="20">
        <v>7.11</v>
      </c>
      <c r="U226" s="20">
        <f t="shared" si="26"/>
        <v>5.62</v>
      </c>
      <c r="V226" s="20">
        <f t="shared" si="24"/>
        <v>10.998043052837573</v>
      </c>
    </row>
    <row r="227" spans="1:22" x14ac:dyDescent="0.3">
      <c r="A227" s="20" t="s">
        <v>237</v>
      </c>
      <c r="B227" s="21">
        <v>44411</v>
      </c>
      <c r="C227" s="21">
        <v>44442</v>
      </c>
      <c r="D227" s="22">
        <v>0.52986111111111112</v>
      </c>
      <c r="E227" s="20">
        <v>8</v>
      </c>
      <c r="F227" s="20">
        <v>57</v>
      </c>
      <c r="G227" s="23">
        <v>0.5</v>
      </c>
      <c r="H227" s="23">
        <v>0.47</v>
      </c>
      <c r="I227" s="23">
        <v>0.52</v>
      </c>
      <c r="J227" s="23">
        <v>0.49</v>
      </c>
      <c r="K227" s="23">
        <f t="shared" si="27"/>
        <v>0.495</v>
      </c>
      <c r="L227" s="23">
        <v>54.3</v>
      </c>
      <c r="M227" s="23">
        <v>54.04</v>
      </c>
      <c r="N227" s="23">
        <v>5</v>
      </c>
      <c r="O227" s="23">
        <v>71.2</v>
      </c>
      <c r="P227" s="20">
        <v>5</v>
      </c>
      <c r="Q227" s="24" t="s">
        <v>68</v>
      </c>
      <c r="R227" s="20"/>
      <c r="S227" s="20">
        <v>12.95</v>
      </c>
      <c r="T227" s="20">
        <v>7.2</v>
      </c>
      <c r="U227" s="20">
        <f t="shared" si="26"/>
        <v>5.7499999999999991</v>
      </c>
      <c r="V227" s="20">
        <f t="shared" si="24"/>
        <v>10.589318600368323</v>
      </c>
    </row>
    <row r="228" spans="1:22" x14ac:dyDescent="0.3">
      <c r="A228" s="20" t="s">
        <v>238</v>
      </c>
      <c r="B228" s="21">
        <v>44411</v>
      </c>
      <c r="C228" s="21">
        <v>44442</v>
      </c>
      <c r="D228" s="22">
        <v>0.53402777777777777</v>
      </c>
      <c r="E228" s="20">
        <v>8</v>
      </c>
      <c r="F228" s="20">
        <v>54</v>
      </c>
      <c r="G228" s="23">
        <v>0.49</v>
      </c>
      <c r="H228" s="23">
        <v>0.51</v>
      </c>
      <c r="I228" s="23">
        <v>0.5</v>
      </c>
      <c r="J228" s="23">
        <v>0.51</v>
      </c>
      <c r="K228" s="23">
        <f t="shared" si="27"/>
        <v>0.50249999999999995</v>
      </c>
      <c r="L228" s="23">
        <v>53.6</v>
      </c>
      <c r="M228" s="23">
        <v>59.76</v>
      </c>
      <c r="N228" s="23">
        <v>6.7</v>
      </c>
      <c r="O228" s="23">
        <v>83.6</v>
      </c>
      <c r="P228" s="20">
        <v>9</v>
      </c>
      <c r="Q228" s="24" t="s">
        <v>330</v>
      </c>
      <c r="R228" s="20" t="s">
        <v>331</v>
      </c>
      <c r="S228" s="20">
        <v>12.54</v>
      </c>
      <c r="T228" s="20">
        <v>7</v>
      </c>
      <c r="U228" s="20">
        <f t="shared" si="26"/>
        <v>5.5399999999999991</v>
      </c>
      <c r="V228" s="20">
        <f t="shared" si="24"/>
        <v>10.335820895522387</v>
      </c>
    </row>
    <row r="229" spans="1:22" x14ac:dyDescent="0.3">
      <c r="A229" s="20" t="s">
        <v>239</v>
      </c>
      <c r="B229" s="21">
        <v>44411</v>
      </c>
      <c r="C229" s="21">
        <v>44442</v>
      </c>
      <c r="D229" s="22">
        <v>0.53888888888888886</v>
      </c>
      <c r="E229" s="20">
        <v>8</v>
      </c>
      <c r="F229" s="20">
        <v>58</v>
      </c>
      <c r="G229" s="23">
        <v>0.5</v>
      </c>
      <c r="H229" s="23">
        <v>0.52</v>
      </c>
      <c r="I229" s="23">
        <v>0.45</v>
      </c>
      <c r="J229" s="23">
        <v>0.47</v>
      </c>
      <c r="K229" s="23">
        <f t="shared" si="27"/>
        <v>0.48499999999999999</v>
      </c>
      <c r="L229" s="23">
        <v>57.4</v>
      </c>
      <c r="M229" s="23">
        <v>55.37</v>
      </c>
      <c r="N229" s="23">
        <v>5</v>
      </c>
      <c r="O229" s="23">
        <v>69.900000000000006</v>
      </c>
      <c r="P229" s="20">
        <v>9</v>
      </c>
      <c r="Q229" s="24" t="s">
        <v>68</v>
      </c>
      <c r="R229" s="20"/>
      <c r="S229" s="20">
        <v>13.02</v>
      </c>
      <c r="T229" s="20">
        <v>7.09</v>
      </c>
      <c r="U229" s="20">
        <f t="shared" si="26"/>
        <v>5.93</v>
      </c>
      <c r="V229" s="20">
        <f t="shared" si="24"/>
        <v>10.331010452961673</v>
      </c>
    </row>
    <row r="230" spans="1:22" x14ac:dyDescent="0.3">
      <c r="A230" s="20" t="s">
        <v>240</v>
      </c>
      <c r="B230" s="21">
        <v>44411</v>
      </c>
      <c r="C230" s="21">
        <v>44442</v>
      </c>
      <c r="D230" s="22">
        <v>0.54375000000000007</v>
      </c>
      <c r="E230" s="20">
        <v>9</v>
      </c>
      <c r="F230" s="20">
        <v>55</v>
      </c>
      <c r="G230" s="23">
        <v>0.55000000000000004</v>
      </c>
      <c r="H230" s="23">
        <v>0.54</v>
      </c>
      <c r="I230" s="23">
        <v>0.59</v>
      </c>
      <c r="J230" s="23">
        <v>0.54</v>
      </c>
      <c r="K230" s="23">
        <f t="shared" si="27"/>
        <v>0.55500000000000005</v>
      </c>
      <c r="L230" s="23">
        <v>54.2</v>
      </c>
      <c r="M230" s="23">
        <v>60.7</v>
      </c>
      <c r="N230" s="23">
        <v>3.6</v>
      </c>
      <c r="O230" s="23">
        <v>57.1</v>
      </c>
      <c r="P230" s="20">
        <v>8</v>
      </c>
      <c r="Q230" s="24" t="s">
        <v>67</v>
      </c>
      <c r="R230" s="20" t="s">
        <v>331</v>
      </c>
      <c r="S230" s="20">
        <v>12.92</v>
      </c>
      <c r="T230" s="20">
        <v>7.09</v>
      </c>
      <c r="U230" s="20">
        <f t="shared" si="26"/>
        <v>5.83</v>
      </c>
      <c r="V230" s="20">
        <f t="shared" si="24"/>
        <v>10.756457564575646</v>
      </c>
    </row>
    <row r="231" spans="1:22" x14ac:dyDescent="0.3">
      <c r="A231" s="20" t="s">
        <v>241</v>
      </c>
      <c r="B231" s="21">
        <v>44411</v>
      </c>
      <c r="C231" s="21">
        <v>44442</v>
      </c>
      <c r="D231" s="22">
        <v>0.54861111111111105</v>
      </c>
      <c r="E231" s="20">
        <v>9</v>
      </c>
      <c r="F231" s="20">
        <v>56</v>
      </c>
      <c r="G231" s="23">
        <v>0.47</v>
      </c>
      <c r="H231" s="23">
        <v>0.51</v>
      </c>
      <c r="I231" s="23">
        <v>0.51</v>
      </c>
      <c r="J231" s="23">
        <v>0.49</v>
      </c>
      <c r="K231" s="23">
        <f t="shared" si="27"/>
        <v>0.495</v>
      </c>
      <c r="L231" s="23">
        <v>55.1</v>
      </c>
      <c r="M231" s="23">
        <v>64.180000000000007</v>
      </c>
      <c r="N231" s="72"/>
      <c r="O231" s="23"/>
      <c r="P231" s="20"/>
      <c r="Q231" s="24"/>
      <c r="R231" s="20" t="s">
        <v>336</v>
      </c>
      <c r="S231" s="20">
        <v>12.89</v>
      </c>
      <c r="T231" s="20">
        <v>7.08</v>
      </c>
      <c r="U231" s="20">
        <f t="shared" si="26"/>
        <v>5.8100000000000005</v>
      </c>
      <c r="V231" s="20">
        <f t="shared" si="24"/>
        <v>10.544464609800364</v>
      </c>
    </row>
    <row r="232" spans="1:22" x14ac:dyDescent="0.3">
      <c r="A232" s="20" t="s">
        <v>242</v>
      </c>
      <c r="B232" s="21">
        <v>44411</v>
      </c>
      <c r="C232" s="21">
        <v>44442</v>
      </c>
      <c r="D232" s="22">
        <v>0.55347222222222225</v>
      </c>
      <c r="E232" s="20">
        <v>9</v>
      </c>
      <c r="F232" s="20">
        <v>55</v>
      </c>
      <c r="G232" s="23">
        <v>0.48</v>
      </c>
      <c r="H232" s="23">
        <v>0.51</v>
      </c>
      <c r="I232" s="23">
        <v>0.51</v>
      </c>
      <c r="J232" s="23">
        <v>0.48</v>
      </c>
      <c r="K232" s="23">
        <f t="shared" si="27"/>
        <v>0.495</v>
      </c>
      <c r="L232" s="23">
        <v>52.7</v>
      </c>
      <c r="M232" s="23">
        <v>38.729999999999997</v>
      </c>
      <c r="N232" s="23">
        <v>3.8</v>
      </c>
      <c r="O232" s="23">
        <v>61</v>
      </c>
      <c r="P232" s="20">
        <v>5</v>
      </c>
      <c r="Q232" s="24" t="s">
        <v>68</v>
      </c>
      <c r="R232" s="20" t="s">
        <v>331</v>
      </c>
      <c r="S232" s="20">
        <v>12.64</v>
      </c>
      <c r="T232" s="20">
        <v>7.19</v>
      </c>
      <c r="U232" s="20">
        <f t="shared" si="26"/>
        <v>5.45</v>
      </c>
      <c r="V232" s="20">
        <f t="shared" si="24"/>
        <v>10.341555977229602</v>
      </c>
    </row>
    <row r="233" spans="1:22" x14ac:dyDescent="0.3">
      <c r="A233" s="20" t="s">
        <v>243</v>
      </c>
      <c r="B233" s="21">
        <v>44411</v>
      </c>
      <c r="C233" s="21">
        <v>44442</v>
      </c>
      <c r="D233" s="22">
        <v>0.55763888888888891</v>
      </c>
      <c r="E233" s="20">
        <v>10</v>
      </c>
      <c r="F233" s="20">
        <v>60</v>
      </c>
      <c r="G233" s="23">
        <v>0.49</v>
      </c>
      <c r="H233" s="23">
        <v>0.5</v>
      </c>
      <c r="I233" s="23">
        <v>0.52</v>
      </c>
      <c r="J233" s="23">
        <v>0.52</v>
      </c>
      <c r="K233" s="23">
        <f t="shared" si="27"/>
        <v>0.50750000000000006</v>
      </c>
      <c r="L233" s="23">
        <v>58.9</v>
      </c>
      <c r="M233" s="23">
        <v>53.11</v>
      </c>
      <c r="N233" s="23">
        <v>5.8</v>
      </c>
      <c r="O233" s="23">
        <v>76</v>
      </c>
      <c r="P233" s="20">
        <v>8</v>
      </c>
      <c r="Q233" s="24" t="s">
        <v>330</v>
      </c>
      <c r="R233" s="20"/>
      <c r="S233" s="20">
        <v>12.97</v>
      </c>
      <c r="T233" s="20">
        <v>6.98</v>
      </c>
      <c r="U233" s="20">
        <f t="shared" si="26"/>
        <v>5.99</v>
      </c>
      <c r="V233" s="20">
        <f t="shared" si="24"/>
        <v>10.169779286926996</v>
      </c>
    </row>
    <row r="234" spans="1:22" x14ac:dyDescent="0.3">
      <c r="A234" s="20" t="s">
        <v>244</v>
      </c>
      <c r="B234" s="21">
        <v>44411</v>
      </c>
      <c r="C234" s="21">
        <v>44442</v>
      </c>
      <c r="D234" s="22">
        <v>0.56458333333333333</v>
      </c>
      <c r="E234" s="20">
        <v>10</v>
      </c>
      <c r="F234" s="20">
        <v>52</v>
      </c>
      <c r="G234" s="23">
        <v>0.42</v>
      </c>
      <c r="H234" s="23">
        <v>0.43</v>
      </c>
      <c r="I234" s="23">
        <v>0.42</v>
      </c>
      <c r="J234" s="23">
        <v>0.46</v>
      </c>
      <c r="K234" s="23">
        <f t="shared" si="27"/>
        <v>0.4325</v>
      </c>
      <c r="L234" s="23">
        <v>50.7</v>
      </c>
      <c r="M234" s="23">
        <v>43.87</v>
      </c>
      <c r="N234" s="23">
        <v>4.5</v>
      </c>
      <c r="O234" s="23">
        <v>68</v>
      </c>
      <c r="P234" s="20">
        <v>7</v>
      </c>
      <c r="Q234" s="24" t="s">
        <v>68</v>
      </c>
      <c r="R234" s="20"/>
      <c r="S234" s="20">
        <v>11.92</v>
      </c>
      <c r="T234" s="20">
        <v>7.18</v>
      </c>
      <c r="U234" s="20">
        <f t="shared" si="26"/>
        <v>4.74</v>
      </c>
      <c r="V234" s="20">
        <f t="shared" si="24"/>
        <v>9.3491124260355019</v>
      </c>
    </row>
    <row r="235" spans="1:22" x14ac:dyDescent="0.3">
      <c r="A235" s="20" t="s">
        <v>245</v>
      </c>
      <c r="B235" s="21">
        <v>44411</v>
      </c>
      <c r="C235" s="21">
        <v>44442</v>
      </c>
      <c r="D235" s="22">
        <v>0.57013888888888886</v>
      </c>
      <c r="E235" s="20">
        <v>10</v>
      </c>
      <c r="F235" s="20">
        <v>60</v>
      </c>
      <c r="G235" s="23">
        <v>0.49</v>
      </c>
      <c r="H235" s="23">
        <v>0.52</v>
      </c>
      <c r="I235" s="23">
        <v>0.53</v>
      </c>
      <c r="J235" s="23">
        <v>0.47</v>
      </c>
      <c r="K235" s="23">
        <f t="shared" si="27"/>
        <v>0.50249999999999995</v>
      </c>
      <c r="L235" s="23">
        <v>57.9</v>
      </c>
      <c r="M235" s="23">
        <v>54.09</v>
      </c>
      <c r="N235" s="23">
        <v>6.6</v>
      </c>
      <c r="O235" s="23">
        <v>81.599999999999994</v>
      </c>
      <c r="P235" s="20">
        <v>8</v>
      </c>
      <c r="Q235" s="24" t="s">
        <v>330</v>
      </c>
      <c r="R235" s="20"/>
      <c r="S235" s="20">
        <v>13.02</v>
      </c>
      <c r="T235" s="20">
        <v>7.07</v>
      </c>
      <c r="U235" s="20">
        <f t="shared" si="26"/>
        <v>5.9499999999999993</v>
      </c>
      <c r="V235" s="20">
        <f t="shared" si="24"/>
        <v>10.276338514680482</v>
      </c>
    </row>
    <row r="236" spans="1:22" x14ac:dyDescent="0.3">
      <c r="A236" s="20" t="s">
        <v>246</v>
      </c>
      <c r="B236" s="21">
        <v>44411</v>
      </c>
      <c r="C236" s="21">
        <v>44442</v>
      </c>
      <c r="D236" s="22">
        <v>0.57638888888888895</v>
      </c>
      <c r="E236" s="20">
        <v>11</v>
      </c>
      <c r="F236" s="20">
        <v>56</v>
      </c>
      <c r="G236" s="23">
        <v>0.51</v>
      </c>
      <c r="H236" s="23">
        <v>0.51</v>
      </c>
      <c r="I236" s="23">
        <v>0.5</v>
      </c>
      <c r="J236" s="23">
        <v>0.52</v>
      </c>
      <c r="K236" s="23">
        <f t="shared" si="27"/>
        <v>0.51</v>
      </c>
      <c r="L236" s="23">
        <v>54.8</v>
      </c>
      <c r="M236" s="23">
        <v>54.54</v>
      </c>
      <c r="N236" s="23">
        <v>4.3</v>
      </c>
      <c r="O236" s="23">
        <v>64.400000000000006</v>
      </c>
      <c r="P236" s="20">
        <v>5</v>
      </c>
      <c r="Q236" s="24" t="s">
        <v>68</v>
      </c>
      <c r="R236" s="20"/>
      <c r="S236" s="20">
        <v>12.91</v>
      </c>
      <c r="T236" s="20">
        <v>7.06</v>
      </c>
      <c r="U236" s="20">
        <f t="shared" si="26"/>
        <v>5.8500000000000005</v>
      </c>
      <c r="V236" s="20">
        <f t="shared" si="24"/>
        <v>10.675182481751825</v>
      </c>
    </row>
    <row r="237" spans="1:22" x14ac:dyDescent="0.3">
      <c r="A237" s="20" t="s">
        <v>247</v>
      </c>
      <c r="B237" s="21">
        <v>44411</v>
      </c>
      <c r="C237" s="21">
        <v>44442</v>
      </c>
      <c r="D237" s="22">
        <v>0.58194444444444449</v>
      </c>
      <c r="E237" s="20">
        <v>11</v>
      </c>
      <c r="F237" s="20">
        <v>58</v>
      </c>
      <c r="G237" s="23">
        <v>0.55000000000000004</v>
      </c>
      <c r="H237" s="23">
        <v>0.56999999999999995</v>
      </c>
      <c r="I237" s="23">
        <v>0.56999999999999995</v>
      </c>
      <c r="J237" s="23">
        <v>0.56000000000000005</v>
      </c>
      <c r="K237" s="23">
        <f t="shared" si="27"/>
        <v>0.5625</v>
      </c>
      <c r="L237" s="23">
        <v>57</v>
      </c>
      <c r="M237" s="23">
        <v>50.51</v>
      </c>
      <c r="N237" s="23">
        <v>4.7</v>
      </c>
      <c r="O237" s="23">
        <v>67.400000000000006</v>
      </c>
      <c r="P237" s="20">
        <v>4</v>
      </c>
      <c r="Q237" s="24" t="s">
        <v>68</v>
      </c>
      <c r="R237" s="20"/>
      <c r="S237" s="20">
        <v>13.13</v>
      </c>
      <c r="T237" s="20">
        <v>7.12</v>
      </c>
      <c r="U237" s="20">
        <f t="shared" si="26"/>
        <v>6.0100000000000007</v>
      </c>
      <c r="V237" s="20">
        <f t="shared" si="24"/>
        <v>10.543859649122808</v>
      </c>
    </row>
    <row r="238" spans="1:22" x14ac:dyDescent="0.3">
      <c r="A238" s="20" t="s">
        <v>248</v>
      </c>
      <c r="B238" s="21">
        <v>44411</v>
      </c>
      <c r="C238" s="21">
        <v>44442</v>
      </c>
      <c r="D238" s="22">
        <v>0.58819444444444446</v>
      </c>
      <c r="E238" s="20">
        <v>11</v>
      </c>
      <c r="F238" s="20">
        <v>55</v>
      </c>
      <c r="G238" s="23">
        <v>0.49</v>
      </c>
      <c r="H238" s="23">
        <v>0.56999999999999995</v>
      </c>
      <c r="I238" s="23">
        <v>0.55000000000000004</v>
      </c>
      <c r="J238" s="23">
        <v>0.5</v>
      </c>
      <c r="K238" s="23">
        <f t="shared" si="27"/>
        <v>0.52750000000000008</v>
      </c>
      <c r="L238" s="23">
        <v>53.4</v>
      </c>
      <c r="M238" s="23">
        <v>54.05</v>
      </c>
      <c r="N238" s="23">
        <v>4.3</v>
      </c>
      <c r="O238" s="23">
        <v>65.400000000000006</v>
      </c>
      <c r="P238" s="20">
        <v>5</v>
      </c>
      <c r="Q238" s="24" t="s">
        <v>68</v>
      </c>
      <c r="R238" s="20"/>
      <c r="S238" s="20">
        <v>12.6</v>
      </c>
      <c r="T238" s="20">
        <v>7.03</v>
      </c>
      <c r="U238" s="20">
        <f t="shared" si="26"/>
        <v>5.5699999999999994</v>
      </c>
      <c r="V238" s="20">
        <f t="shared" si="24"/>
        <v>10.430711610486892</v>
      </c>
    </row>
    <row r="239" spans="1:22" x14ac:dyDescent="0.3">
      <c r="A239" s="20" t="s">
        <v>249</v>
      </c>
      <c r="B239" s="21">
        <v>44411</v>
      </c>
      <c r="C239" s="21">
        <v>44442</v>
      </c>
      <c r="D239" s="22">
        <v>0.59375</v>
      </c>
      <c r="E239" s="20">
        <v>12</v>
      </c>
      <c r="F239" s="20">
        <v>49</v>
      </c>
      <c r="G239" s="23">
        <v>0.43</v>
      </c>
      <c r="H239" s="23">
        <v>0.42</v>
      </c>
      <c r="I239" s="23">
        <v>0.42</v>
      </c>
      <c r="J239" s="23">
        <v>0.42</v>
      </c>
      <c r="K239" s="23">
        <f t="shared" si="27"/>
        <v>0.42249999999999999</v>
      </c>
      <c r="L239" s="23">
        <v>48.2</v>
      </c>
      <c r="M239" s="23">
        <v>51.73</v>
      </c>
      <c r="N239" s="23">
        <v>3.4</v>
      </c>
      <c r="O239" s="23">
        <v>58.8</v>
      </c>
      <c r="P239" s="20">
        <v>5</v>
      </c>
      <c r="Q239" s="24" t="s">
        <v>67</v>
      </c>
      <c r="R239" s="20"/>
      <c r="S239" s="20">
        <v>11.92</v>
      </c>
      <c r="T239" s="20">
        <v>7.2</v>
      </c>
      <c r="U239" s="20">
        <f t="shared" si="26"/>
        <v>4.72</v>
      </c>
      <c r="V239" s="20">
        <f t="shared" si="24"/>
        <v>9.7925311203319492</v>
      </c>
    </row>
    <row r="240" spans="1:22" x14ac:dyDescent="0.3">
      <c r="A240" s="20" t="s">
        <v>250</v>
      </c>
      <c r="B240" s="21">
        <v>44411</v>
      </c>
      <c r="C240" s="21">
        <v>44442</v>
      </c>
      <c r="D240" s="22">
        <v>0.6</v>
      </c>
      <c r="E240" s="20">
        <v>12</v>
      </c>
      <c r="F240" s="20">
        <v>51</v>
      </c>
      <c r="G240" s="23">
        <v>0.46</v>
      </c>
      <c r="H240" s="23">
        <v>0.47</v>
      </c>
      <c r="I240" s="23">
        <v>0.47</v>
      </c>
      <c r="J240" s="23">
        <v>0.46</v>
      </c>
      <c r="K240" s="23">
        <f>AVERAGE(G240:J240)</f>
        <v>0.46499999999999997</v>
      </c>
      <c r="L240" s="23">
        <v>50.1</v>
      </c>
      <c r="M240" s="23">
        <v>63</v>
      </c>
      <c r="N240" s="23">
        <v>5.9</v>
      </c>
      <c r="O240" s="23">
        <v>79.5</v>
      </c>
      <c r="P240" s="20">
        <v>8</v>
      </c>
      <c r="Q240" s="24" t="s">
        <v>330</v>
      </c>
      <c r="R240" s="20"/>
      <c r="S240" s="20">
        <v>12.28</v>
      </c>
      <c r="T240" s="20">
        <v>6.99</v>
      </c>
      <c r="U240" s="20">
        <f t="shared" si="26"/>
        <v>5.2899999999999991</v>
      </c>
      <c r="V240" s="20">
        <f t="shared" si="24"/>
        <v>10.558882235528941</v>
      </c>
    </row>
    <row r="241" spans="1:22" x14ac:dyDescent="0.3">
      <c r="A241" s="20" t="s">
        <v>251</v>
      </c>
      <c r="B241" s="21">
        <v>44411</v>
      </c>
      <c r="C241" s="21">
        <v>44442</v>
      </c>
      <c r="D241" s="22">
        <v>0.6069444444444444</v>
      </c>
      <c r="E241" s="20">
        <v>12</v>
      </c>
      <c r="F241" s="20">
        <v>52</v>
      </c>
      <c r="G241" s="23">
        <v>0.48</v>
      </c>
      <c r="H241" s="23">
        <v>0.49</v>
      </c>
      <c r="I241" s="23">
        <v>0.47</v>
      </c>
      <c r="J241" s="23">
        <v>0.46</v>
      </c>
      <c r="K241" s="23">
        <f t="shared" ref="K241:K253" si="28">AVERAGE(G241:J241)</f>
        <v>0.47499999999999998</v>
      </c>
      <c r="L241" s="23">
        <v>51</v>
      </c>
      <c r="M241" s="23">
        <v>65.069999999999993</v>
      </c>
      <c r="N241" s="23">
        <v>4.2</v>
      </c>
      <c r="O241" s="23">
        <v>65.099999999999994</v>
      </c>
      <c r="P241" s="20">
        <v>5</v>
      </c>
      <c r="Q241" s="24" t="s">
        <v>68</v>
      </c>
      <c r="R241" s="20"/>
      <c r="S241" s="20">
        <v>12.59</v>
      </c>
      <c r="T241" s="20">
        <v>7.09</v>
      </c>
      <c r="U241" s="20">
        <f t="shared" si="26"/>
        <v>5.5</v>
      </c>
      <c r="V241" s="20">
        <f t="shared" si="24"/>
        <v>10.784313725490197</v>
      </c>
    </row>
    <row r="242" spans="1:22" x14ac:dyDescent="0.3">
      <c r="A242" s="20" t="s">
        <v>252</v>
      </c>
      <c r="B242" s="21">
        <v>44411</v>
      </c>
      <c r="C242" s="21">
        <v>44442</v>
      </c>
      <c r="D242" s="22">
        <v>0.61249999999999993</v>
      </c>
      <c r="E242" s="20">
        <v>13</v>
      </c>
      <c r="F242" s="20">
        <v>55</v>
      </c>
      <c r="G242" s="23">
        <v>0.53</v>
      </c>
      <c r="H242" s="23">
        <v>0.54</v>
      </c>
      <c r="I242" s="23">
        <v>0.59</v>
      </c>
      <c r="J242" s="23">
        <v>0.57999999999999996</v>
      </c>
      <c r="K242" s="23">
        <f t="shared" si="28"/>
        <v>0.56000000000000005</v>
      </c>
      <c r="L242" s="23">
        <v>54.3</v>
      </c>
      <c r="M242" s="23">
        <v>58.45</v>
      </c>
      <c r="N242" s="23">
        <v>6.9</v>
      </c>
      <c r="O242" s="23">
        <v>84.6</v>
      </c>
      <c r="P242" s="20">
        <v>8</v>
      </c>
      <c r="Q242" s="24" t="s">
        <v>330</v>
      </c>
      <c r="R242" s="20"/>
      <c r="S242" s="20">
        <v>12.99</v>
      </c>
      <c r="T242" s="20">
        <v>7.02</v>
      </c>
      <c r="U242" s="20">
        <f t="shared" si="26"/>
        <v>5.9700000000000006</v>
      </c>
      <c r="V242" s="20">
        <f t="shared" si="24"/>
        <v>10.994475138121548</v>
      </c>
    </row>
    <row r="243" spans="1:22" x14ac:dyDescent="0.3">
      <c r="A243" s="20" t="s">
        <v>253</v>
      </c>
      <c r="B243" s="21">
        <v>44411</v>
      </c>
      <c r="C243" s="21">
        <v>44442</v>
      </c>
      <c r="D243" s="22">
        <v>0.61805555555555558</v>
      </c>
      <c r="E243" s="20">
        <v>13</v>
      </c>
      <c r="F243" s="20">
        <v>58</v>
      </c>
      <c r="G243" s="23">
        <v>0.43</v>
      </c>
      <c r="H243" s="23">
        <v>0.46</v>
      </c>
      <c r="I243" s="23">
        <v>0.47</v>
      </c>
      <c r="J243" s="23">
        <v>0.5</v>
      </c>
      <c r="K243" s="23">
        <f t="shared" si="28"/>
        <v>0.46499999999999997</v>
      </c>
      <c r="L243" s="23">
        <v>57.7</v>
      </c>
      <c r="M243" s="23">
        <v>44.77</v>
      </c>
      <c r="N243" s="23">
        <v>5.8</v>
      </c>
      <c r="O243" s="23">
        <v>76</v>
      </c>
      <c r="P243" s="20">
        <v>4</v>
      </c>
      <c r="Q243" s="24" t="s">
        <v>330</v>
      </c>
      <c r="R243" s="20"/>
      <c r="S243" s="20">
        <v>12.51</v>
      </c>
      <c r="T243" s="20">
        <v>7.09</v>
      </c>
      <c r="U243" s="20">
        <f t="shared" si="26"/>
        <v>5.42</v>
      </c>
      <c r="V243" s="20">
        <f t="shared" si="24"/>
        <v>9.3934142114384738</v>
      </c>
    </row>
    <row r="244" spans="1:22" x14ac:dyDescent="0.3">
      <c r="A244" s="20" t="s">
        <v>254</v>
      </c>
      <c r="B244" s="21">
        <v>44411</v>
      </c>
      <c r="C244" s="21">
        <v>44442</v>
      </c>
      <c r="D244" s="22">
        <v>0.33055555555555555</v>
      </c>
      <c r="E244" s="20">
        <v>13</v>
      </c>
      <c r="F244" s="20">
        <v>50</v>
      </c>
      <c r="G244" s="23">
        <v>0.46</v>
      </c>
      <c r="H244" s="23">
        <v>0.45</v>
      </c>
      <c r="I244" s="23">
        <v>0.5</v>
      </c>
      <c r="J244" s="23">
        <v>0.48</v>
      </c>
      <c r="K244" s="23">
        <f t="shared" si="28"/>
        <v>0.47250000000000003</v>
      </c>
      <c r="L244" s="23">
        <v>47.6</v>
      </c>
      <c r="M244" s="23">
        <v>46.98</v>
      </c>
      <c r="N244" s="23">
        <v>5.0999999999999996</v>
      </c>
      <c r="O244" s="23">
        <v>74.8</v>
      </c>
      <c r="P244" s="20">
        <v>8</v>
      </c>
      <c r="Q244" s="24" t="s">
        <v>330</v>
      </c>
      <c r="R244" s="20" t="s">
        <v>331</v>
      </c>
      <c r="S244" s="20">
        <v>12.17</v>
      </c>
      <c r="T244" s="20">
        <v>7.18</v>
      </c>
      <c r="U244" s="20">
        <f t="shared" si="26"/>
        <v>4.99</v>
      </c>
      <c r="V244" s="20">
        <f t="shared" si="24"/>
        <v>10.483193277310924</v>
      </c>
    </row>
    <row r="245" spans="1:22" x14ac:dyDescent="0.3">
      <c r="A245" s="20" t="s">
        <v>255</v>
      </c>
      <c r="B245" s="21">
        <v>44411</v>
      </c>
      <c r="C245" s="21">
        <v>44442</v>
      </c>
      <c r="D245" s="22">
        <v>0.33611111111111108</v>
      </c>
      <c r="E245" s="20">
        <v>14</v>
      </c>
      <c r="F245" s="20">
        <v>54</v>
      </c>
      <c r="G245" s="23">
        <v>0.52</v>
      </c>
      <c r="H245" s="23">
        <v>0.52</v>
      </c>
      <c r="I245" s="23">
        <v>0.55000000000000004</v>
      </c>
      <c r="J245" s="23">
        <v>0.51</v>
      </c>
      <c r="K245" s="23">
        <f t="shared" si="28"/>
        <v>0.52500000000000002</v>
      </c>
      <c r="L245" s="23">
        <v>52.8</v>
      </c>
      <c r="M245" s="23">
        <v>54.53</v>
      </c>
      <c r="N245" s="23">
        <v>5.7</v>
      </c>
      <c r="O245" s="23">
        <v>77.599999999999994</v>
      </c>
      <c r="P245" s="20">
        <v>9</v>
      </c>
      <c r="Q245" s="24" t="s">
        <v>330</v>
      </c>
      <c r="R245" s="20"/>
      <c r="S245" s="20">
        <v>12.81</v>
      </c>
      <c r="T245" s="20">
        <v>7.18</v>
      </c>
      <c r="U245" s="20">
        <f t="shared" si="26"/>
        <v>5.6300000000000008</v>
      </c>
      <c r="V245" s="20">
        <f t="shared" si="24"/>
        <v>10.662878787878791</v>
      </c>
    </row>
    <row r="246" spans="1:22" x14ac:dyDescent="0.3">
      <c r="A246" s="20" t="s">
        <v>256</v>
      </c>
      <c r="B246" s="21">
        <v>44411</v>
      </c>
      <c r="C246" s="21">
        <v>44442</v>
      </c>
      <c r="D246" s="22">
        <v>0.34097222222222223</v>
      </c>
      <c r="E246" s="20">
        <v>14</v>
      </c>
      <c r="F246" s="20">
        <v>53</v>
      </c>
      <c r="G246" s="23">
        <v>0.55000000000000004</v>
      </c>
      <c r="H246" s="23">
        <v>0.56000000000000005</v>
      </c>
      <c r="I246" s="23">
        <v>0.56000000000000005</v>
      </c>
      <c r="J246" s="23">
        <v>0.55000000000000004</v>
      </c>
      <c r="K246" s="23">
        <f t="shared" si="28"/>
        <v>0.55500000000000005</v>
      </c>
      <c r="L246" s="23">
        <v>52.2</v>
      </c>
      <c r="M246" s="23">
        <v>63.89</v>
      </c>
      <c r="N246" s="23">
        <v>4.2</v>
      </c>
      <c r="O246" s="23">
        <v>64.599999999999994</v>
      </c>
      <c r="P246" s="20">
        <v>6</v>
      </c>
      <c r="Q246" s="24" t="s">
        <v>68</v>
      </c>
      <c r="R246" s="20"/>
      <c r="S246" s="20">
        <v>12.75</v>
      </c>
      <c r="T246" s="20">
        <v>7.04</v>
      </c>
      <c r="U246" s="20">
        <f t="shared" si="26"/>
        <v>5.71</v>
      </c>
      <c r="V246" s="20">
        <f t="shared" si="24"/>
        <v>10.938697318007662</v>
      </c>
    </row>
    <row r="247" spans="1:22" x14ac:dyDescent="0.3">
      <c r="A247" s="20" t="s">
        <v>257</v>
      </c>
      <c r="B247" s="21">
        <v>44411</v>
      </c>
      <c r="C247" s="21">
        <v>44442</v>
      </c>
      <c r="D247" s="22">
        <v>0.34583333333333338</v>
      </c>
      <c r="E247" s="20">
        <v>14</v>
      </c>
      <c r="F247" s="20">
        <v>55</v>
      </c>
      <c r="G247" s="23">
        <v>0.51</v>
      </c>
      <c r="H247" s="23">
        <v>0.5</v>
      </c>
      <c r="I247" s="23">
        <v>0.51</v>
      </c>
      <c r="J247" s="23">
        <v>0.54</v>
      </c>
      <c r="K247" s="23">
        <f t="shared" si="28"/>
        <v>0.51500000000000001</v>
      </c>
      <c r="L247" s="23">
        <v>54.1</v>
      </c>
      <c r="M247" s="23">
        <v>57.64</v>
      </c>
      <c r="N247" s="23">
        <v>5.2</v>
      </c>
      <c r="O247" s="23">
        <v>72.900000000000006</v>
      </c>
      <c r="P247" s="20">
        <v>7</v>
      </c>
      <c r="Q247" s="24" t="s">
        <v>330</v>
      </c>
      <c r="R247" s="20"/>
      <c r="S247" s="20">
        <v>12.58</v>
      </c>
      <c r="T247" s="20">
        <v>6.95</v>
      </c>
      <c r="U247" s="20">
        <f t="shared" si="26"/>
        <v>5.63</v>
      </c>
      <c r="V247" s="20">
        <f t="shared" si="24"/>
        <v>10.406654343807762</v>
      </c>
    </row>
    <row r="248" spans="1:22" x14ac:dyDescent="0.3">
      <c r="A248" s="20" t="s">
        <v>258</v>
      </c>
      <c r="B248" s="21">
        <v>44411</v>
      </c>
      <c r="C248" s="21">
        <v>44442</v>
      </c>
      <c r="D248" s="22">
        <v>0.35138888888888892</v>
      </c>
      <c r="E248" s="20">
        <v>15</v>
      </c>
      <c r="F248" s="20">
        <v>56</v>
      </c>
      <c r="G248" s="23">
        <v>0.5</v>
      </c>
      <c r="H248" s="23">
        <v>0.47</v>
      </c>
      <c r="I248" s="23">
        <v>0.48</v>
      </c>
      <c r="J248" s="23">
        <v>0.5</v>
      </c>
      <c r="K248" s="23">
        <f t="shared" si="28"/>
        <v>0.48749999999999999</v>
      </c>
      <c r="L248" s="23">
        <v>53.5</v>
      </c>
      <c r="M248" s="23">
        <v>56.92</v>
      </c>
      <c r="N248" s="23">
        <v>3.2</v>
      </c>
      <c r="O248" s="23">
        <v>53.3</v>
      </c>
      <c r="P248" s="20">
        <v>5</v>
      </c>
      <c r="Q248" s="24" t="s">
        <v>67</v>
      </c>
      <c r="R248" s="20"/>
      <c r="S248" s="20">
        <v>12.57</v>
      </c>
      <c r="T248" s="20">
        <v>7.17</v>
      </c>
      <c r="U248" s="20">
        <f t="shared" si="26"/>
        <v>5.4</v>
      </c>
      <c r="V248" s="20">
        <f t="shared" si="24"/>
        <v>10.093457943925234</v>
      </c>
    </row>
    <row r="249" spans="1:22" x14ac:dyDescent="0.3">
      <c r="A249" s="20" t="s">
        <v>259</v>
      </c>
      <c r="B249" s="21">
        <v>44411</v>
      </c>
      <c r="C249" s="21">
        <v>44442</v>
      </c>
      <c r="D249" s="22">
        <v>0.35555555555555557</v>
      </c>
      <c r="E249" s="20">
        <v>15</v>
      </c>
      <c r="F249" s="20">
        <v>60</v>
      </c>
      <c r="G249" s="23">
        <v>0.44</v>
      </c>
      <c r="H249" s="23">
        <v>0.43</v>
      </c>
      <c r="I249" s="23">
        <v>0.43</v>
      </c>
      <c r="J249" s="23">
        <v>0.42</v>
      </c>
      <c r="K249" s="23">
        <f t="shared" si="28"/>
        <v>0.43</v>
      </c>
      <c r="L249" s="23">
        <v>58.5</v>
      </c>
      <c r="M249" s="23">
        <v>44.68</v>
      </c>
      <c r="N249" s="23">
        <v>4.5</v>
      </c>
      <c r="O249" s="23">
        <v>64.599999999999994</v>
      </c>
      <c r="P249" s="20">
        <v>7</v>
      </c>
      <c r="Q249" s="24" t="s">
        <v>68</v>
      </c>
      <c r="R249" s="20"/>
      <c r="S249" s="20">
        <v>12.41</v>
      </c>
      <c r="T249" s="20">
        <v>6.98</v>
      </c>
      <c r="U249" s="20">
        <f t="shared" si="26"/>
        <v>5.43</v>
      </c>
      <c r="V249" s="20">
        <f t="shared" si="24"/>
        <v>9.282051282051281</v>
      </c>
    </row>
    <row r="250" spans="1:22" x14ac:dyDescent="0.3">
      <c r="A250" s="20" t="s">
        <v>260</v>
      </c>
      <c r="B250" s="21">
        <v>44411</v>
      </c>
      <c r="C250" s="21">
        <v>44442</v>
      </c>
      <c r="D250" s="22">
        <v>0.35972222222222222</v>
      </c>
      <c r="E250" s="20">
        <v>15</v>
      </c>
      <c r="F250" s="20">
        <v>50</v>
      </c>
      <c r="G250" s="23">
        <v>0.47</v>
      </c>
      <c r="H250" s="23">
        <v>0.45</v>
      </c>
      <c r="I250" s="23">
        <v>0.46</v>
      </c>
      <c r="J250" s="23">
        <v>0.44</v>
      </c>
      <c r="K250" s="23">
        <f t="shared" si="28"/>
        <v>0.45499999999999996</v>
      </c>
      <c r="L250" s="23">
        <v>49.9</v>
      </c>
      <c r="M250" s="23">
        <v>48.14</v>
      </c>
      <c r="N250" s="23">
        <v>3.7</v>
      </c>
      <c r="O250" s="23">
        <v>60.8</v>
      </c>
      <c r="P250" s="20">
        <v>5</v>
      </c>
      <c r="Q250" s="24" t="s">
        <v>68</v>
      </c>
      <c r="R250" s="20" t="s">
        <v>331</v>
      </c>
      <c r="S250" s="20">
        <v>11.99</v>
      </c>
      <c r="T250" s="20">
        <v>7.09</v>
      </c>
      <c r="U250" s="20">
        <f t="shared" si="26"/>
        <v>4.9000000000000004</v>
      </c>
      <c r="V250" s="20">
        <f t="shared" si="24"/>
        <v>9.8196392785571156</v>
      </c>
    </row>
    <row r="251" spans="1:22" x14ac:dyDescent="0.3">
      <c r="A251" s="20" t="s">
        <v>261</v>
      </c>
      <c r="B251" s="21">
        <v>44411</v>
      </c>
      <c r="C251" s="21">
        <v>44442</v>
      </c>
      <c r="D251" s="22">
        <v>0.36388888888888887</v>
      </c>
      <c r="E251" s="20">
        <v>16</v>
      </c>
      <c r="F251" s="20">
        <v>53</v>
      </c>
      <c r="G251" s="23">
        <v>0.47</v>
      </c>
      <c r="H251" s="23">
        <v>0.48</v>
      </c>
      <c r="I251" s="23">
        <v>0.46</v>
      </c>
      <c r="J251" s="23">
        <v>0.47</v>
      </c>
      <c r="K251" s="23">
        <f t="shared" si="28"/>
        <v>0.47</v>
      </c>
      <c r="L251" s="23">
        <v>51.4</v>
      </c>
      <c r="M251" s="23">
        <v>54.06</v>
      </c>
      <c r="N251" s="23">
        <v>4.7</v>
      </c>
      <c r="O251" s="23">
        <v>70.099999999999994</v>
      </c>
      <c r="P251" s="20">
        <v>4</v>
      </c>
      <c r="Q251" s="24" t="s">
        <v>68</v>
      </c>
      <c r="R251" s="20"/>
      <c r="S251" s="20">
        <v>12.06</v>
      </c>
      <c r="T251" s="20">
        <v>7.07</v>
      </c>
      <c r="U251" s="20">
        <f t="shared" si="26"/>
        <v>4.99</v>
      </c>
      <c r="V251" s="20">
        <f t="shared" si="24"/>
        <v>9.708171206225682</v>
      </c>
    </row>
    <row r="252" spans="1:22" x14ac:dyDescent="0.3">
      <c r="A252" s="20" t="s">
        <v>262</v>
      </c>
      <c r="B252" s="21">
        <v>44411</v>
      </c>
      <c r="C252" s="21">
        <v>44442</v>
      </c>
      <c r="D252" s="22">
        <v>0.36736111111111108</v>
      </c>
      <c r="E252" s="20">
        <v>16</v>
      </c>
      <c r="F252" s="20">
        <v>53</v>
      </c>
      <c r="G252" s="23">
        <v>0.47</v>
      </c>
      <c r="H252" s="23">
        <v>0.45</v>
      </c>
      <c r="I252" s="23">
        <v>0.47</v>
      </c>
      <c r="J252" s="23">
        <v>0.47</v>
      </c>
      <c r="K252" s="23">
        <f t="shared" si="28"/>
        <v>0.46499999999999997</v>
      </c>
      <c r="L252" s="23">
        <v>51.2</v>
      </c>
      <c r="M252" s="23">
        <v>52.43</v>
      </c>
      <c r="N252" s="23">
        <v>5.5</v>
      </c>
      <c r="O252" s="23">
        <v>76.3</v>
      </c>
      <c r="P252" s="20">
        <v>5</v>
      </c>
      <c r="Q252" s="24" t="s">
        <v>330</v>
      </c>
      <c r="R252" s="20"/>
      <c r="S252" s="20">
        <v>12.17</v>
      </c>
      <c r="T252" s="20">
        <v>7.07</v>
      </c>
      <c r="U252" s="20">
        <f t="shared" si="26"/>
        <v>5.0999999999999996</v>
      </c>
      <c r="V252" s="20">
        <f t="shared" si="24"/>
        <v>9.9609374999999982</v>
      </c>
    </row>
    <row r="253" spans="1:22" x14ac:dyDescent="0.3">
      <c r="A253" s="20" t="s">
        <v>263</v>
      </c>
      <c r="B253" s="21">
        <v>44411</v>
      </c>
      <c r="C253" s="21">
        <v>44442</v>
      </c>
      <c r="D253" s="22">
        <v>0.37152777777777773</v>
      </c>
      <c r="E253" s="20">
        <v>16</v>
      </c>
      <c r="F253" s="20">
        <v>52</v>
      </c>
      <c r="G253" s="23">
        <v>0.44</v>
      </c>
      <c r="H253" s="23">
        <v>0.43</v>
      </c>
      <c r="I253" s="23">
        <v>0.44</v>
      </c>
      <c r="J253" s="23">
        <v>0.44</v>
      </c>
      <c r="K253" s="23">
        <f t="shared" si="28"/>
        <v>0.4375</v>
      </c>
      <c r="L253" s="23">
        <v>50.7</v>
      </c>
      <c r="M253" s="23">
        <v>53.84</v>
      </c>
      <c r="N253" s="23">
        <v>3.1</v>
      </c>
      <c r="O253" s="23">
        <v>53.4</v>
      </c>
      <c r="P253" s="20">
        <v>5</v>
      </c>
      <c r="Q253" s="24" t="s">
        <v>67</v>
      </c>
      <c r="R253" s="20"/>
      <c r="S253" s="20">
        <v>11.92</v>
      </c>
      <c r="T253" s="20">
        <v>6.98</v>
      </c>
      <c r="U253" s="20">
        <f t="shared" si="26"/>
        <v>4.9399999999999995</v>
      </c>
      <c r="V253" s="20">
        <f t="shared" si="24"/>
        <v>9.7435897435897427</v>
      </c>
    </row>
    <row r="254" spans="1:22" x14ac:dyDescent="0.3">
      <c r="A254" s="26" t="s">
        <v>10</v>
      </c>
      <c r="B254" s="26"/>
      <c r="C254" s="26"/>
      <c r="D254" s="27"/>
      <c r="E254" s="27"/>
      <c r="F254" s="28">
        <f>AVERAGE(F206:F224,F226:F253)</f>
        <v>54.340425531914896</v>
      </c>
      <c r="G254" s="28">
        <f t="shared" ref="G254:U254" si="29">AVERAGE(G206:G253)</f>
        <v>0.47687500000000016</v>
      </c>
      <c r="H254" s="28">
        <f t="shared" si="29"/>
        <v>0.48708333333333315</v>
      </c>
      <c r="I254" s="28">
        <f t="shared" si="29"/>
        <v>0.4918749999999999</v>
      </c>
      <c r="J254" s="28">
        <f t="shared" si="29"/>
        <v>0.48666666666666686</v>
      </c>
      <c r="K254" s="28">
        <f t="shared" si="29"/>
        <v>0.48562499999999981</v>
      </c>
      <c r="L254" s="28">
        <f>AVERAGE(L206:L224,L226:L253)</f>
        <v>52.980851063829782</v>
      </c>
      <c r="M254" s="28">
        <f t="shared" si="29"/>
        <v>52.77270833333332</v>
      </c>
      <c r="N254" s="28">
        <f t="shared" si="29"/>
        <v>4.940425531914892</v>
      </c>
      <c r="O254" s="28">
        <f t="shared" si="29"/>
        <v>70.010638297872362</v>
      </c>
      <c r="P254" s="28">
        <f t="shared" si="29"/>
        <v>6.2340425531914896</v>
      </c>
      <c r="Q254" s="28" t="e">
        <f t="shared" si="29"/>
        <v>#DIV/0!</v>
      </c>
      <c r="R254" s="28" t="e">
        <f t="shared" si="29"/>
        <v>#DIV/0!</v>
      </c>
      <c r="S254" s="28">
        <f t="shared" si="29"/>
        <v>12.548541666666665</v>
      </c>
      <c r="T254" s="28">
        <f t="shared" si="29"/>
        <v>7.0981249999999996</v>
      </c>
      <c r="U254" s="28">
        <f t="shared" si="29"/>
        <v>5.4504166666666665</v>
      </c>
      <c r="V254" s="28">
        <f>AVERAGE(V206:V224,V226:V253)</f>
        <v>10.283012557357363</v>
      </c>
    </row>
    <row r="255" spans="1:22" x14ac:dyDescent="0.3">
      <c r="A255" s="26" t="s">
        <v>11</v>
      </c>
      <c r="B255" s="26"/>
      <c r="C255" s="20"/>
      <c r="D255" s="22"/>
      <c r="E255" s="22"/>
      <c r="F255" s="28"/>
      <c r="G255" s="28"/>
      <c r="H255" s="28"/>
      <c r="I255" s="28"/>
      <c r="J255" s="28">
        <f>AVERAGE(G206:G235,H206:H235,I206:I235,J206:J235)</f>
        <v>0.48366666666666663</v>
      </c>
      <c r="K255" s="28"/>
      <c r="L255" s="28"/>
      <c r="M255" s="28"/>
      <c r="N255" s="28"/>
      <c r="O255" s="28"/>
      <c r="P255" s="28"/>
      <c r="Q255" s="29"/>
      <c r="R255" s="20"/>
      <c r="S255" s="20"/>
      <c r="T255" s="20"/>
      <c r="U255" s="20"/>
      <c r="V255" s="20"/>
    </row>
    <row r="257" spans="1:22" x14ac:dyDescent="0.3">
      <c r="A257" s="64" t="s">
        <v>264</v>
      </c>
      <c r="B257" s="62">
        <v>44411</v>
      </c>
      <c r="C257" s="62">
        <v>44442</v>
      </c>
      <c r="D257" s="65">
        <v>0.39513888888888887</v>
      </c>
      <c r="E257" s="64">
        <v>55</v>
      </c>
      <c r="F257" s="64">
        <v>57</v>
      </c>
      <c r="G257" s="63">
        <v>0.48</v>
      </c>
      <c r="H257" s="63">
        <v>0.43</v>
      </c>
      <c r="I257" s="63">
        <v>0.44</v>
      </c>
      <c r="J257" s="63">
        <v>0.45</v>
      </c>
      <c r="K257" s="63">
        <f>AVERAGE(G257:J257)</f>
        <v>0.44999999999999996</v>
      </c>
      <c r="L257" s="63">
        <v>54.5</v>
      </c>
      <c r="M257" s="63">
        <v>46.44</v>
      </c>
      <c r="N257" s="63">
        <v>6.6</v>
      </c>
      <c r="O257" s="63">
        <v>83.1</v>
      </c>
      <c r="P257" s="64">
        <v>7</v>
      </c>
      <c r="Q257" s="66" t="s">
        <v>330</v>
      </c>
      <c r="R257" s="64"/>
      <c r="S257" s="64">
        <v>12.07</v>
      </c>
      <c r="T257" s="64">
        <v>7.07</v>
      </c>
      <c r="U257" s="64">
        <f>S257-T257</f>
        <v>5</v>
      </c>
      <c r="V257" s="64">
        <f t="shared" ref="V257:V304" si="30">(U257/L257)*100</f>
        <v>9.1743119266055047</v>
      </c>
    </row>
    <row r="258" spans="1:22" x14ac:dyDescent="0.3">
      <c r="A258" s="64" t="s">
        <v>265</v>
      </c>
      <c r="B258" s="62">
        <v>44411</v>
      </c>
      <c r="C258" s="62">
        <v>44442</v>
      </c>
      <c r="D258" s="65">
        <v>0.39999999999999997</v>
      </c>
      <c r="E258" s="64">
        <v>55</v>
      </c>
      <c r="F258" s="64">
        <v>53</v>
      </c>
      <c r="G258" s="63">
        <v>0.5</v>
      </c>
      <c r="H258" s="63">
        <v>0.5</v>
      </c>
      <c r="I258" s="63">
        <v>0.51</v>
      </c>
      <c r="J258" s="63">
        <v>0.51</v>
      </c>
      <c r="K258" s="63">
        <f t="shared" ref="K258:K275" si="31">AVERAGE(G258:J258)</f>
        <v>0.505</v>
      </c>
      <c r="L258" s="63">
        <v>51.4</v>
      </c>
      <c r="M258" s="63">
        <v>58.66</v>
      </c>
      <c r="N258" s="63">
        <v>4.5999999999999996</v>
      </c>
      <c r="O258" s="63">
        <v>69</v>
      </c>
      <c r="P258" s="64">
        <v>5</v>
      </c>
      <c r="Q258" s="66" t="s">
        <v>68</v>
      </c>
      <c r="R258" s="64"/>
      <c r="S258" s="64">
        <v>12.37</v>
      </c>
      <c r="T258" s="64">
        <v>7.09</v>
      </c>
      <c r="U258" s="64">
        <f t="shared" ref="U258:U304" si="32">S258-T258</f>
        <v>5.2799999999999994</v>
      </c>
      <c r="V258" s="64">
        <f t="shared" si="30"/>
        <v>10.27237354085603</v>
      </c>
    </row>
    <row r="259" spans="1:22" x14ac:dyDescent="0.3">
      <c r="A259" s="64" t="s">
        <v>266</v>
      </c>
      <c r="B259" s="62">
        <v>44411</v>
      </c>
      <c r="C259" s="62">
        <v>44442</v>
      </c>
      <c r="D259" s="65">
        <v>0.40902777777777777</v>
      </c>
      <c r="E259" s="64">
        <v>55</v>
      </c>
      <c r="F259" s="64">
        <v>50</v>
      </c>
      <c r="G259" s="63">
        <v>0.42</v>
      </c>
      <c r="H259" s="63">
        <v>0.42</v>
      </c>
      <c r="I259" s="63">
        <v>0.42</v>
      </c>
      <c r="J259" s="63">
        <v>0.43</v>
      </c>
      <c r="K259" s="63">
        <f t="shared" si="31"/>
        <v>0.42249999999999999</v>
      </c>
      <c r="L259" s="63">
        <v>48.7</v>
      </c>
      <c r="M259" s="63">
        <v>33.67</v>
      </c>
      <c r="N259" s="67">
        <v>4.5</v>
      </c>
      <c r="O259" s="63">
        <v>69.400000000000006</v>
      </c>
      <c r="P259" s="64">
        <v>5</v>
      </c>
      <c r="Q259" s="66" t="s">
        <v>68</v>
      </c>
      <c r="R259" s="64"/>
      <c r="S259" s="64">
        <v>11.61</v>
      </c>
      <c r="T259" s="64">
        <v>7.18</v>
      </c>
      <c r="U259" s="64">
        <f t="shared" si="32"/>
        <v>4.43</v>
      </c>
      <c r="V259" s="64">
        <f t="shared" si="30"/>
        <v>9.0965092402464052</v>
      </c>
    </row>
    <row r="260" spans="1:22" x14ac:dyDescent="0.3">
      <c r="A260" s="64" t="s">
        <v>267</v>
      </c>
      <c r="B260" s="62">
        <v>44411</v>
      </c>
      <c r="C260" s="62">
        <v>44442</v>
      </c>
      <c r="D260" s="65">
        <v>0.4152777777777778</v>
      </c>
      <c r="E260" s="64">
        <v>55</v>
      </c>
      <c r="F260" s="64">
        <v>53</v>
      </c>
      <c r="G260" s="63">
        <v>0.46</v>
      </c>
      <c r="H260" s="63">
        <v>0.45</v>
      </c>
      <c r="I260" s="63">
        <v>0.47</v>
      </c>
      <c r="J260" s="63">
        <v>0.45</v>
      </c>
      <c r="K260" s="63">
        <f t="shared" si="31"/>
        <v>0.45749999999999996</v>
      </c>
      <c r="L260" s="63">
        <v>51.6</v>
      </c>
      <c r="M260" s="63">
        <v>52.05</v>
      </c>
      <c r="N260" s="67">
        <v>5.7</v>
      </c>
      <c r="O260" s="63">
        <v>77.599999999999994</v>
      </c>
      <c r="P260" s="64">
        <v>9</v>
      </c>
      <c r="Q260" s="66" t="s">
        <v>330</v>
      </c>
      <c r="R260" s="64"/>
      <c r="S260" s="64">
        <v>12.02</v>
      </c>
      <c r="T260" s="64">
        <v>6.95</v>
      </c>
      <c r="U260" s="64">
        <f t="shared" si="32"/>
        <v>5.0699999999999994</v>
      </c>
      <c r="V260" s="64">
        <f t="shared" si="30"/>
        <v>9.825581395348836</v>
      </c>
    </row>
    <row r="261" spans="1:22" x14ac:dyDescent="0.3">
      <c r="A261" s="64" t="s">
        <v>268</v>
      </c>
      <c r="B261" s="62">
        <v>44411</v>
      </c>
      <c r="C261" s="62">
        <v>44442</v>
      </c>
      <c r="D261" s="65">
        <v>0.42222222222222222</v>
      </c>
      <c r="E261" s="64">
        <v>55</v>
      </c>
      <c r="F261" s="64">
        <v>50</v>
      </c>
      <c r="G261" s="63">
        <v>0.43</v>
      </c>
      <c r="H261" s="63">
        <v>0.42</v>
      </c>
      <c r="I261" s="63">
        <v>0.41</v>
      </c>
      <c r="J261" s="63">
        <v>0.41</v>
      </c>
      <c r="K261" s="63">
        <f t="shared" si="31"/>
        <v>0.41749999999999998</v>
      </c>
      <c r="L261" s="63">
        <v>48.1</v>
      </c>
      <c r="M261" s="63">
        <v>40.74</v>
      </c>
      <c r="N261" s="63">
        <v>6.7</v>
      </c>
      <c r="O261" s="63">
        <v>85.7</v>
      </c>
      <c r="P261" s="64">
        <v>9</v>
      </c>
      <c r="Q261" s="66" t="s">
        <v>330</v>
      </c>
      <c r="R261" s="64" t="s">
        <v>332</v>
      </c>
      <c r="S261" s="64">
        <v>11.65</v>
      </c>
      <c r="T261" s="64">
        <v>7.07</v>
      </c>
      <c r="U261" s="64">
        <f t="shared" si="32"/>
        <v>4.58</v>
      </c>
      <c r="V261" s="64">
        <f t="shared" si="30"/>
        <v>9.5218295218295221</v>
      </c>
    </row>
    <row r="262" spans="1:22" x14ac:dyDescent="0.3">
      <c r="A262" s="64" t="s">
        <v>269</v>
      </c>
      <c r="B262" s="62">
        <v>44411</v>
      </c>
      <c r="C262" s="62">
        <v>44442</v>
      </c>
      <c r="D262" s="65">
        <v>0.4284722222222222</v>
      </c>
      <c r="E262" s="64">
        <v>55</v>
      </c>
      <c r="F262" s="64">
        <v>64</v>
      </c>
      <c r="G262" s="63">
        <v>0.47</v>
      </c>
      <c r="H262" s="63">
        <v>0.46</v>
      </c>
      <c r="I262" s="63">
        <v>0.47</v>
      </c>
      <c r="J262" s="63">
        <v>0.49</v>
      </c>
      <c r="K262" s="63">
        <f t="shared" si="31"/>
        <v>0.47249999999999998</v>
      </c>
      <c r="L262" s="63">
        <v>62.1</v>
      </c>
      <c r="M262" s="63">
        <v>47.42</v>
      </c>
      <c r="N262" s="63">
        <v>6.7</v>
      </c>
      <c r="O262" s="63">
        <v>80.8</v>
      </c>
      <c r="P262" s="64">
        <v>6</v>
      </c>
      <c r="Q262" s="66" t="s">
        <v>330</v>
      </c>
      <c r="R262" s="64"/>
      <c r="S262" s="64">
        <v>12.97</v>
      </c>
      <c r="T262" s="64">
        <v>7.18</v>
      </c>
      <c r="U262" s="64">
        <f t="shared" si="32"/>
        <v>5.7900000000000009</v>
      </c>
      <c r="V262" s="64">
        <f t="shared" si="30"/>
        <v>9.3236714975845416</v>
      </c>
    </row>
    <row r="263" spans="1:22" x14ac:dyDescent="0.3">
      <c r="A263" s="64" t="s">
        <v>270</v>
      </c>
      <c r="B263" s="62">
        <v>44411</v>
      </c>
      <c r="C263" s="62">
        <v>44442</v>
      </c>
      <c r="D263" s="65">
        <v>0.43472222222222223</v>
      </c>
      <c r="E263" s="64">
        <v>55</v>
      </c>
      <c r="F263" s="64">
        <v>56</v>
      </c>
      <c r="G263" s="63">
        <v>0.42</v>
      </c>
      <c r="H263" s="63">
        <v>0.43</v>
      </c>
      <c r="I263" s="63">
        <v>0.4</v>
      </c>
      <c r="J263" s="63">
        <v>0.42</v>
      </c>
      <c r="K263" s="63">
        <f t="shared" si="31"/>
        <v>0.41749999999999998</v>
      </c>
      <c r="L263" s="63">
        <v>53.2</v>
      </c>
      <c r="M263" s="63">
        <v>49.3</v>
      </c>
      <c r="N263" s="63">
        <v>3.1</v>
      </c>
      <c r="O263" s="63">
        <v>51.8</v>
      </c>
      <c r="P263" s="64">
        <v>7</v>
      </c>
      <c r="Q263" s="66" t="s">
        <v>67</v>
      </c>
      <c r="R263" s="64"/>
      <c r="S263" s="64">
        <v>11.89</v>
      </c>
      <c r="T263" s="64">
        <v>6.99</v>
      </c>
      <c r="U263" s="64">
        <f t="shared" si="32"/>
        <v>4.9000000000000004</v>
      </c>
      <c r="V263" s="64">
        <f t="shared" si="30"/>
        <v>9.2105263157894726</v>
      </c>
    </row>
    <row r="264" spans="1:22" x14ac:dyDescent="0.3">
      <c r="A264" s="64" t="s">
        <v>271</v>
      </c>
      <c r="B264" s="62">
        <v>44411</v>
      </c>
      <c r="C264" s="62">
        <v>44442</v>
      </c>
      <c r="D264" s="65">
        <v>0.44027777777777777</v>
      </c>
      <c r="E264" s="64">
        <v>55</v>
      </c>
      <c r="F264" s="64">
        <v>57</v>
      </c>
      <c r="G264" s="63">
        <v>0.49</v>
      </c>
      <c r="H264" s="63">
        <v>0.51</v>
      </c>
      <c r="I264" s="63">
        <v>0.49</v>
      </c>
      <c r="J264" s="63">
        <v>0.47</v>
      </c>
      <c r="K264" s="63">
        <f t="shared" si="31"/>
        <v>0.49</v>
      </c>
      <c r="L264" s="63">
        <v>55.8</v>
      </c>
      <c r="M264" s="63">
        <v>50.02</v>
      </c>
      <c r="N264" s="63">
        <v>7</v>
      </c>
      <c r="O264" s="63">
        <v>84.8</v>
      </c>
      <c r="P264" s="64">
        <v>9</v>
      </c>
      <c r="Q264" s="66" t="s">
        <v>330</v>
      </c>
      <c r="R264" s="64"/>
      <c r="S264" s="64">
        <v>12.73</v>
      </c>
      <c r="T264" s="64">
        <v>7.1</v>
      </c>
      <c r="U264" s="64">
        <f t="shared" si="32"/>
        <v>5.6300000000000008</v>
      </c>
      <c r="V264" s="64">
        <f t="shared" si="30"/>
        <v>10.089605734767026</v>
      </c>
    </row>
    <row r="265" spans="1:22" x14ac:dyDescent="0.3">
      <c r="A265" s="64" t="s">
        <v>272</v>
      </c>
      <c r="B265" s="62">
        <v>44411</v>
      </c>
      <c r="C265" s="62">
        <v>44442</v>
      </c>
      <c r="D265" s="65">
        <v>0.4465277777777778</v>
      </c>
      <c r="E265" s="64">
        <v>56</v>
      </c>
      <c r="F265" s="64">
        <v>50</v>
      </c>
      <c r="G265" s="63">
        <v>0.41</v>
      </c>
      <c r="H265" s="63">
        <v>0.43</v>
      </c>
      <c r="I265" s="63">
        <v>0.43</v>
      </c>
      <c r="J265" s="63">
        <v>0.45</v>
      </c>
      <c r="K265" s="63">
        <f t="shared" si="31"/>
        <v>0.43</v>
      </c>
      <c r="L265" s="63">
        <v>48.6</v>
      </c>
      <c r="M265" s="63">
        <v>46.25</v>
      </c>
      <c r="N265" s="63">
        <v>3.8</v>
      </c>
      <c r="O265" s="63">
        <v>62.9</v>
      </c>
      <c r="P265" s="64">
        <v>5</v>
      </c>
      <c r="Q265" s="66" t="s">
        <v>68</v>
      </c>
      <c r="R265" s="64"/>
      <c r="S265" s="64">
        <v>11.8</v>
      </c>
      <c r="T265" s="64">
        <v>7.05</v>
      </c>
      <c r="U265" s="64">
        <f t="shared" si="32"/>
        <v>4.7500000000000009</v>
      </c>
      <c r="V265" s="64">
        <f t="shared" si="30"/>
        <v>9.7736625514403297</v>
      </c>
    </row>
    <row r="266" spans="1:22" x14ac:dyDescent="0.3">
      <c r="A266" s="64" t="s">
        <v>273</v>
      </c>
      <c r="B266" s="62">
        <v>44411</v>
      </c>
      <c r="C266" s="62">
        <v>44442</v>
      </c>
      <c r="D266" s="65">
        <v>0.45277777777777778</v>
      </c>
      <c r="E266" s="64">
        <v>56</v>
      </c>
      <c r="F266" s="64">
        <v>62</v>
      </c>
      <c r="G266" s="63">
        <v>0.46</v>
      </c>
      <c r="H266" s="63">
        <v>0.5</v>
      </c>
      <c r="I266" s="63">
        <v>0.45</v>
      </c>
      <c r="J266" s="63">
        <v>0.46</v>
      </c>
      <c r="K266" s="63">
        <f t="shared" si="31"/>
        <v>0.46749999999999997</v>
      </c>
      <c r="L266" s="63">
        <v>59.3</v>
      </c>
      <c r="M266" s="63">
        <v>52.22</v>
      </c>
      <c r="N266" s="63">
        <v>5.6</v>
      </c>
      <c r="O266" s="63">
        <v>74.400000000000006</v>
      </c>
      <c r="P266" s="64">
        <v>5</v>
      </c>
      <c r="Q266" s="66" t="s">
        <v>330</v>
      </c>
      <c r="R266" s="64"/>
      <c r="S266" s="64">
        <v>12.98</v>
      </c>
      <c r="T266" s="64">
        <v>7.07</v>
      </c>
      <c r="U266" s="64">
        <f t="shared" si="32"/>
        <v>5.91</v>
      </c>
      <c r="V266" s="64">
        <f t="shared" si="30"/>
        <v>9.9662731871838126</v>
      </c>
    </row>
    <row r="267" spans="1:22" x14ac:dyDescent="0.3">
      <c r="A267" s="64" t="s">
        <v>274</v>
      </c>
      <c r="B267" s="62">
        <v>44411</v>
      </c>
      <c r="C267" s="62">
        <v>44442</v>
      </c>
      <c r="D267" s="65">
        <v>0.45902777777777781</v>
      </c>
      <c r="E267" s="64">
        <v>56</v>
      </c>
      <c r="F267" s="64">
        <v>60</v>
      </c>
      <c r="G267" s="63">
        <v>0.54</v>
      </c>
      <c r="H267" s="63">
        <v>0.54</v>
      </c>
      <c r="I267" s="63">
        <v>0.34</v>
      </c>
      <c r="J267" s="63">
        <v>0.33</v>
      </c>
      <c r="K267" s="63">
        <f t="shared" si="31"/>
        <v>0.43750000000000006</v>
      </c>
      <c r="L267" s="63">
        <v>58.3</v>
      </c>
      <c r="M267" s="83">
        <v>70</v>
      </c>
      <c r="N267" s="63">
        <v>3.8</v>
      </c>
      <c r="O267" s="63">
        <v>57.9</v>
      </c>
      <c r="P267" s="64">
        <v>5</v>
      </c>
      <c r="Q267" s="66" t="s">
        <v>67</v>
      </c>
      <c r="R267" s="64" t="s">
        <v>331</v>
      </c>
      <c r="S267" s="64">
        <v>13.36</v>
      </c>
      <c r="T267" s="64">
        <v>7.08</v>
      </c>
      <c r="U267" s="64">
        <f t="shared" si="32"/>
        <v>6.2799999999999994</v>
      </c>
      <c r="V267" s="64">
        <f t="shared" si="30"/>
        <v>10.771869639794167</v>
      </c>
    </row>
    <row r="268" spans="1:22" x14ac:dyDescent="0.3">
      <c r="A268" s="64" t="s">
        <v>275</v>
      </c>
      <c r="B268" s="62">
        <v>44411</v>
      </c>
      <c r="C268" s="62">
        <v>44442</v>
      </c>
      <c r="D268" s="65">
        <v>0.46319444444444446</v>
      </c>
      <c r="E268" s="64">
        <v>56</v>
      </c>
      <c r="F268" s="64">
        <v>55</v>
      </c>
      <c r="G268" s="63">
        <v>0.46</v>
      </c>
      <c r="H268" s="63">
        <v>0.47</v>
      </c>
      <c r="I268" s="63">
        <v>0.5</v>
      </c>
      <c r="J268" s="63">
        <v>0.46</v>
      </c>
      <c r="K268" s="63">
        <f t="shared" si="31"/>
        <v>0.47249999999999998</v>
      </c>
      <c r="L268" s="63">
        <v>53.8</v>
      </c>
      <c r="M268" s="63">
        <v>45.33</v>
      </c>
      <c r="N268" s="63">
        <v>5.3</v>
      </c>
      <c r="O268" s="63">
        <v>73.7</v>
      </c>
      <c r="P268" s="64">
        <v>4</v>
      </c>
      <c r="Q268" s="66" t="s">
        <v>330</v>
      </c>
      <c r="R268" s="64" t="s">
        <v>331</v>
      </c>
      <c r="S268" s="64">
        <v>11.99</v>
      </c>
      <c r="T268" s="64">
        <v>6.95</v>
      </c>
      <c r="U268" s="64">
        <f t="shared" si="32"/>
        <v>5.04</v>
      </c>
      <c r="V268" s="64">
        <f t="shared" si="30"/>
        <v>9.3680297397769525</v>
      </c>
    </row>
    <row r="269" spans="1:22" x14ac:dyDescent="0.3">
      <c r="A269" s="64" t="s">
        <v>276</v>
      </c>
      <c r="B269" s="62">
        <v>44411</v>
      </c>
      <c r="C269" s="62">
        <v>44442</v>
      </c>
      <c r="D269" s="65">
        <v>0.4680555555555555</v>
      </c>
      <c r="E269" s="64">
        <v>56</v>
      </c>
      <c r="F269" s="64">
        <v>57</v>
      </c>
      <c r="G269" s="63">
        <v>0.46</v>
      </c>
      <c r="H269" s="63">
        <v>0.54</v>
      </c>
      <c r="I269" s="63">
        <v>0.46</v>
      </c>
      <c r="J269" s="63">
        <v>0.51</v>
      </c>
      <c r="K269" s="63">
        <f t="shared" si="31"/>
        <v>0.49249999999999999</v>
      </c>
      <c r="L269" s="63">
        <v>53.9</v>
      </c>
      <c r="M269" s="63">
        <v>54.55</v>
      </c>
      <c r="N269" s="63">
        <v>6.3</v>
      </c>
      <c r="O269" s="63">
        <v>81.099999999999994</v>
      </c>
      <c r="P269" s="64">
        <v>8</v>
      </c>
      <c r="Q269" s="66" t="s">
        <v>330</v>
      </c>
      <c r="R269" s="64"/>
      <c r="S269" s="64">
        <v>12.42</v>
      </c>
      <c r="T269" s="64">
        <v>7.18</v>
      </c>
      <c r="U269" s="64">
        <f t="shared" si="32"/>
        <v>5.24</v>
      </c>
      <c r="V269" s="64">
        <f t="shared" si="30"/>
        <v>9.721706864564009</v>
      </c>
    </row>
    <row r="270" spans="1:22" x14ac:dyDescent="0.3">
      <c r="A270" s="64" t="s">
        <v>277</v>
      </c>
      <c r="B270" s="62">
        <v>44411</v>
      </c>
      <c r="C270" s="62">
        <v>44442</v>
      </c>
      <c r="D270" s="65">
        <v>0.47361111111111115</v>
      </c>
      <c r="E270" s="64">
        <v>56</v>
      </c>
      <c r="F270" s="64">
        <v>52</v>
      </c>
      <c r="G270" s="63">
        <v>0.44</v>
      </c>
      <c r="H270" s="63">
        <v>0.43</v>
      </c>
      <c r="I270" s="63">
        <v>0.43</v>
      </c>
      <c r="J270" s="63">
        <v>0.45</v>
      </c>
      <c r="K270" s="63">
        <f t="shared" si="31"/>
        <v>0.4375</v>
      </c>
      <c r="L270" s="63">
        <v>51.1</v>
      </c>
      <c r="M270" s="63">
        <v>44.64</v>
      </c>
      <c r="N270" s="63">
        <v>5.7</v>
      </c>
      <c r="O270" s="63">
        <v>78.2</v>
      </c>
      <c r="P270" s="64">
        <v>5</v>
      </c>
      <c r="Q270" s="66" t="s">
        <v>330</v>
      </c>
      <c r="R270" s="64" t="s">
        <v>331</v>
      </c>
      <c r="S270" s="64">
        <v>11.7</v>
      </c>
      <c r="T270" s="64">
        <v>6.99</v>
      </c>
      <c r="U270" s="64">
        <f t="shared" si="32"/>
        <v>4.7099999999999991</v>
      </c>
      <c r="V270" s="64">
        <f t="shared" si="30"/>
        <v>9.2172211350293516</v>
      </c>
    </row>
    <row r="271" spans="1:22" x14ac:dyDescent="0.3">
      <c r="A271" s="64" t="s">
        <v>278</v>
      </c>
      <c r="B271" s="62">
        <v>44411</v>
      </c>
      <c r="C271" s="62">
        <v>44442</v>
      </c>
      <c r="D271" s="65">
        <v>0.47916666666666669</v>
      </c>
      <c r="E271" s="64">
        <v>56</v>
      </c>
      <c r="F271" s="64">
        <v>56</v>
      </c>
      <c r="G271" s="63">
        <v>0.52</v>
      </c>
      <c r="H271" s="63">
        <v>0.49</v>
      </c>
      <c r="I271" s="63">
        <v>0.53</v>
      </c>
      <c r="J271" s="63">
        <v>0.53</v>
      </c>
      <c r="K271" s="63">
        <f t="shared" si="31"/>
        <v>0.51750000000000007</v>
      </c>
      <c r="L271" s="63">
        <v>53.4</v>
      </c>
      <c r="M271" s="63">
        <v>39.71</v>
      </c>
      <c r="N271" s="63">
        <v>2.6</v>
      </c>
      <c r="O271" s="63">
        <v>44.4</v>
      </c>
      <c r="P271" s="64">
        <v>5</v>
      </c>
      <c r="Q271" s="66" t="s">
        <v>67</v>
      </c>
      <c r="R271" s="64"/>
      <c r="S271" s="64">
        <v>12.74</v>
      </c>
      <c r="T271" s="64">
        <v>6.93</v>
      </c>
      <c r="U271" s="64">
        <f t="shared" si="32"/>
        <v>5.8100000000000005</v>
      </c>
      <c r="V271" s="64">
        <f t="shared" si="30"/>
        <v>10.880149812734084</v>
      </c>
    </row>
    <row r="272" spans="1:22" x14ac:dyDescent="0.3">
      <c r="A272" s="64" t="s">
        <v>279</v>
      </c>
      <c r="B272" s="62">
        <v>44411</v>
      </c>
      <c r="C272" s="62">
        <v>44442</v>
      </c>
      <c r="D272" s="65">
        <v>0.48541666666666666</v>
      </c>
      <c r="E272" s="64">
        <v>56</v>
      </c>
      <c r="F272" s="64">
        <v>57</v>
      </c>
      <c r="G272" s="63">
        <v>0.48</v>
      </c>
      <c r="H272" s="63">
        <v>0.5</v>
      </c>
      <c r="I272" s="63">
        <v>0.45</v>
      </c>
      <c r="J272" s="63">
        <v>0.55000000000000004</v>
      </c>
      <c r="K272" s="63">
        <f t="shared" si="31"/>
        <v>0.495</v>
      </c>
      <c r="L272" s="63">
        <v>54.6</v>
      </c>
      <c r="M272" s="63">
        <v>64.650000000000006</v>
      </c>
      <c r="N272" s="63">
        <v>5.2</v>
      </c>
      <c r="O272" s="63">
        <v>72.7</v>
      </c>
      <c r="P272" s="64">
        <v>5</v>
      </c>
      <c r="Q272" s="66" t="s">
        <v>330</v>
      </c>
      <c r="R272" s="64"/>
      <c r="S272" s="64">
        <v>12.78</v>
      </c>
      <c r="T272" s="64">
        <v>7.11</v>
      </c>
      <c r="U272" s="64">
        <f t="shared" si="32"/>
        <v>5.669999999999999</v>
      </c>
      <c r="V272" s="64">
        <f t="shared" si="30"/>
        <v>10.384615384615383</v>
      </c>
    </row>
    <row r="273" spans="1:22" x14ac:dyDescent="0.3">
      <c r="A273" s="64" t="s">
        <v>280</v>
      </c>
      <c r="B273" s="62">
        <v>44411</v>
      </c>
      <c r="C273" s="62">
        <v>44442</v>
      </c>
      <c r="D273" s="65">
        <v>0.4909722222222222</v>
      </c>
      <c r="E273" s="64">
        <v>57</v>
      </c>
      <c r="F273" s="64">
        <v>51</v>
      </c>
      <c r="G273" s="63">
        <v>0.41</v>
      </c>
      <c r="H273" s="63">
        <v>0.42</v>
      </c>
      <c r="I273" s="63">
        <v>0.42</v>
      </c>
      <c r="J273" s="63">
        <v>0.42</v>
      </c>
      <c r="K273" s="63">
        <f t="shared" si="31"/>
        <v>0.41749999999999998</v>
      </c>
      <c r="L273" s="63">
        <v>49.9</v>
      </c>
      <c r="M273" s="63">
        <v>44.84</v>
      </c>
      <c r="N273" s="63">
        <v>5.7</v>
      </c>
      <c r="O273" s="63">
        <v>78.5</v>
      </c>
      <c r="P273" s="64">
        <v>8</v>
      </c>
      <c r="Q273" s="66" t="s">
        <v>330</v>
      </c>
      <c r="R273" s="64"/>
      <c r="S273" s="64">
        <v>11.55</v>
      </c>
      <c r="T273" s="64">
        <v>7.19</v>
      </c>
      <c r="U273" s="64">
        <f t="shared" si="32"/>
        <v>4.3600000000000003</v>
      </c>
      <c r="V273" s="64">
        <f t="shared" si="30"/>
        <v>8.7374749498998003</v>
      </c>
    </row>
    <row r="274" spans="1:22" x14ac:dyDescent="0.3">
      <c r="A274" s="64" t="s">
        <v>281</v>
      </c>
      <c r="B274" s="62">
        <v>44411</v>
      </c>
      <c r="C274" s="62">
        <v>44442</v>
      </c>
      <c r="D274" s="65">
        <v>0.49583333333333335</v>
      </c>
      <c r="E274" s="64">
        <v>57</v>
      </c>
      <c r="F274" s="64">
        <v>56</v>
      </c>
      <c r="G274" s="63">
        <v>0.48</v>
      </c>
      <c r="H274" s="63">
        <v>0.47</v>
      </c>
      <c r="I274" s="63">
        <v>0.51</v>
      </c>
      <c r="J274" s="63">
        <v>0.5</v>
      </c>
      <c r="K274" s="63">
        <f t="shared" si="31"/>
        <v>0.49</v>
      </c>
      <c r="L274" s="63">
        <v>55.5</v>
      </c>
      <c r="M274" s="63">
        <v>60.9</v>
      </c>
      <c r="N274" s="63">
        <v>5.0999999999999996</v>
      </c>
      <c r="O274" s="63">
        <v>71.8</v>
      </c>
      <c r="P274" s="64">
        <v>7</v>
      </c>
      <c r="Q274" s="66" t="s">
        <v>68</v>
      </c>
      <c r="R274" s="64"/>
      <c r="S274" s="64">
        <v>13.03</v>
      </c>
      <c r="T274" s="64">
        <v>7.18</v>
      </c>
      <c r="U274" s="64">
        <f t="shared" si="32"/>
        <v>5.85</v>
      </c>
      <c r="V274" s="64">
        <f t="shared" si="30"/>
        <v>10.54054054054054</v>
      </c>
    </row>
    <row r="275" spans="1:22" x14ac:dyDescent="0.3">
      <c r="A275" s="64" t="s">
        <v>282</v>
      </c>
      <c r="B275" s="62">
        <v>44411</v>
      </c>
      <c r="C275" s="62">
        <v>44442</v>
      </c>
      <c r="D275" s="65">
        <v>0.51458333333333328</v>
      </c>
      <c r="E275" s="64">
        <v>57</v>
      </c>
      <c r="F275" s="64">
        <v>53</v>
      </c>
      <c r="G275" s="63">
        <v>0.45</v>
      </c>
      <c r="H275" s="63">
        <v>0.45</v>
      </c>
      <c r="I275" s="63">
        <v>0.47</v>
      </c>
      <c r="J275" s="63">
        <v>0.44</v>
      </c>
      <c r="K275" s="63">
        <f t="shared" si="31"/>
        <v>0.45250000000000001</v>
      </c>
      <c r="L275" s="63">
        <v>51.4</v>
      </c>
      <c r="M275" s="63">
        <v>52.86</v>
      </c>
      <c r="N275" s="63">
        <v>6.8</v>
      </c>
      <c r="O275" s="63">
        <v>85.2</v>
      </c>
      <c r="P275" s="64">
        <v>9</v>
      </c>
      <c r="Q275" s="66" t="s">
        <v>330</v>
      </c>
      <c r="R275" s="64" t="s">
        <v>331</v>
      </c>
      <c r="S275" s="64">
        <v>12.09</v>
      </c>
      <c r="T275" s="64">
        <v>6.99</v>
      </c>
      <c r="U275" s="64">
        <f t="shared" si="32"/>
        <v>5.0999999999999996</v>
      </c>
      <c r="V275" s="64">
        <f t="shared" si="30"/>
        <v>9.9221789883268485</v>
      </c>
    </row>
    <row r="276" spans="1:22" x14ac:dyDescent="0.3">
      <c r="A276" s="64" t="s">
        <v>283</v>
      </c>
      <c r="B276" s="62">
        <v>44411</v>
      </c>
      <c r="C276" s="62">
        <v>44442</v>
      </c>
      <c r="D276" s="65">
        <v>0.52083333333333337</v>
      </c>
      <c r="E276" s="64">
        <v>57</v>
      </c>
      <c r="F276" s="64">
        <v>55</v>
      </c>
      <c r="G276" s="63">
        <v>0.48</v>
      </c>
      <c r="H276" s="63">
        <v>0.48</v>
      </c>
      <c r="I276" s="63">
        <v>0.47</v>
      </c>
      <c r="J276" s="63">
        <v>0.48</v>
      </c>
      <c r="K276" s="63">
        <f>AVERAGE(G276:J276)</f>
        <v>0.47749999999999998</v>
      </c>
      <c r="L276" s="63">
        <v>54.7</v>
      </c>
      <c r="M276" s="63">
        <v>55.9</v>
      </c>
      <c r="N276" s="63">
        <v>4.3</v>
      </c>
      <c r="O276" s="63">
        <v>64.3</v>
      </c>
      <c r="P276" s="64">
        <v>6</v>
      </c>
      <c r="Q276" s="66" t="s">
        <v>68</v>
      </c>
      <c r="R276" s="64"/>
      <c r="S276" s="64">
        <v>12.9</v>
      </c>
      <c r="T276" s="64">
        <v>7.18</v>
      </c>
      <c r="U276" s="64">
        <f t="shared" si="32"/>
        <v>5.7200000000000006</v>
      </c>
      <c r="V276" s="64">
        <f t="shared" si="30"/>
        <v>10.457038391224865</v>
      </c>
    </row>
    <row r="277" spans="1:22" x14ac:dyDescent="0.3">
      <c r="A277" s="64" t="s">
        <v>284</v>
      </c>
      <c r="B277" s="62">
        <v>44411</v>
      </c>
      <c r="C277" s="62">
        <v>44442</v>
      </c>
      <c r="D277" s="65">
        <v>0.52500000000000002</v>
      </c>
      <c r="E277" s="64">
        <v>57</v>
      </c>
      <c r="F277" s="64">
        <v>53</v>
      </c>
      <c r="G277" s="63">
        <v>0.49</v>
      </c>
      <c r="H277" s="63">
        <v>0.4</v>
      </c>
      <c r="I277" s="63">
        <v>0.49</v>
      </c>
      <c r="J277" s="63">
        <v>0.47</v>
      </c>
      <c r="K277" s="63">
        <f t="shared" ref="K277:K290" si="33">AVERAGE(G277:J277)</f>
        <v>0.46249999999999997</v>
      </c>
      <c r="L277" s="63">
        <v>51.4</v>
      </c>
      <c r="M277" s="63">
        <v>49.88</v>
      </c>
      <c r="N277" s="63">
        <v>5</v>
      </c>
      <c r="O277" s="63">
        <v>72.099999999999994</v>
      </c>
      <c r="P277" s="64">
        <v>7</v>
      </c>
      <c r="Q277" s="66" t="s">
        <v>330</v>
      </c>
      <c r="R277" s="64" t="s">
        <v>331</v>
      </c>
      <c r="S277" s="64">
        <v>12.6</v>
      </c>
      <c r="T277" s="64">
        <v>7</v>
      </c>
      <c r="U277" s="64">
        <f t="shared" si="32"/>
        <v>5.6</v>
      </c>
      <c r="V277" s="64">
        <f t="shared" si="30"/>
        <v>10.894941634241246</v>
      </c>
    </row>
    <row r="278" spans="1:22" x14ac:dyDescent="0.3">
      <c r="A278" s="64" t="s">
        <v>285</v>
      </c>
      <c r="B278" s="62">
        <v>44411</v>
      </c>
      <c r="C278" s="62">
        <v>44442</v>
      </c>
      <c r="D278" s="65">
        <v>0.53055555555555556</v>
      </c>
      <c r="E278" s="64">
        <v>57</v>
      </c>
      <c r="F278" s="64">
        <v>49</v>
      </c>
      <c r="G278" s="63">
        <v>0.46</v>
      </c>
      <c r="H278" s="63">
        <v>0.49</v>
      </c>
      <c r="I278" s="63">
        <v>0.47</v>
      </c>
      <c r="J278" s="63">
        <v>0.47</v>
      </c>
      <c r="K278" s="63">
        <f t="shared" si="33"/>
        <v>0.47249999999999998</v>
      </c>
      <c r="L278" s="63">
        <v>47.1</v>
      </c>
      <c r="M278" s="63">
        <v>53.4</v>
      </c>
      <c r="N278" s="63">
        <v>4.3</v>
      </c>
      <c r="O278" s="63">
        <v>68.400000000000006</v>
      </c>
      <c r="P278" s="64">
        <v>6</v>
      </c>
      <c r="Q278" s="66" t="s">
        <v>68</v>
      </c>
      <c r="R278" s="64"/>
      <c r="S278" s="64">
        <v>12.12</v>
      </c>
      <c r="T278" s="64">
        <v>7.09</v>
      </c>
      <c r="U278" s="64">
        <f t="shared" si="32"/>
        <v>5.0299999999999994</v>
      </c>
      <c r="V278" s="64">
        <f t="shared" si="30"/>
        <v>10.679405520169849</v>
      </c>
    </row>
    <row r="279" spans="1:22" x14ac:dyDescent="0.3">
      <c r="A279" s="64" t="s">
        <v>286</v>
      </c>
      <c r="B279" s="62">
        <v>44411</v>
      </c>
      <c r="C279" s="62">
        <v>44442</v>
      </c>
      <c r="D279" s="65">
        <v>0.53472222222222221</v>
      </c>
      <c r="E279" s="64">
        <v>57</v>
      </c>
      <c r="F279" s="64">
        <v>54</v>
      </c>
      <c r="G279" s="63">
        <v>0.47</v>
      </c>
      <c r="H279" s="63">
        <v>0.44</v>
      </c>
      <c r="I279" s="63">
        <v>0.45</v>
      </c>
      <c r="J279" s="63">
        <v>0.45</v>
      </c>
      <c r="K279" s="63">
        <f t="shared" si="33"/>
        <v>0.45249999999999996</v>
      </c>
      <c r="L279" s="63">
        <v>52.3</v>
      </c>
      <c r="M279" s="63">
        <v>52.82</v>
      </c>
      <c r="N279" s="63">
        <v>6.2</v>
      </c>
      <c r="O279" s="63">
        <v>81</v>
      </c>
      <c r="P279" s="64">
        <v>5</v>
      </c>
      <c r="Q279" s="66" t="s">
        <v>330</v>
      </c>
      <c r="R279" s="64"/>
      <c r="S279" s="64">
        <v>12.38</v>
      </c>
      <c r="T279" s="64">
        <v>7.12</v>
      </c>
      <c r="U279" s="64">
        <f t="shared" si="32"/>
        <v>5.2600000000000007</v>
      </c>
      <c r="V279" s="64">
        <f t="shared" si="30"/>
        <v>10.057361376673041</v>
      </c>
    </row>
    <row r="280" spans="1:22" x14ac:dyDescent="0.3">
      <c r="A280" s="64" t="s">
        <v>287</v>
      </c>
      <c r="B280" s="62">
        <v>44411</v>
      </c>
      <c r="C280" s="62">
        <v>44442</v>
      </c>
      <c r="D280" s="65">
        <v>0.54027777777777775</v>
      </c>
      <c r="E280" s="64">
        <v>57</v>
      </c>
      <c r="F280" s="64">
        <v>58</v>
      </c>
      <c r="G280" s="63">
        <v>0.42</v>
      </c>
      <c r="H280" s="63">
        <v>0.42</v>
      </c>
      <c r="I280" s="63">
        <v>0.42</v>
      </c>
      <c r="J280" s="63">
        <v>0.42</v>
      </c>
      <c r="K280" s="63">
        <f t="shared" si="33"/>
        <v>0.42</v>
      </c>
      <c r="L280" s="63">
        <v>56.6</v>
      </c>
      <c r="M280" s="63">
        <v>39.090000000000003</v>
      </c>
      <c r="N280" s="63">
        <v>6.4</v>
      </c>
      <c r="O280" s="63">
        <v>80.599999999999994</v>
      </c>
      <c r="P280" s="64">
        <v>7</v>
      </c>
      <c r="Q280" s="66" t="s">
        <v>330</v>
      </c>
      <c r="R280" s="64"/>
      <c r="S280" s="64">
        <v>11.96</v>
      </c>
      <c r="T280" s="64">
        <v>6.98</v>
      </c>
      <c r="U280" s="64">
        <f t="shared" si="32"/>
        <v>4.9800000000000004</v>
      </c>
      <c r="V280" s="64">
        <f t="shared" si="30"/>
        <v>8.7985865724381629</v>
      </c>
    </row>
    <row r="281" spans="1:22" x14ac:dyDescent="0.3">
      <c r="A281" s="64" t="s">
        <v>288</v>
      </c>
      <c r="B281" s="62">
        <v>44411</v>
      </c>
      <c r="C281" s="62">
        <v>44442</v>
      </c>
      <c r="D281" s="65">
        <v>0.54513888888888895</v>
      </c>
      <c r="E281" s="64">
        <v>58</v>
      </c>
      <c r="F281" s="64">
        <v>61</v>
      </c>
      <c r="G281" s="63">
        <v>0.47</v>
      </c>
      <c r="H281" s="63">
        <v>0.48</v>
      </c>
      <c r="I281" s="63">
        <v>0.47</v>
      </c>
      <c r="J281" s="63">
        <v>0.45</v>
      </c>
      <c r="K281" s="63">
        <f t="shared" si="33"/>
        <v>0.46749999999999997</v>
      </c>
      <c r="L281" s="63">
        <v>59.6</v>
      </c>
      <c r="M281" s="63">
        <v>59.99</v>
      </c>
      <c r="N281" s="63">
        <v>6.7</v>
      </c>
      <c r="O281" s="63">
        <v>82</v>
      </c>
      <c r="P281" s="64">
        <v>8</v>
      </c>
      <c r="Q281" s="66" t="s">
        <v>330</v>
      </c>
      <c r="R281" s="64" t="s">
        <v>331</v>
      </c>
      <c r="S281" s="64">
        <v>13.01</v>
      </c>
      <c r="T281" s="64">
        <v>9.9600000000000009</v>
      </c>
      <c r="U281" s="64">
        <f t="shared" si="32"/>
        <v>3.0499999999999989</v>
      </c>
      <c r="V281" s="85">
        <f t="shared" si="30"/>
        <v>5.117449664429528</v>
      </c>
    </row>
    <row r="282" spans="1:22" x14ac:dyDescent="0.3">
      <c r="A282" s="64" t="s">
        <v>289</v>
      </c>
      <c r="B282" s="62">
        <v>44411</v>
      </c>
      <c r="C282" s="62">
        <v>44442</v>
      </c>
      <c r="D282" s="65">
        <v>0.5493055555555556</v>
      </c>
      <c r="E282" s="64">
        <v>58</v>
      </c>
      <c r="F282" s="64">
        <v>53</v>
      </c>
      <c r="G282" s="63">
        <v>0.46</v>
      </c>
      <c r="H282" s="63">
        <v>0.49</v>
      </c>
      <c r="I282" s="63">
        <v>0.51</v>
      </c>
      <c r="J282" s="63">
        <v>0.48</v>
      </c>
      <c r="K282" s="63">
        <f t="shared" si="33"/>
        <v>0.48499999999999999</v>
      </c>
      <c r="L282" s="63">
        <v>50.7</v>
      </c>
      <c r="M282" s="63">
        <v>54.62</v>
      </c>
      <c r="N282" s="63">
        <v>5.4</v>
      </c>
      <c r="O282" s="63">
        <v>75.5</v>
      </c>
      <c r="P282" s="64">
        <v>7</v>
      </c>
      <c r="Q282" s="66" t="s">
        <v>330</v>
      </c>
      <c r="R282" s="64" t="s">
        <v>331</v>
      </c>
      <c r="S282" s="64">
        <v>12.52</v>
      </c>
      <c r="T282" s="64">
        <v>7.1</v>
      </c>
      <c r="U282" s="64">
        <f t="shared" si="32"/>
        <v>5.42</v>
      </c>
      <c r="V282" s="64">
        <f t="shared" si="30"/>
        <v>10.690335305719922</v>
      </c>
    </row>
    <row r="283" spans="1:22" x14ac:dyDescent="0.3">
      <c r="A283" s="64" t="s">
        <v>290</v>
      </c>
      <c r="B283" s="62">
        <v>44411</v>
      </c>
      <c r="C283" s="62">
        <v>44442</v>
      </c>
      <c r="D283" s="65">
        <v>0.5541666666666667</v>
      </c>
      <c r="E283" s="64">
        <v>58</v>
      </c>
      <c r="F283" s="64">
        <v>52</v>
      </c>
      <c r="G283" s="63">
        <v>0.41</v>
      </c>
      <c r="H283" s="63">
        <v>0.43</v>
      </c>
      <c r="I283" s="63">
        <v>0.42</v>
      </c>
      <c r="J283" s="63">
        <v>0.43</v>
      </c>
      <c r="K283" s="63">
        <f t="shared" si="33"/>
        <v>0.42249999999999999</v>
      </c>
      <c r="L283" s="63">
        <v>51.4</v>
      </c>
      <c r="M283" s="63">
        <v>45.07</v>
      </c>
      <c r="N283" s="63">
        <v>4.8</v>
      </c>
      <c r="O283" s="63">
        <v>70.5</v>
      </c>
      <c r="P283" s="64">
        <v>4</v>
      </c>
      <c r="Q283" s="66" t="s">
        <v>68</v>
      </c>
      <c r="R283" s="64"/>
      <c r="S283" s="64">
        <v>11.97</v>
      </c>
      <c r="T283" s="64">
        <v>7.17</v>
      </c>
      <c r="U283" s="64">
        <f t="shared" si="32"/>
        <v>4.8000000000000007</v>
      </c>
      <c r="V283" s="64">
        <f t="shared" si="30"/>
        <v>9.3385214007782125</v>
      </c>
    </row>
    <row r="284" spans="1:22" x14ac:dyDescent="0.3">
      <c r="A284" s="64" t="s">
        <v>291</v>
      </c>
      <c r="B284" s="62">
        <v>44411</v>
      </c>
      <c r="C284" s="62">
        <v>44442</v>
      </c>
      <c r="D284" s="65">
        <v>0.55833333333333335</v>
      </c>
      <c r="E284" s="64">
        <v>58</v>
      </c>
      <c r="F284" s="64">
        <v>50</v>
      </c>
      <c r="G284" s="63">
        <v>0.46</v>
      </c>
      <c r="H284" s="63">
        <v>0.47</v>
      </c>
      <c r="I284" s="63">
        <v>0.48</v>
      </c>
      <c r="J284" s="63">
        <v>0.46</v>
      </c>
      <c r="K284" s="63">
        <f t="shared" si="33"/>
        <v>0.46749999999999997</v>
      </c>
      <c r="L284" s="63">
        <v>48.9</v>
      </c>
      <c r="M284" s="63">
        <v>45.32</v>
      </c>
      <c r="N284" s="63">
        <v>4.5</v>
      </c>
      <c r="O284" s="63">
        <v>69.099999999999994</v>
      </c>
      <c r="P284" s="64">
        <v>8</v>
      </c>
      <c r="Q284" s="66" t="s">
        <v>68</v>
      </c>
      <c r="R284" s="64" t="s">
        <v>69</v>
      </c>
      <c r="S284" s="64">
        <v>11.97</v>
      </c>
      <c r="T284" s="64">
        <v>6.99</v>
      </c>
      <c r="U284" s="64">
        <f t="shared" si="32"/>
        <v>4.9800000000000004</v>
      </c>
      <c r="V284" s="64">
        <f t="shared" si="30"/>
        <v>10.184049079754603</v>
      </c>
    </row>
    <row r="285" spans="1:22" x14ac:dyDescent="0.3">
      <c r="A285" s="64" t="s">
        <v>292</v>
      </c>
      <c r="B285" s="62">
        <v>44411</v>
      </c>
      <c r="C285" s="62">
        <v>44442</v>
      </c>
      <c r="D285" s="65">
        <v>0.56527777777777777</v>
      </c>
      <c r="E285" s="64">
        <v>58</v>
      </c>
      <c r="F285" s="64">
        <v>52</v>
      </c>
      <c r="G285" s="63">
        <v>0.42</v>
      </c>
      <c r="H285" s="63">
        <v>0.42</v>
      </c>
      <c r="I285" s="63">
        <v>0.45</v>
      </c>
      <c r="J285" s="63">
        <v>0.4</v>
      </c>
      <c r="K285" s="63">
        <f t="shared" si="33"/>
        <v>0.42249999999999999</v>
      </c>
      <c r="L285" s="63">
        <v>50.7</v>
      </c>
      <c r="M285" s="63">
        <v>41.57</v>
      </c>
      <c r="N285" s="63">
        <v>6</v>
      </c>
      <c r="O285" s="63">
        <v>80.099999999999994</v>
      </c>
      <c r="P285" s="64">
        <v>7</v>
      </c>
      <c r="Q285" s="66" t="s">
        <v>330</v>
      </c>
      <c r="R285" s="64"/>
      <c r="S285" s="64">
        <v>11.65</v>
      </c>
      <c r="T285" s="64">
        <v>7.08</v>
      </c>
      <c r="U285" s="64">
        <f t="shared" si="32"/>
        <v>4.57</v>
      </c>
      <c r="V285" s="64">
        <f t="shared" si="30"/>
        <v>9.0138067061143978</v>
      </c>
    </row>
    <row r="286" spans="1:22" x14ac:dyDescent="0.3">
      <c r="A286" s="64" t="s">
        <v>293</v>
      </c>
      <c r="B286" s="62">
        <v>44411</v>
      </c>
      <c r="C286" s="62">
        <v>44442</v>
      </c>
      <c r="D286" s="65">
        <v>0.57152777777777775</v>
      </c>
      <c r="E286" s="64">
        <v>58</v>
      </c>
      <c r="F286" s="64">
        <v>46</v>
      </c>
      <c r="G286" s="63">
        <v>0.42</v>
      </c>
      <c r="H286" s="63">
        <v>0.42</v>
      </c>
      <c r="I286" s="63">
        <v>0.43</v>
      </c>
      <c r="J286" s="63">
        <v>0.42</v>
      </c>
      <c r="K286" s="63">
        <f t="shared" si="33"/>
        <v>0.42249999999999999</v>
      </c>
      <c r="L286" s="63">
        <v>45</v>
      </c>
      <c r="M286" s="63">
        <v>43.3</v>
      </c>
      <c r="N286" s="63">
        <v>6.5</v>
      </c>
      <c r="O286" s="63">
        <v>85.6</v>
      </c>
      <c r="P286" s="64">
        <v>5</v>
      </c>
      <c r="Q286" s="66" t="s">
        <v>330</v>
      </c>
      <c r="R286" s="64"/>
      <c r="S286" s="64">
        <v>11.55</v>
      </c>
      <c r="T286" s="64">
        <v>7.18</v>
      </c>
      <c r="U286" s="64">
        <f t="shared" si="32"/>
        <v>4.370000000000001</v>
      </c>
      <c r="V286" s="64">
        <f t="shared" si="30"/>
        <v>9.7111111111111139</v>
      </c>
    </row>
    <row r="287" spans="1:22" x14ac:dyDescent="0.3">
      <c r="A287" s="64" t="s">
        <v>294</v>
      </c>
      <c r="B287" s="62">
        <v>44411</v>
      </c>
      <c r="C287" s="62">
        <v>44442</v>
      </c>
      <c r="D287" s="65">
        <v>0.57708333333333328</v>
      </c>
      <c r="E287" s="64">
        <v>58</v>
      </c>
      <c r="F287" s="64">
        <v>46</v>
      </c>
      <c r="G287" s="63">
        <v>0.42</v>
      </c>
      <c r="H287" s="63">
        <v>0.44</v>
      </c>
      <c r="I287" s="63">
        <v>0.43</v>
      </c>
      <c r="J287" s="63">
        <v>0.42</v>
      </c>
      <c r="K287" s="63">
        <f t="shared" si="33"/>
        <v>0.42749999999999999</v>
      </c>
      <c r="L287" s="63">
        <v>44.4</v>
      </c>
      <c r="M287" s="63">
        <v>58.85</v>
      </c>
      <c r="N287" s="63">
        <v>5.5</v>
      </c>
      <c r="O287" s="63">
        <v>78.900000000000006</v>
      </c>
      <c r="P287" s="64">
        <v>9</v>
      </c>
      <c r="Q287" s="66" t="s">
        <v>330</v>
      </c>
      <c r="R287" s="64"/>
      <c r="S287" s="64">
        <v>11.68</v>
      </c>
      <c r="T287" s="64">
        <v>7.19</v>
      </c>
      <c r="U287" s="64">
        <f t="shared" si="32"/>
        <v>4.4899999999999993</v>
      </c>
      <c r="V287" s="64">
        <f t="shared" si="30"/>
        <v>10.112612612612612</v>
      </c>
    </row>
    <row r="288" spans="1:22" x14ac:dyDescent="0.3">
      <c r="A288" s="64" t="s">
        <v>295</v>
      </c>
      <c r="B288" s="62">
        <v>44411</v>
      </c>
      <c r="C288" s="62">
        <v>44442</v>
      </c>
      <c r="D288" s="65">
        <v>0.58333333333333337</v>
      </c>
      <c r="E288" s="64">
        <v>58</v>
      </c>
      <c r="F288" s="64">
        <v>53</v>
      </c>
      <c r="G288" s="63">
        <v>0.42</v>
      </c>
      <c r="H288" s="63">
        <v>0.44</v>
      </c>
      <c r="I288" s="63">
        <v>0.43</v>
      </c>
      <c r="J288" s="63">
        <v>0.43</v>
      </c>
      <c r="K288" s="63">
        <f t="shared" si="33"/>
        <v>0.43</v>
      </c>
      <c r="L288" s="63">
        <v>51.5</v>
      </c>
      <c r="M288" s="63">
        <v>46.55</v>
      </c>
      <c r="N288" s="63">
        <v>4.9000000000000004</v>
      </c>
      <c r="O288" s="63">
        <v>71.8</v>
      </c>
      <c r="P288" s="64">
        <v>4</v>
      </c>
      <c r="Q288" s="66" t="s">
        <v>68</v>
      </c>
      <c r="R288" s="64"/>
      <c r="S288" s="64">
        <v>11.89</v>
      </c>
      <c r="T288" s="64">
        <v>7</v>
      </c>
      <c r="U288" s="64">
        <f t="shared" si="32"/>
        <v>4.8900000000000006</v>
      </c>
      <c r="V288" s="64">
        <f t="shared" si="30"/>
        <v>9.4951456310679632</v>
      </c>
    </row>
    <row r="289" spans="1:22" x14ac:dyDescent="0.3">
      <c r="A289" s="64" t="s">
        <v>296</v>
      </c>
      <c r="B289" s="62">
        <v>44411</v>
      </c>
      <c r="C289" s="62">
        <v>44442</v>
      </c>
      <c r="D289" s="65">
        <v>0.58958333333333335</v>
      </c>
      <c r="E289" s="64">
        <v>59</v>
      </c>
      <c r="F289" s="64">
        <v>52</v>
      </c>
      <c r="G289" s="63">
        <v>0.5</v>
      </c>
      <c r="H289" s="63">
        <v>0.52</v>
      </c>
      <c r="I289" s="63">
        <v>0.55000000000000004</v>
      </c>
      <c r="J289" s="63">
        <v>0.37</v>
      </c>
      <c r="K289" s="63">
        <f t="shared" si="33"/>
        <v>0.48499999999999999</v>
      </c>
      <c r="L289" s="63">
        <v>51.2</v>
      </c>
      <c r="M289" s="63">
        <v>57.74</v>
      </c>
      <c r="N289" s="63">
        <v>4.0999999999999996</v>
      </c>
      <c r="O289" s="63">
        <v>64.599999999999994</v>
      </c>
      <c r="P289" s="64">
        <v>8</v>
      </c>
      <c r="Q289" s="66" t="s">
        <v>68</v>
      </c>
      <c r="R289" s="64"/>
      <c r="S289" s="64">
        <v>13.12</v>
      </c>
      <c r="T289" s="64">
        <v>7.19</v>
      </c>
      <c r="U289" s="64">
        <f t="shared" si="32"/>
        <v>5.9299999999999988</v>
      </c>
      <c r="V289" s="64">
        <f t="shared" si="30"/>
        <v>11.582031249999996</v>
      </c>
    </row>
    <row r="290" spans="1:22" x14ac:dyDescent="0.3">
      <c r="A290" s="64" t="s">
        <v>297</v>
      </c>
      <c r="B290" s="62">
        <v>44411</v>
      </c>
      <c r="C290" s="62">
        <v>44442</v>
      </c>
      <c r="D290" s="65">
        <v>0.59444444444444444</v>
      </c>
      <c r="E290" s="64">
        <v>59</v>
      </c>
      <c r="F290" s="64">
        <v>51</v>
      </c>
      <c r="G290" s="63">
        <v>0.44</v>
      </c>
      <c r="H290" s="63">
        <v>0.42</v>
      </c>
      <c r="I290" s="63">
        <v>0.41</v>
      </c>
      <c r="J290" s="63">
        <v>0.42</v>
      </c>
      <c r="K290" s="63">
        <f t="shared" si="33"/>
        <v>0.42249999999999999</v>
      </c>
      <c r="L290" s="63">
        <v>49.5</v>
      </c>
      <c r="M290" s="63">
        <v>39.33</v>
      </c>
      <c r="N290" s="63">
        <v>5.6</v>
      </c>
      <c r="O290" s="63">
        <v>78</v>
      </c>
      <c r="P290" s="64">
        <v>5</v>
      </c>
      <c r="Q290" s="66" t="s">
        <v>330</v>
      </c>
      <c r="R290" s="64"/>
      <c r="S290" s="64">
        <v>11.66</v>
      </c>
      <c r="T290" s="64">
        <v>7.08</v>
      </c>
      <c r="U290" s="64">
        <f t="shared" si="32"/>
        <v>4.58</v>
      </c>
      <c r="V290" s="64">
        <f t="shared" si="30"/>
        <v>9.2525252525252526</v>
      </c>
    </row>
    <row r="291" spans="1:22" x14ac:dyDescent="0.3">
      <c r="A291" s="64" t="s">
        <v>298</v>
      </c>
      <c r="B291" s="62">
        <v>44411</v>
      </c>
      <c r="C291" s="62">
        <v>44442</v>
      </c>
      <c r="D291" s="65">
        <v>0.60069444444444442</v>
      </c>
      <c r="E291" s="64">
        <v>59</v>
      </c>
      <c r="F291" s="64">
        <v>58</v>
      </c>
      <c r="G291" s="63">
        <v>0.52</v>
      </c>
      <c r="H291" s="63">
        <v>0.53</v>
      </c>
      <c r="I291" s="63">
        <v>0.52</v>
      </c>
      <c r="J291" s="63">
        <v>0.57999999999999996</v>
      </c>
      <c r="K291" s="63">
        <f>AVERAGE(G291:J291)</f>
        <v>0.53749999999999998</v>
      </c>
      <c r="L291" s="63">
        <v>56.5</v>
      </c>
      <c r="M291" s="63">
        <v>58.38</v>
      </c>
      <c r="N291" s="63">
        <v>5.0999999999999996</v>
      </c>
      <c r="O291" s="63">
        <v>71.400000000000006</v>
      </c>
      <c r="P291" s="64">
        <v>5</v>
      </c>
      <c r="Q291" s="66" t="s">
        <v>68</v>
      </c>
      <c r="R291" s="64"/>
      <c r="S291" s="64">
        <v>13.12</v>
      </c>
      <c r="T291" s="64">
        <v>7.08</v>
      </c>
      <c r="U291" s="64">
        <f t="shared" si="32"/>
        <v>6.0399999999999991</v>
      </c>
      <c r="V291" s="64">
        <f t="shared" si="30"/>
        <v>10.690265486725663</v>
      </c>
    </row>
    <row r="292" spans="1:22" x14ac:dyDescent="0.3">
      <c r="A292" s="64" t="s">
        <v>299</v>
      </c>
      <c r="B292" s="62">
        <v>44411</v>
      </c>
      <c r="C292" s="62">
        <v>44442</v>
      </c>
      <c r="D292" s="65">
        <v>0.60763888888888895</v>
      </c>
      <c r="E292" s="64">
        <v>59</v>
      </c>
      <c r="F292" s="64">
        <v>44</v>
      </c>
      <c r="G292" s="63">
        <v>0.45</v>
      </c>
      <c r="H292" s="63">
        <v>0.45</v>
      </c>
      <c r="I292" s="63">
        <v>0.46</v>
      </c>
      <c r="J292" s="63">
        <v>0.45</v>
      </c>
      <c r="K292" s="63">
        <f t="shared" ref="K292:K304" si="34">AVERAGE(G292:J292)</f>
        <v>0.45250000000000001</v>
      </c>
      <c r="L292" s="63">
        <v>42.6</v>
      </c>
      <c r="M292" s="63">
        <v>48.13</v>
      </c>
      <c r="N292" s="63">
        <v>3.3</v>
      </c>
      <c r="O292" s="63">
        <v>61.2</v>
      </c>
      <c r="P292" s="64">
        <v>5</v>
      </c>
      <c r="Q292" s="66" t="s">
        <v>68</v>
      </c>
      <c r="R292" s="64"/>
      <c r="S292" s="64">
        <v>11.68</v>
      </c>
      <c r="T292" s="64">
        <v>7.19</v>
      </c>
      <c r="U292" s="64">
        <f t="shared" si="32"/>
        <v>4.4899999999999993</v>
      </c>
      <c r="V292" s="64">
        <f t="shared" si="30"/>
        <v>10.539906103286382</v>
      </c>
    </row>
    <row r="293" spans="1:22" x14ac:dyDescent="0.3">
      <c r="A293" s="64" t="s">
        <v>300</v>
      </c>
      <c r="B293" s="62">
        <v>44411</v>
      </c>
      <c r="C293" s="62">
        <v>44442</v>
      </c>
      <c r="D293" s="65">
        <v>0.61319444444444449</v>
      </c>
      <c r="E293" s="64">
        <v>59</v>
      </c>
      <c r="F293" s="64">
        <v>49</v>
      </c>
      <c r="G293" s="63">
        <v>0.44</v>
      </c>
      <c r="H293" s="63">
        <v>0.47</v>
      </c>
      <c r="I293" s="63">
        <v>0.44</v>
      </c>
      <c r="J293" s="63">
        <v>0.46</v>
      </c>
      <c r="K293" s="63">
        <f t="shared" si="34"/>
        <v>0.45249999999999996</v>
      </c>
      <c r="L293" s="63">
        <v>47.4</v>
      </c>
      <c r="M293" s="63">
        <v>52.04</v>
      </c>
      <c r="N293" s="63">
        <v>5.8</v>
      </c>
      <c r="O293" s="63">
        <v>80.099999999999994</v>
      </c>
      <c r="P293" s="64">
        <v>5</v>
      </c>
      <c r="Q293" s="66" t="s">
        <v>330</v>
      </c>
      <c r="R293" s="64"/>
      <c r="S293" s="64">
        <v>11.77</v>
      </c>
      <c r="T293" s="64">
        <v>7.1</v>
      </c>
      <c r="U293" s="64">
        <f t="shared" si="32"/>
        <v>4.67</v>
      </c>
      <c r="V293" s="64">
        <f t="shared" si="30"/>
        <v>9.852320675105485</v>
      </c>
    </row>
    <row r="294" spans="1:22" x14ac:dyDescent="0.3">
      <c r="A294" s="64" t="s">
        <v>301</v>
      </c>
      <c r="B294" s="62">
        <v>44411</v>
      </c>
      <c r="C294" s="62">
        <v>44442</v>
      </c>
      <c r="D294" s="65">
        <v>0.61875000000000002</v>
      </c>
      <c r="E294" s="64">
        <v>59</v>
      </c>
      <c r="F294" s="64">
        <v>47</v>
      </c>
      <c r="G294" s="63">
        <v>0.51</v>
      </c>
      <c r="H294" s="63">
        <v>0.54</v>
      </c>
      <c r="I294" s="63">
        <v>0.54</v>
      </c>
      <c r="J294" s="63">
        <v>0.53</v>
      </c>
      <c r="K294" s="63">
        <f t="shared" si="34"/>
        <v>0.53</v>
      </c>
      <c r="L294" s="63">
        <v>45.9</v>
      </c>
      <c r="M294" s="63">
        <v>51.37</v>
      </c>
      <c r="N294" s="63">
        <v>4.3</v>
      </c>
      <c r="O294" s="63">
        <v>69.099999999999994</v>
      </c>
      <c r="P294" s="64">
        <v>5</v>
      </c>
      <c r="Q294" s="66" t="s">
        <v>68</v>
      </c>
      <c r="R294" s="64"/>
      <c r="S294" s="64">
        <v>12.3</v>
      </c>
      <c r="T294" s="64">
        <v>7.19</v>
      </c>
      <c r="U294" s="64">
        <f t="shared" si="32"/>
        <v>5.1100000000000003</v>
      </c>
      <c r="V294" s="64">
        <f t="shared" si="30"/>
        <v>11.132897603485841</v>
      </c>
    </row>
    <row r="295" spans="1:22" x14ac:dyDescent="0.3">
      <c r="A295" s="64" t="s">
        <v>302</v>
      </c>
      <c r="B295" s="62">
        <v>44411</v>
      </c>
      <c r="C295" s="62">
        <v>44442</v>
      </c>
      <c r="D295" s="65">
        <v>0.33194444444444443</v>
      </c>
      <c r="E295" s="64">
        <v>59</v>
      </c>
      <c r="F295" s="64">
        <v>54</v>
      </c>
      <c r="G295" s="63">
        <v>0.56000000000000005</v>
      </c>
      <c r="H295" s="63">
        <v>0.5</v>
      </c>
      <c r="I295" s="63">
        <v>0.54</v>
      </c>
      <c r="J295" s="63">
        <v>0.49</v>
      </c>
      <c r="K295" s="63">
        <f t="shared" si="34"/>
        <v>0.52249999999999996</v>
      </c>
      <c r="L295" s="63">
        <v>51.9</v>
      </c>
      <c r="M295" s="63">
        <v>49.34</v>
      </c>
      <c r="N295" s="63">
        <v>3.9</v>
      </c>
      <c r="O295" s="63">
        <v>61.9</v>
      </c>
      <c r="P295" s="64">
        <v>5</v>
      </c>
      <c r="Q295" s="66" t="s">
        <v>68</v>
      </c>
      <c r="R295" s="64" t="s">
        <v>331</v>
      </c>
      <c r="S295" s="64">
        <v>12.88</v>
      </c>
      <c r="T295" s="64">
        <v>7.06</v>
      </c>
      <c r="U295" s="64">
        <f t="shared" si="32"/>
        <v>5.8200000000000012</v>
      </c>
      <c r="V295" s="64">
        <f t="shared" si="30"/>
        <v>11.213872832369946</v>
      </c>
    </row>
    <row r="296" spans="1:22" x14ac:dyDescent="0.3">
      <c r="A296" s="64" t="s">
        <v>303</v>
      </c>
      <c r="B296" s="62">
        <v>44411</v>
      </c>
      <c r="C296" s="62">
        <v>44442</v>
      </c>
      <c r="D296" s="65">
        <v>0.33680555555555558</v>
      </c>
      <c r="E296" s="64">
        <v>59</v>
      </c>
      <c r="F296" s="64">
        <v>53</v>
      </c>
      <c r="G296" s="63">
        <v>0.5</v>
      </c>
      <c r="H296" s="63">
        <v>0.49</v>
      </c>
      <c r="I296" s="63">
        <v>0.55000000000000004</v>
      </c>
      <c r="J296" s="63">
        <v>0.49</v>
      </c>
      <c r="K296" s="63">
        <f t="shared" si="34"/>
        <v>0.50750000000000006</v>
      </c>
      <c r="L296" s="63">
        <v>52.1</v>
      </c>
      <c r="M296" s="63">
        <v>57.91</v>
      </c>
      <c r="N296" s="63">
        <v>3.9</v>
      </c>
      <c r="O296" s="63">
        <v>62</v>
      </c>
      <c r="P296" s="64">
        <v>5</v>
      </c>
      <c r="Q296" s="66" t="s">
        <v>68</v>
      </c>
      <c r="R296" s="64"/>
      <c r="S296" s="64">
        <v>12.49</v>
      </c>
      <c r="T296" s="64">
        <v>7.08</v>
      </c>
      <c r="U296" s="64">
        <f t="shared" si="32"/>
        <v>5.41</v>
      </c>
      <c r="V296" s="64">
        <f t="shared" si="30"/>
        <v>10.383877159309021</v>
      </c>
    </row>
    <row r="297" spans="1:22" x14ac:dyDescent="0.3">
      <c r="A297" s="64" t="s">
        <v>304</v>
      </c>
      <c r="B297" s="62">
        <v>44411</v>
      </c>
      <c r="C297" s="62">
        <v>44442</v>
      </c>
      <c r="D297" s="65">
        <v>0.34166666666666662</v>
      </c>
      <c r="E297" s="64">
        <v>60</v>
      </c>
      <c r="F297" s="64">
        <v>61</v>
      </c>
      <c r="G297" s="63">
        <v>0.46</v>
      </c>
      <c r="H297" s="63">
        <v>0.46</v>
      </c>
      <c r="I297" s="63">
        <v>0.45</v>
      </c>
      <c r="J297" s="63">
        <v>0.45</v>
      </c>
      <c r="K297" s="63">
        <f t="shared" si="34"/>
        <v>0.45500000000000002</v>
      </c>
      <c r="L297" s="63">
        <v>59.4</v>
      </c>
      <c r="M297" s="63">
        <v>50.61</v>
      </c>
      <c r="N297" s="63">
        <v>4.2</v>
      </c>
      <c r="O297" s="63">
        <v>61.1</v>
      </c>
      <c r="P297" s="64">
        <v>5</v>
      </c>
      <c r="Q297" s="66" t="s">
        <v>68</v>
      </c>
      <c r="R297" s="64"/>
      <c r="S297" s="64">
        <v>12.65</v>
      </c>
      <c r="T297" s="64">
        <v>7.06</v>
      </c>
      <c r="U297" s="64">
        <f t="shared" si="32"/>
        <v>5.5900000000000007</v>
      </c>
      <c r="V297" s="64">
        <f t="shared" si="30"/>
        <v>9.4107744107744118</v>
      </c>
    </row>
    <row r="298" spans="1:22" x14ac:dyDescent="0.3">
      <c r="A298" s="64" t="s">
        <v>305</v>
      </c>
      <c r="B298" s="62">
        <v>44411</v>
      </c>
      <c r="C298" s="62">
        <v>44442</v>
      </c>
      <c r="D298" s="65">
        <v>0.34722222222222227</v>
      </c>
      <c r="E298" s="64">
        <v>60</v>
      </c>
      <c r="F298" s="64">
        <v>48</v>
      </c>
      <c r="G298" s="63">
        <v>0.45</v>
      </c>
      <c r="H298" s="63">
        <v>0.32</v>
      </c>
      <c r="I298" s="63">
        <v>0.45</v>
      </c>
      <c r="J298" s="63">
        <v>0.46</v>
      </c>
      <c r="K298" s="63">
        <f t="shared" si="34"/>
        <v>0.42</v>
      </c>
      <c r="L298" s="63">
        <v>46.7</v>
      </c>
      <c r="M298" s="63">
        <v>45.5</v>
      </c>
      <c r="N298" s="63">
        <v>3.8</v>
      </c>
      <c r="O298" s="63">
        <v>63.7</v>
      </c>
      <c r="P298" s="64">
        <v>6</v>
      </c>
      <c r="Q298" s="66" t="s">
        <v>68</v>
      </c>
      <c r="R298" s="64"/>
      <c r="S298" s="64">
        <v>11.97</v>
      </c>
      <c r="T298" s="64">
        <v>7.1</v>
      </c>
      <c r="U298" s="64">
        <f t="shared" si="32"/>
        <v>4.870000000000001</v>
      </c>
      <c r="V298" s="64">
        <f t="shared" si="30"/>
        <v>10.428265524625269</v>
      </c>
    </row>
    <row r="299" spans="1:22" x14ac:dyDescent="0.3">
      <c r="A299" s="64" t="s">
        <v>306</v>
      </c>
      <c r="B299" s="62">
        <v>44411</v>
      </c>
      <c r="C299" s="62">
        <v>44442</v>
      </c>
      <c r="D299" s="65">
        <v>0.3520833333333333</v>
      </c>
      <c r="E299" s="64">
        <v>60</v>
      </c>
      <c r="F299" s="64">
        <v>54</v>
      </c>
      <c r="G299" s="63">
        <v>0.42</v>
      </c>
      <c r="H299" s="63">
        <v>0.4</v>
      </c>
      <c r="I299" s="63">
        <v>0.41</v>
      </c>
      <c r="J299" s="63">
        <v>0.41</v>
      </c>
      <c r="K299" s="63">
        <f t="shared" si="34"/>
        <v>0.41</v>
      </c>
      <c r="L299" s="63">
        <v>51.4</v>
      </c>
      <c r="M299" s="63">
        <v>37.72</v>
      </c>
      <c r="N299" s="63">
        <v>3.3</v>
      </c>
      <c r="O299" s="63">
        <v>55</v>
      </c>
      <c r="P299" s="64">
        <v>5</v>
      </c>
      <c r="Q299" s="66" t="s">
        <v>67</v>
      </c>
      <c r="R299" s="64"/>
      <c r="S299" s="64">
        <v>11.63</v>
      </c>
      <c r="T299" s="64">
        <v>7.01</v>
      </c>
      <c r="U299" s="64">
        <f t="shared" si="32"/>
        <v>4.620000000000001</v>
      </c>
      <c r="V299" s="64">
        <f t="shared" si="30"/>
        <v>8.9883268482490308</v>
      </c>
    </row>
    <row r="300" spans="1:22" x14ac:dyDescent="0.3">
      <c r="A300" s="64" t="s">
        <v>307</v>
      </c>
      <c r="B300" s="62">
        <v>44411</v>
      </c>
      <c r="C300" s="62">
        <v>44442</v>
      </c>
      <c r="D300" s="65">
        <v>0.35625000000000001</v>
      </c>
      <c r="E300" s="64">
        <v>60</v>
      </c>
      <c r="F300" s="64">
        <v>61</v>
      </c>
      <c r="G300" s="63">
        <v>0.46</v>
      </c>
      <c r="H300" s="63">
        <v>0.5</v>
      </c>
      <c r="I300" s="63">
        <v>0.49</v>
      </c>
      <c r="J300" s="63">
        <v>0.48</v>
      </c>
      <c r="K300" s="63">
        <f t="shared" si="34"/>
        <v>0.48249999999999998</v>
      </c>
      <c r="L300" s="63">
        <v>60</v>
      </c>
      <c r="M300" s="63">
        <v>52.9</v>
      </c>
      <c r="N300" s="63">
        <v>3.3</v>
      </c>
      <c r="O300" s="63">
        <v>49.8</v>
      </c>
      <c r="P300" s="64">
        <v>5</v>
      </c>
      <c r="Q300" s="66" t="s">
        <v>67</v>
      </c>
      <c r="R300" s="64" t="s">
        <v>331</v>
      </c>
      <c r="S300" s="64">
        <v>13.09</v>
      </c>
      <c r="T300" s="64">
        <v>7.16</v>
      </c>
      <c r="U300" s="64">
        <f t="shared" si="32"/>
        <v>5.93</v>
      </c>
      <c r="V300" s="64">
        <f t="shared" si="30"/>
        <v>9.8833333333333329</v>
      </c>
    </row>
    <row r="301" spans="1:22" x14ac:dyDescent="0.3">
      <c r="A301" s="64" t="s">
        <v>308</v>
      </c>
      <c r="B301" s="62">
        <v>44411</v>
      </c>
      <c r="C301" s="62">
        <v>44442</v>
      </c>
      <c r="D301" s="65">
        <v>0.36041666666666666</v>
      </c>
      <c r="E301" s="64">
        <v>60</v>
      </c>
      <c r="F301" s="64">
        <v>51</v>
      </c>
      <c r="G301" s="63">
        <v>0.45</v>
      </c>
      <c r="H301" s="63">
        <v>0.44</v>
      </c>
      <c r="I301" s="63">
        <v>0.44</v>
      </c>
      <c r="J301" s="63">
        <v>0.47</v>
      </c>
      <c r="K301" s="63">
        <f t="shared" si="34"/>
        <v>0.45</v>
      </c>
      <c r="L301" s="63">
        <v>49.6</v>
      </c>
      <c r="M301" s="63">
        <v>45.53</v>
      </c>
      <c r="N301" s="63">
        <v>4.5999999999999996</v>
      </c>
      <c r="O301" s="63">
        <v>69.400000000000006</v>
      </c>
      <c r="P301" s="64">
        <v>5</v>
      </c>
      <c r="Q301" s="66" t="s">
        <v>68</v>
      </c>
      <c r="R301" s="64" t="s">
        <v>331</v>
      </c>
      <c r="S301" s="64">
        <v>11.87</v>
      </c>
      <c r="T301" s="64">
        <v>6.94</v>
      </c>
      <c r="U301" s="64">
        <f t="shared" si="32"/>
        <v>4.9299999999999988</v>
      </c>
      <c r="V301" s="64">
        <f t="shared" si="30"/>
        <v>9.9395161290322562</v>
      </c>
    </row>
    <row r="302" spans="1:22" x14ac:dyDescent="0.3">
      <c r="A302" s="64" t="s">
        <v>309</v>
      </c>
      <c r="B302" s="62">
        <v>44411</v>
      </c>
      <c r="C302" s="62">
        <v>44442</v>
      </c>
      <c r="D302" s="65">
        <v>0.36458333333333331</v>
      </c>
      <c r="E302" s="64">
        <v>60</v>
      </c>
      <c r="F302" s="64">
        <v>57</v>
      </c>
      <c r="G302" s="63">
        <v>0.42</v>
      </c>
      <c r="H302" s="63">
        <v>0.45</v>
      </c>
      <c r="I302" s="63">
        <v>0.43</v>
      </c>
      <c r="J302" s="63">
        <v>0.43</v>
      </c>
      <c r="K302" s="63">
        <f t="shared" si="34"/>
        <v>0.4325</v>
      </c>
      <c r="L302" s="63">
        <v>54.4</v>
      </c>
      <c r="M302" s="63">
        <v>47.16</v>
      </c>
      <c r="N302" s="63">
        <v>5.6</v>
      </c>
      <c r="O302" s="63">
        <v>76.3</v>
      </c>
      <c r="P302" s="64">
        <v>5</v>
      </c>
      <c r="Q302" s="66" t="s">
        <v>330</v>
      </c>
      <c r="R302" s="64" t="s">
        <v>331</v>
      </c>
      <c r="S302" s="64">
        <v>12.24</v>
      </c>
      <c r="T302" s="64">
        <v>6.93</v>
      </c>
      <c r="U302" s="64">
        <f t="shared" si="32"/>
        <v>5.3100000000000005</v>
      </c>
      <c r="V302" s="64">
        <f t="shared" si="30"/>
        <v>9.7610294117647065</v>
      </c>
    </row>
    <row r="303" spans="1:22" x14ac:dyDescent="0.3">
      <c r="A303" s="64" t="s">
        <v>310</v>
      </c>
      <c r="B303" s="62">
        <v>44411</v>
      </c>
      <c r="C303" s="62">
        <v>44442</v>
      </c>
      <c r="D303" s="65">
        <v>0.36805555555555558</v>
      </c>
      <c r="E303" s="64">
        <v>60</v>
      </c>
      <c r="F303" s="64">
        <v>54</v>
      </c>
      <c r="G303" s="63">
        <v>0.45</v>
      </c>
      <c r="H303" s="63">
        <v>0.44</v>
      </c>
      <c r="I303" s="63">
        <v>0.46</v>
      </c>
      <c r="J303" s="63">
        <v>0.45</v>
      </c>
      <c r="K303" s="63">
        <f t="shared" si="34"/>
        <v>0.45</v>
      </c>
      <c r="L303" s="63">
        <v>53.7</v>
      </c>
      <c r="M303" s="63">
        <v>42.59</v>
      </c>
      <c r="N303" s="63">
        <v>4.8</v>
      </c>
      <c r="O303" s="63">
        <v>69.400000000000006</v>
      </c>
      <c r="P303" s="64">
        <v>6</v>
      </c>
      <c r="Q303" s="66" t="s">
        <v>68</v>
      </c>
      <c r="R303" s="64"/>
      <c r="S303" s="64">
        <v>12.2</v>
      </c>
      <c r="T303" s="64">
        <v>6.94</v>
      </c>
      <c r="U303" s="64">
        <f t="shared" si="32"/>
        <v>5.2599999999999989</v>
      </c>
      <c r="V303" s="64">
        <f t="shared" si="30"/>
        <v>9.7951582867783973</v>
      </c>
    </row>
    <row r="304" spans="1:22" x14ac:dyDescent="0.3">
      <c r="A304" s="64" t="s">
        <v>311</v>
      </c>
      <c r="B304" s="62">
        <v>44411</v>
      </c>
      <c r="C304" s="62">
        <v>44442</v>
      </c>
      <c r="D304" s="65">
        <v>0.37222222222222223</v>
      </c>
      <c r="E304" s="64">
        <v>60</v>
      </c>
      <c r="F304" s="64">
        <v>46</v>
      </c>
      <c r="G304" s="63">
        <v>0.45</v>
      </c>
      <c r="H304" s="63">
        <v>0.47</v>
      </c>
      <c r="I304" s="63">
        <v>0.46</v>
      </c>
      <c r="J304" s="63">
        <v>0.45</v>
      </c>
      <c r="K304" s="63">
        <f t="shared" si="34"/>
        <v>0.45749999999999996</v>
      </c>
      <c r="L304" s="63">
        <v>44.9</v>
      </c>
      <c r="M304" s="63">
        <v>43.92</v>
      </c>
      <c r="N304" s="63">
        <v>5.2</v>
      </c>
      <c r="O304" s="63">
        <v>76.400000000000006</v>
      </c>
      <c r="P304" s="64">
        <v>8</v>
      </c>
      <c r="Q304" s="66" t="s">
        <v>330</v>
      </c>
      <c r="R304" s="64"/>
      <c r="S304" s="64">
        <v>11.49</v>
      </c>
      <c r="T304" s="64">
        <v>6.93</v>
      </c>
      <c r="U304" s="64">
        <f t="shared" si="32"/>
        <v>4.5600000000000005</v>
      </c>
      <c r="V304" s="64">
        <f t="shared" si="30"/>
        <v>10.155902004454344</v>
      </c>
    </row>
    <row r="305" spans="1:22" x14ac:dyDescent="0.3">
      <c r="A305" s="68" t="s">
        <v>10</v>
      </c>
      <c r="B305" s="68"/>
      <c r="C305" s="68"/>
      <c r="D305" s="69"/>
      <c r="E305" s="69"/>
      <c r="F305" s="70">
        <f>AVERAGE(F257:F304)</f>
        <v>53.5625</v>
      </c>
      <c r="G305" s="70">
        <f t="shared" ref="G305:U305" si="35">AVERAGE(G257:G304)</f>
        <v>0.45958333333333351</v>
      </c>
      <c r="H305" s="70">
        <f t="shared" si="35"/>
        <v>0.45999999999999991</v>
      </c>
      <c r="I305" s="70">
        <f t="shared" si="35"/>
        <v>0.46083333333333337</v>
      </c>
      <c r="J305" s="70">
        <f t="shared" si="35"/>
        <v>0.45624999999999988</v>
      </c>
      <c r="K305" s="70">
        <f t="shared" si="35"/>
        <v>0.45916666666666672</v>
      </c>
      <c r="L305" s="70">
        <f t="shared" si="35"/>
        <v>52.014583333333341</v>
      </c>
      <c r="M305" s="70">
        <f>AVERAGE(M257:M266,M268:M304)</f>
        <v>49.165531914893613</v>
      </c>
      <c r="N305" s="70">
        <f t="shared" si="35"/>
        <v>5.0437500000000011</v>
      </c>
      <c r="O305" s="70">
        <f t="shared" si="35"/>
        <v>71.506250000000009</v>
      </c>
      <c r="P305" s="70">
        <f t="shared" si="35"/>
        <v>6.125</v>
      </c>
      <c r="Q305" s="70" t="e">
        <f t="shared" si="35"/>
        <v>#DIV/0!</v>
      </c>
      <c r="R305" s="70" t="e">
        <f t="shared" si="35"/>
        <v>#DIV/0!</v>
      </c>
      <c r="S305" s="70">
        <f t="shared" si="35"/>
        <v>12.25229166666667</v>
      </c>
      <c r="T305" s="70">
        <f t="shared" si="35"/>
        <v>7.1339583333333358</v>
      </c>
      <c r="U305" s="70">
        <f t="shared" si="35"/>
        <v>5.1183333333333341</v>
      </c>
      <c r="V305" s="70">
        <f>AVERAGE(V257:V280,V282:V304)</f>
        <v>9.9625755238437836</v>
      </c>
    </row>
    <row r="306" spans="1:22" x14ac:dyDescent="0.3">
      <c r="A306" s="68" t="s">
        <v>11</v>
      </c>
      <c r="B306" s="68"/>
      <c r="C306" s="64"/>
      <c r="D306" s="65"/>
      <c r="E306" s="65"/>
      <c r="F306" s="70"/>
      <c r="G306" s="70"/>
      <c r="H306" s="70"/>
      <c r="I306" s="70"/>
      <c r="J306" s="70">
        <f>AVERAGE(G257:G286,H257:H286,I257:I286,J257:J286)</f>
        <v>0.45716666666666678</v>
      </c>
      <c r="K306" s="70"/>
      <c r="L306" s="70"/>
      <c r="M306" s="70"/>
      <c r="N306" s="70"/>
      <c r="O306" s="70"/>
      <c r="P306" s="70"/>
      <c r="Q306" s="71"/>
      <c r="R306" s="64"/>
      <c r="S306" s="64"/>
      <c r="T306" s="64"/>
      <c r="U306" s="64"/>
      <c r="V306" s="64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2E35D-A8BC-45E5-A6EB-7E5E49977629}">
  <dimension ref="A1:J291"/>
  <sheetViews>
    <sheetView workbookViewId="0">
      <pane ySplit="1" topLeftCell="A2" activePane="bottomLeft" state="frozen"/>
      <selection pane="bottomLeft" activeCell="H97" sqref="H97"/>
    </sheetView>
  </sheetViews>
  <sheetFormatPr defaultRowHeight="14.4" x14ac:dyDescent="0.3"/>
  <sheetData>
    <row r="1" spans="1:10" x14ac:dyDescent="0.3">
      <c r="A1" t="s">
        <v>0</v>
      </c>
      <c r="B1" t="s">
        <v>339</v>
      </c>
      <c r="C1" t="s">
        <v>12</v>
      </c>
      <c r="D1" t="s">
        <v>14</v>
      </c>
      <c r="E1" t="s">
        <v>4</v>
      </c>
      <c r="F1" t="s">
        <v>3</v>
      </c>
      <c r="G1" t="s">
        <v>5</v>
      </c>
      <c r="H1" t="s">
        <v>6</v>
      </c>
      <c r="I1" t="s">
        <v>7</v>
      </c>
      <c r="J1" t="s">
        <v>66</v>
      </c>
    </row>
    <row r="2" spans="1:10" x14ac:dyDescent="0.3">
      <c r="A2" t="s">
        <v>17</v>
      </c>
      <c r="B2" t="s">
        <v>68</v>
      </c>
      <c r="C2">
        <v>72</v>
      </c>
      <c r="D2">
        <v>0.47499999999999998</v>
      </c>
      <c r="E2">
        <v>71.8</v>
      </c>
      <c r="F2">
        <v>39.119999999999997</v>
      </c>
      <c r="G2">
        <v>6.7</v>
      </c>
      <c r="H2">
        <v>78.099999999999994</v>
      </c>
      <c r="I2">
        <v>9</v>
      </c>
      <c r="J2">
        <v>9.206128133704734</v>
      </c>
    </row>
    <row r="3" spans="1:10" x14ac:dyDescent="0.3">
      <c r="A3" t="s">
        <v>18</v>
      </c>
      <c r="B3" t="s">
        <v>68</v>
      </c>
      <c r="C3">
        <v>61</v>
      </c>
      <c r="D3">
        <v>0.46</v>
      </c>
      <c r="E3">
        <v>65.3</v>
      </c>
      <c r="F3">
        <v>41.41</v>
      </c>
      <c r="G3">
        <v>7.6</v>
      </c>
      <c r="H3">
        <v>86.1</v>
      </c>
      <c r="I3">
        <v>9</v>
      </c>
      <c r="J3">
        <v>9.9846860643185291</v>
      </c>
    </row>
    <row r="4" spans="1:10" x14ac:dyDescent="0.3">
      <c r="A4" t="s">
        <v>19</v>
      </c>
      <c r="B4" t="s">
        <v>68</v>
      </c>
      <c r="C4">
        <v>66</v>
      </c>
      <c r="D4">
        <v>0.46499999999999997</v>
      </c>
      <c r="E4">
        <v>62.9</v>
      </c>
      <c r="F4">
        <v>28.87</v>
      </c>
      <c r="G4">
        <v>7.2</v>
      </c>
      <c r="H4">
        <v>84.3</v>
      </c>
      <c r="I4">
        <v>9</v>
      </c>
      <c r="J4">
        <v>9.1573926868044531</v>
      </c>
    </row>
    <row r="5" spans="1:10" x14ac:dyDescent="0.3">
      <c r="A5" t="s">
        <v>20</v>
      </c>
      <c r="B5" t="s">
        <v>68</v>
      </c>
      <c r="C5">
        <v>61</v>
      </c>
      <c r="D5">
        <v>0.44</v>
      </c>
      <c r="E5">
        <v>60.9</v>
      </c>
      <c r="F5">
        <v>11.75</v>
      </c>
      <c r="G5">
        <v>6.9</v>
      </c>
      <c r="H5">
        <v>83.1</v>
      </c>
      <c r="I5">
        <v>9</v>
      </c>
      <c r="J5">
        <v>8.7848932676518867</v>
      </c>
    </row>
    <row r="6" spans="1:10" x14ac:dyDescent="0.3">
      <c r="A6" t="s">
        <v>21</v>
      </c>
      <c r="B6" t="s">
        <v>68</v>
      </c>
      <c r="C6">
        <v>67</v>
      </c>
      <c r="D6">
        <v>0.48499999999999999</v>
      </c>
      <c r="E6">
        <v>65.5</v>
      </c>
      <c r="F6">
        <v>42.75</v>
      </c>
      <c r="G6">
        <v>6.4</v>
      </c>
      <c r="H6">
        <v>77.8</v>
      </c>
      <c r="I6">
        <v>10</v>
      </c>
      <c r="J6">
        <v>9.3893129770992374</v>
      </c>
    </row>
    <row r="7" spans="1:10" x14ac:dyDescent="0.3">
      <c r="A7" t="s">
        <v>22</v>
      </c>
      <c r="B7" t="s">
        <v>68</v>
      </c>
      <c r="C7">
        <v>65</v>
      </c>
      <c r="D7">
        <v>0.46749999999999997</v>
      </c>
      <c r="E7">
        <v>64.5</v>
      </c>
      <c r="F7">
        <v>38.229999999999997</v>
      </c>
      <c r="G7">
        <v>7</v>
      </c>
      <c r="H7">
        <v>82.6</v>
      </c>
      <c r="I7">
        <v>8</v>
      </c>
      <c r="J7">
        <v>8.496124031007751</v>
      </c>
    </row>
    <row r="8" spans="1:10" x14ac:dyDescent="0.3">
      <c r="A8" t="s">
        <v>23</v>
      </c>
      <c r="B8" t="s">
        <v>68</v>
      </c>
      <c r="C8">
        <v>68</v>
      </c>
      <c r="D8">
        <v>0.42249999999999999</v>
      </c>
      <c r="E8">
        <v>64.7</v>
      </c>
      <c r="F8">
        <v>37.42</v>
      </c>
      <c r="G8">
        <v>8.1999999999999993</v>
      </c>
      <c r="H8">
        <v>89.4</v>
      </c>
      <c r="I8">
        <v>9</v>
      </c>
      <c r="J8">
        <v>8.8253477588871689</v>
      </c>
    </row>
    <row r="9" spans="1:10" x14ac:dyDescent="0.3">
      <c r="A9" t="s">
        <v>24</v>
      </c>
      <c r="B9" t="s">
        <v>68</v>
      </c>
      <c r="C9">
        <v>56</v>
      </c>
      <c r="D9">
        <v>0.39249999999999996</v>
      </c>
      <c r="E9">
        <v>53.4</v>
      </c>
      <c r="F9">
        <v>29.7</v>
      </c>
      <c r="G9">
        <v>5.5</v>
      </c>
      <c r="H9">
        <v>75.599999999999994</v>
      </c>
      <c r="I9">
        <v>9</v>
      </c>
      <c r="J9">
        <v>7.9026217228464422</v>
      </c>
    </row>
    <row r="10" spans="1:10" x14ac:dyDescent="0.3">
      <c r="A10" t="s">
        <v>25</v>
      </c>
      <c r="B10" t="s">
        <v>68</v>
      </c>
      <c r="C10">
        <v>68</v>
      </c>
      <c r="D10">
        <v>0.51500000000000001</v>
      </c>
      <c r="E10">
        <v>65.3</v>
      </c>
      <c r="F10">
        <v>43.63</v>
      </c>
      <c r="G10">
        <v>6.3</v>
      </c>
      <c r="H10">
        <v>77.599999999999994</v>
      </c>
      <c r="I10">
        <v>9</v>
      </c>
      <c r="J10">
        <v>9.739663093415011</v>
      </c>
    </row>
    <row r="11" spans="1:10" x14ac:dyDescent="0.3">
      <c r="A11" t="s">
        <v>26</v>
      </c>
      <c r="B11" t="s">
        <v>68</v>
      </c>
      <c r="C11">
        <v>60</v>
      </c>
      <c r="D11">
        <v>0.55249999999999999</v>
      </c>
      <c r="E11">
        <v>58.6</v>
      </c>
      <c r="F11">
        <v>59.11</v>
      </c>
      <c r="G11">
        <v>5.2</v>
      </c>
      <c r="H11">
        <v>71.2</v>
      </c>
      <c r="I11">
        <v>9</v>
      </c>
      <c r="J11">
        <v>11.706484641638225</v>
      </c>
    </row>
    <row r="12" spans="1:10" x14ac:dyDescent="0.3">
      <c r="A12" t="s">
        <v>27</v>
      </c>
      <c r="B12" t="s">
        <v>68</v>
      </c>
      <c r="C12">
        <v>63</v>
      </c>
      <c r="D12">
        <v>0.49</v>
      </c>
      <c r="E12">
        <v>61.2</v>
      </c>
      <c r="F12">
        <v>41.69</v>
      </c>
      <c r="G12">
        <v>5.0999999999999996</v>
      </c>
      <c r="H12">
        <v>69.3</v>
      </c>
      <c r="I12">
        <v>9</v>
      </c>
      <c r="J12">
        <v>10.065359477124183</v>
      </c>
    </row>
    <row r="13" spans="1:10" x14ac:dyDescent="0.3">
      <c r="A13" t="s">
        <v>28</v>
      </c>
      <c r="B13" t="s">
        <v>68</v>
      </c>
      <c r="C13">
        <v>62</v>
      </c>
      <c r="D13">
        <v>0.47249999999999998</v>
      </c>
      <c r="E13">
        <v>59.6</v>
      </c>
      <c r="F13">
        <v>36.07</v>
      </c>
      <c r="G13">
        <v>6</v>
      </c>
      <c r="H13">
        <v>76.7</v>
      </c>
      <c r="I13">
        <v>9</v>
      </c>
      <c r="J13">
        <v>9.4127516778523468</v>
      </c>
    </row>
    <row r="14" spans="1:10" x14ac:dyDescent="0.3">
      <c r="A14" t="s">
        <v>29</v>
      </c>
      <c r="B14" t="s">
        <v>68</v>
      </c>
      <c r="C14">
        <v>66</v>
      </c>
      <c r="D14">
        <v>0.435</v>
      </c>
      <c r="E14">
        <v>63.7</v>
      </c>
      <c r="F14">
        <v>36.75</v>
      </c>
      <c r="G14">
        <v>5.3</v>
      </c>
      <c r="H14">
        <v>70</v>
      </c>
      <c r="I14">
        <v>5</v>
      </c>
      <c r="J14">
        <v>8.4929356357927777</v>
      </c>
    </row>
    <row r="15" spans="1:10" x14ac:dyDescent="0.3">
      <c r="A15" t="s">
        <v>30</v>
      </c>
      <c r="B15" t="s">
        <v>68</v>
      </c>
      <c r="C15">
        <v>59</v>
      </c>
      <c r="D15">
        <v>0.42</v>
      </c>
      <c r="E15">
        <v>58.8</v>
      </c>
      <c r="F15">
        <v>37.24</v>
      </c>
      <c r="G15">
        <v>5.3</v>
      </c>
      <c r="H15">
        <v>71.599999999999994</v>
      </c>
      <c r="I15">
        <v>9</v>
      </c>
      <c r="J15">
        <v>8.8775510204081645</v>
      </c>
    </row>
    <row r="16" spans="1:10" x14ac:dyDescent="0.3">
      <c r="A16" t="s">
        <v>31</v>
      </c>
      <c r="B16" t="s">
        <v>68</v>
      </c>
      <c r="C16">
        <v>60</v>
      </c>
      <c r="D16">
        <v>0.435</v>
      </c>
      <c r="E16">
        <v>56.9</v>
      </c>
      <c r="F16">
        <v>35.159999999999997</v>
      </c>
      <c r="G16">
        <v>4.2</v>
      </c>
      <c r="H16">
        <v>62.5</v>
      </c>
      <c r="I16">
        <v>6</v>
      </c>
      <c r="J16">
        <v>8.6994727592267154</v>
      </c>
    </row>
    <row r="17" spans="1:10" x14ac:dyDescent="0.3">
      <c r="A17" t="s">
        <v>32</v>
      </c>
      <c r="B17" t="s">
        <v>68</v>
      </c>
      <c r="C17">
        <v>65</v>
      </c>
      <c r="D17">
        <v>0.49249999999999999</v>
      </c>
      <c r="E17">
        <v>65.2</v>
      </c>
      <c r="F17">
        <v>38.31</v>
      </c>
      <c r="G17">
        <v>6.1</v>
      </c>
      <c r="H17">
        <v>76.099999999999994</v>
      </c>
      <c r="I17">
        <v>10</v>
      </c>
      <c r="J17">
        <v>9.5398773006134974</v>
      </c>
    </row>
    <row r="18" spans="1:10" x14ac:dyDescent="0.3">
      <c r="A18" t="s">
        <v>33</v>
      </c>
      <c r="B18" t="s">
        <v>68</v>
      </c>
      <c r="C18">
        <v>60</v>
      </c>
      <c r="D18">
        <v>0.46249999999999997</v>
      </c>
      <c r="E18">
        <v>59.4</v>
      </c>
      <c r="F18">
        <v>30.98</v>
      </c>
      <c r="G18">
        <v>6.8</v>
      </c>
      <c r="H18">
        <v>82.6</v>
      </c>
      <c r="I18">
        <v>9</v>
      </c>
      <c r="J18">
        <v>9.7474747474747456</v>
      </c>
    </row>
    <row r="19" spans="1:10" x14ac:dyDescent="0.3">
      <c r="A19" t="s">
        <v>34</v>
      </c>
      <c r="B19" t="s">
        <v>68</v>
      </c>
      <c r="C19">
        <v>65</v>
      </c>
      <c r="D19">
        <v>0.48749999999999999</v>
      </c>
      <c r="E19">
        <v>63.5</v>
      </c>
      <c r="F19">
        <v>35.86</v>
      </c>
      <c r="G19">
        <v>6.5</v>
      </c>
      <c r="H19">
        <v>79.599999999999994</v>
      </c>
      <c r="I19">
        <v>8</v>
      </c>
      <c r="J19">
        <v>9.9212598425196852</v>
      </c>
    </row>
    <row r="20" spans="1:10" x14ac:dyDescent="0.3">
      <c r="A20" t="s">
        <v>35</v>
      </c>
      <c r="B20" t="s">
        <v>68</v>
      </c>
      <c r="C20">
        <v>64</v>
      </c>
      <c r="D20">
        <v>0.5</v>
      </c>
      <c r="E20">
        <v>63.3</v>
      </c>
      <c r="F20">
        <v>41.22</v>
      </c>
      <c r="G20">
        <v>8.5</v>
      </c>
      <c r="H20">
        <v>91.2</v>
      </c>
      <c r="I20">
        <v>9</v>
      </c>
      <c r="J20">
        <v>10.221169036334913</v>
      </c>
    </row>
    <row r="21" spans="1:10" x14ac:dyDescent="0.3">
      <c r="A21" t="s">
        <v>36</v>
      </c>
      <c r="B21" t="s">
        <v>68</v>
      </c>
      <c r="C21">
        <v>62</v>
      </c>
      <c r="D21">
        <v>0.49</v>
      </c>
      <c r="E21">
        <v>61.7</v>
      </c>
      <c r="F21">
        <v>17.59</v>
      </c>
      <c r="G21">
        <v>5.4</v>
      </c>
      <c r="H21">
        <v>71.099999999999994</v>
      </c>
      <c r="I21">
        <v>6</v>
      </c>
      <c r="J21">
        <v>9.9027552674230144</v>
      </c>
    </row>
    <row r="22" spans="1:10" x14ac:dyDescent="0.3">
      <c r="A22" t="s">
        <v>37</v>
      </c>
      <c r="B22" t="s">
        <v>68</v>
      </c>
      <c r="C22">
        <v>61</v>
      </c>
      <c r="D22">
        <v>0.41499999999999998</v>
      </c>
      <c r="E22">
        <v>60</v>
      </c>
      <c r="F22">
        <v>34.1</v>
      </c>
      <c r="G22">
        <v>4.2</v>
      </c>
      <c r="H22">
        <v>61.3</v>
      </c>
      <c r="I22">
        <v>5</v>
      </c>
      <c r="J22">
        <v>8.4666666666666668</v>
      </c>
    </row>
    <row r="23" spans="1:10" x14ac:dyDescent="0.3">
      <c r="A23" t="s">
        <v>38</v>
      </c>
      <c r="B23" t="s">
        <v>68</v>
      </c>
      <c r="C23">
        <v>62</v>
      </c>
      <c r="D23">
        <v>0.47749999999999998</v>
      </c>
      <c r="E23">
        <v>60.3</v>
      </c>
      <c r="F23">
        <v>33.619999999999997</v>
      </c>
      <c r="G23">
        <v>5.5</v>
      </c>
      <c r="H23">
        <v>72.5</v>
      </c>
      <c r="I23">
        <v>9</v>
      </c>
      <c r="J23">
        <v>9.6683250414593687</v>
      </c>
    </row>
    <row r="24" spans="1:10" x14ac:dyDescent="0.3">
      <c r="A24" t="s">
        <v>39</v>
      </c>
      <c r="B24" t="s">
        <v>68</v>
      </c>
      <c r="C24">
        <v>62</v>
      </c>
      <c r="D24">
        <v>0.47499999999999998</v>
      </c>
      <c r="E24">
        <v>60.7</v>
      </c>
      <c r="F24">
        <v>26.15</v>
      </c>
      <c r="G24">
        <v>6.1</v>
      </c>
      <c r="H24">
        <v>77.599999999999994</v>
      </c>
      <c r="I24">
        <v>9</v>
      </c>
      <c r="J24">
        <v>9.8023064250411878</v>
      </c>
    </row>
    <row r="25" spans="1:10" x14ac:dyDescent="0.3">
      <c r="A25" t="s">
        <v>40</v>
      </c>
      <c r="B25" t="s">
        <v>68</v>
      </c>
      <c r="C25">
        <v>60</v>
      </c>
      <c r="D25">
        <v>0.4975</v>
      </c>
      <c r="E25">
        <v>58.1</v>
      </c>
      <c r="F25">
        <v>49.67</v>
      </c>
      <c r="G25">
        <v>5.6</v>
      </c>
      <c r="H25">
        <v>74.599999999999994</v>
      </c>
      <c r="I25">
        <v>9</v>
      </c>
      <c r="J25">
        <v>9.9139414802065389</v>
      </c>
    </row>
    <row r="26" spans="1:10" x14ac:dyDescent="0.3">
      <c r="A26" t="s">
        <v>41</v>
      </c>
      <c r="B26" t="s">
        <v>68</v>
      </c>
      <c r="C26">
        <v>68</v>
      </c>
      <c r="D26">
        <v>0.49249999999999999</v>
      </c>
      <c r="E26">
        <v>66</v>
      </c>
      <c r="F26">
        <v>52.3</v>
      </c>
      <c r="G26">
        <v>5.6</v>
      </c>
      <c r="H26">
        <v>71.2</v>
      </c>
      <c r="I26">
        <v>9</v>
      </c>
      <c r="J26">
        <v>9.8484848484848477</v>
      </c>
    </row>
    <row r="27" spans="1:10" x14ac:dyDescent="0.3">
      <c r="A27" t="s">
        <v>42</v>
      </c>
      <c r="B27" t="s">
        <v>68</v>
      </c>
      <c r="C27">
        <v>58</v>
      </c>
      <c r="D27">
        <v>0.4425</v>
      </c>
      <c r="E27">
        <v>56.5</v>
      </c>
      <c r="F27">
        <v>51.62</v>
      </c>
      <c r="G27">
        <v>5.0999999999999996</v>
      </c>
      <c r="H27">
        <v>70.900000000000006</v>
      </c>
      <c r="I27">
        <v>8</v>
      </c>
      <c r="J27">
        <v>9.2035398230088497</v>
      </c>
    </row>
    <row r="28" spans="1:10" x14ac:dyDescent="0.3">
      <c r="A28" t="s">
        <v>43</v>
      </c>
      <c r="B28" t="s">
        <v>68</v>
      </c>
      <c r="C28">
        <v>70</v>
      </c>
      <c r="D28">
        <v>0.46250000000000002</v>
      </c>
      <c r="E28">
        <v>68.5</v>
      </c>
      <c r="F28">
        <v>47.54</v>
      </c>
      <c r="G28">
        <v>5.3</v>
      </c>
      <c r="H28">
        <v>68.099999999999994</v>
      </c>
      <c r="I28">
        <v>9</v>
      </c>
      <c r="J28">
        <v>9.7226277372262775</v>
      </c>
    </row>
    <row r="29" spans="1:10" x14ac:dyDescent="0.3">
      <c r="A29" t="s">
        <v>44</v>
      </c>
      <c r="B29" t="s">
        <v>68</v>
      </c>
      <c r="C29">
        <v>61</v>
      </c>
      <c r="D29">
        <v>0.52249999999999996</v>
      </c>
      <c r="E29">
        <v>59.4</v>
      </c>
      <c r="F29">
        <v>50.46</v>
      </c>
      <c r="G29">
        <v>5.8</v>
      </c>
      <c r="H29">
        <v>75.5</v>
      </c>
      <c r="I29">
        <v>7</v>
      </c>
      <c r="J29">
        <v>11.262626262626263</v>
      </c>
    </row>
    <row r="30" spans="1:10" x14ac:dyDescent="0.3">
      <c r="A30" t="s">
        <v>45</v>
      </c>
      <c r="B30" t="s">
        <v>68</v>
      </c>
      <c r="C30">
        <v>63</v>
      </c>
      <c r="D30">
        <v>0.39500000000000002</v>
      </c>
      <c r="E30">
        <v>61.1</v>
      </c>
      <c r="F30">
        <v>16.690000000000001</v>
      </c>
      <c r="G30">
        <v>5.7</v>
      </c>
      <c r="H30">
        <v>74.099999999999994</v>
      </c>
      <c r="I30">
        <v>9</v>
      </c>
      <c r="J30">
        <v>6.7103109656301143</v>
      </c>
    </row>
    <row r="31" spans="1:10" x14ac:dyDescent="0.3">
      <c r="A31" t="s">
        <v>46</v>
      </c>
      <c r="B31" t="s">
        <v>68</v>
      </c>
      <c r="C31">
        <v>62</v>
      </c>
      <c r="D31">
        <v>0.55499999999999994</v>
      </c>
      <c r="E31">
        <v>61.4</v>
      </c>
      <c r="F31">
        <v>52.75</v>
      </c>
      <c r="G31">
        <v>7.3</v>
      </c>
      <c r="H31">
        <v>85.4</v>
      </c>
      <c r="I31">
        <v>9</v>
      </c>
      <c r="J31">
        <v>11.009771986970684</v>
      </c>
    </row>
    <row r="32" spans="1:10" x14ac:dyDescent="0.3">
      <c r="A32" t="s">
        <v>48</v>
      </c>
      <c r="B32" t="s">
        <v>68</v>
      </c>
      <c r="C32">
        <v>52</v>
      </c>
      <c r="D32">
        <v>0.505</v>
      </c>
      <c r="E32">
        <v>50.3</v>
      </c>
      <c r="F32">
        <v>34.92</v>
      </c>
      <c r="G32">
        <v>5.7</v>
      </c>
      <c r="H32">
        <v>78.3</v>
      </c>
      <c r="I32">
        <v>5</v>
      </c>
      <c r="J32">
        <v>10.695825049701789</v>
      </c>
    </row>
    <row r="33" spans="1:10" x14ac:dyDescent="0.3">
      <c r="A33" t="s">
        <v>49</v>
      </c>
      <c r="B33" t="s">
        <v>68</v>
      </c>
      <c r="C33">
        <v>65</v>
      </c>
      <c r="D33">
        <v>0.51249999999999996</v>
      </c>
      <c r="E33">
        <v>63.8</v>
      </c>
      <c r="F33">
        <v>41.92</v>
      </c>
      <c r="G33">
        <v>5.9</v>
      </c>
      <c r="H33">
        <v>74.900000000000006</v>
      </c>
      <c r="I33">
        <v>9</v>
      </c>
      <c r="J33">
        <v>10.156739811912226</v>
      </c>
    </row>
    <row r="34" spans="1:10" x14ac:dyDescent="0.3">
      <c r="A34" t="s">
        <v>50</v>
      </c>
      <c r="B34" t="s">
        <v>68</v>
      </c>
      <c r="C34">
        <v>66</v>
      </c>
      <c r="D34">
        <v>0.47250000000000003</v>
      </c>
      <c r="E34">
        <v>64.400000000000006</v>
      </c>
      <c r="F34">
        <v>25.34</v>
      </c>
      <c r="G34">
        <v>6.8</v>
      </c>
      <c r="H34">
        <v>80.8</v>
      </c>
      <c r="I34">
        <v>9</v>
      </c>
      <c r="J34">
        <v>9.3944099378881987</v>
      </c>
    </row>
    <row r="35" spans="1:10" x14ac:dyDescent="0.3">
      <c r="A35" t="s">
        <v>51</v>
      </c>
      <c r="B35" t="s">
        <v>68</v>
      </c>
      <c r="C35">
        <v>63</v>
      </c>
      <c r="D35">
        <v>0.46250000000000002</v>
      </c>
      <c r="E35">
        <v>61.9</v>
      </c>
      <c r="F35">
        <v>37.46</v>
      </c>
      <c r="G35">
        <v>6.1</v>
      </c>
      <c r="H35">
        <v>77</v>
      </c>
      <c r="I35">
        <v>6</v>
      </c>
      <c r="J35">
        <v>9.1114701130856215</v>
      </c>
    </row>
    <row r="36" spans="1:10" x14ac:dyDescent="0.3">
      <c r="A36" t="s">
        <v>52</v>
      </c>
      <c r="B36" t="s">
        <v>68</v>
      </c>
      <c r="C36">
        <v>82</v>
      </c>
      <c r="D36">
        <v>0.36500000000000005</v>
      </c>
      <c r="E36">
        <v>80.900000000000006</v>
      </c>
      <c r="F36">
        <v>31.73</v>
      </c>
      <c r="G36">
        <v>9.8000000000000007</v>
      </c>
      <c r="H36">
        <v>89.5</v>
      </c>
      <c r="I36">
        <v>9</v>
      </c>
      <c r="J36">
        <v>8.8504326328800964</v>
      </c>
    </row>
    <row r="37" spans="1:10" x14ac:dyDescent="0.3">
      <c r="A37" t="s">
        <v>53</v>
      </c>
      <c r="B37" t="s">
        <v>68</v>
      </c>
      <c r="C37">
        <v>71</v>
      </c>
      <c r="D37">
        <v>0.47499999999999998</v>
      </c>
      <c r="E37">
        <v>69.900000000000006</v>
      </c>
      <c r="F37">
        <v>39.39</v>
      </c>
      <c r="G37">
        <v>6.9</v>
      </c>
      <c r="H37">
        <v>80.3</v>
      </c>
      <c r="I37">
        <v>9</v>
      </c>
      <c r="J37">
        <v>9.2846924177396275</v>
      </c>
    </row>
    <row r="38" spans="1:10" x14ac:dyDescent="0.3">
      <c r="A38" t="s">
        <v>54</v>
      </c>
      <c r="B38" t="s">
        <v>68</v>
      </c>
      <c r="C38">
        <v>67</v>
      </c>
      <c r="D38">
        <v>0.48749999999999999</v>
      </c>
      <c r="E38">
        <v>65.099999999999994</v>
      </c>
      <c r="F38">
        <v>48.46</v>
      </c>
      <c r="G38">
        <v>6.8</v>
      </c>
      <c r="H38">
        <v>81</v>
      </c>
      <c r="I38">
        <v>9</v>
      </c>
      <c r="J38">
        <v>9.9078341013824893</v>
      </c>
    </row>
    <row r="39" spans="1:10" x14ac:dyDescent="0.3">
      <c r="A39" t="s">
        <v>55</v>
      </c>
      <c r="B39" t="s">
        <v>68</v>
      </c>
      <c r="C39">
        <v>70</v>
      </c>
      <c r="D39">
        <v>0.37500000000000006</v>
      </c>
      <c r="E39">
        <v>68.900000000000006</v>
      </c>
      <c r="F39">
        <v>33.1</v>
      </c>
      <c r="G39">
        <v>6.7</v>
      </c>
      <c r="H39">
        <v>79</v>
      </c>
      <c r="I39">
        <v>9</v>
      </c>
      <c r="J39">
        <v>9.6226415094339632</v>
      </c>
    </row>
    <row r="40" spans="1:10" x14ac:dyDescent="0.3">
      <c r="A40" t="s">
        <v>56</v>
      </c>
      <c r="B40" t="s">
        <v>68</v>
      </c>
      <c r="C40">
        <v>63</v>
      </c>
      <c r="D40">
        <v>0.42</v>
      </c>
      <c r="E40">
        <v>60.3</v>
      </c>
      <c r="F40">
        <v>29.12</v>
      </c>
      <c r="G40">
        <v>5</v>
      </c>
      <c r="H40">
        <v>68.900000000000006</v>
      </c>
      <c r="I40">
        <v>7</v>
      </c>
      <c r="J40">
        <v>8.6401326699834176</v>
      </c>
    </row>
    <row r="41" spans="1:10" x14ac:dyDescent="0.3">
      <c r="A41" t="s">
        <v>57</v>
      </c>
      <c r="B41" t="s">
        <v>68</v>
      </c>
      <c r="C41">
        <v>60</v>
      </c>
      <c r="D41">
        <v>0.48249999999999998</v>
      </c>
      <c r="E41">
        <v>59.3</v>
      </c>
      <c r="F41">
        <v>40.96</v>
      </c>
      <c r="G41">
        <v>3.6</v>
      </c>
      <c r="H41">
        <v>53.8</v>
      </c>
      <c r="I41">
        <v>6</v>
      </c>
      <c r="J41">
        <v>10.185497470489038</v>
      </c>
    </row>
    <row r="42" spans="1:10" x14ac:dyDescent="0.3">
      <c r="A42" t="s">
        <v>58</v>
      </c>
      <c r="B42" t="s">
        <v>68</v>
      </c>
      <c r="C42">
        <v>59</v>
      </c>
      <c r="D42">
        <v>0.5625</v>
      </c>
      <c r="E42">
        <v>66.8</v>
      </c>
      <c r="F42">
        <v>53.73</v>
      </c>
      <c r="G42">
        <v>6</v>
      </c>
      <c r="H42">
        <v>74.5</v>
      </c>
      <c r="I42">
        <v>6</v>
      </c>
      <c r="J42">
        <v>10.134730538922158</v>
      </c>
    </row>
    <row r="43" spans="1:10" x14ac:dyDescent="0.3">
      <c r="A43" t="s">
        <v>59</v>
      </c>
      <c r="B43" t="s">
        <v>68</v>
      </c>
      <c r="C43">
        <v>64</v>
      </c>
      <c r="D43">
        <v>0.47249999999999998</v>
      </c>
      <c r="E43">
        <v>63.1</v>
      </c>
      <c r="F43">
        <v>37.29</v>
      </c>
      <c r="G43">
        <v>4.3</v>
      </c>
      <c r="H43">
        <v>60.3</v>
      </c>
      <c r="I43">
        <v>5</v>
      </c>
      <c r="J43">
        <v>10.110935023771791</v>
      </c>
    </row>
    <row r="44" spans="1:10" x14ac:dyDescent="0.3">
      <c r="A44" t="s">
        <v>60</v>
      </c>
      <c r="B44" t="s">
        <v>68</v>
      </c>
      <c r="C44">
        <v>67</v>
      </c>
      <c r="D44">
        <v>0.49249999999999999</v>
      </c>
      <c r="E44">
        <v>65.599999999999994</v>
      </c>
      <c r="F44">
        <v>27.67</v>
      </c>
      <c r="G44">
        <v>4.7</v>
      </c>
      <c r="H44">
        <v>63.7</v>
      </c>
      <c r="I44">
        <v>7</v>
      </c>
      <c r="J44">
        <v>9.9237804878048781</v>
      </c>
    </row>
    <row r="45" spans="1:10" x14ac:dyDescent="0.3">
      <c r="A45" t="s">
        <v>61</v>
      </c>
      <c r="B45" t="s">
        <v>68</v>
      </c>
      <c r="C45">
        <v>64</v>
      </c>
      <c r="D45">
        <v>0.4375</v>
      </c>
      <c r="E45">
        <v>62.4</v>
      </c>
      <c r="F45">
        <v>35.53</v>
      </c>
      <c r="G45">
        <v>6.6</v>
      </c>
      <c r="H45">
        <v>80.3</v>
      </c>
      <c r="I45">
        <v>7</v>
      </c>
      <c r="J45">
        <v>9.3108974358974379</v>
      </c>
    </row>
    <row r="46" spans="1:10" x14ac:dyDescent="0.3">
      <c r="A46" t="s">
        <v>62</v>
      </c>
      <c r="B46" t="s">
        <v>68</v>
      </c>
      <c r="C46">
        <v>63</v>
      </c>
      <c r="D46">
        <v>0.46500000000000002</v>
      </c>
      <c r="E46">
        <v>60</v>
      </c>
      <c r="F46">
        <v>42.94</v>
      </c>
      <c r="G46">
        <v>3.8</v>
      </c>
      <c r="H46">
        <v>56.8</v>
      </c>
      <c r="I46">
        <v>6</v>
      </c>
      <c r="J46">
        <v>9.7666666666666657</v>
      </c>
    </row>
    <row r="47" spans="1:10" x14ac:dyDescent="0.3">
      <c r="A47" t="s">
        <v>63</v>
      </c>
      <c r="B47" t="s">
        <v>68</v>
      </c>
      <c r="C47">
        <v>73</v>
      </c>
      <c r="D47">
        <v>0.46500000000000002</v>
      </c>
      <c r="E47">
        <v>71.7</v>
      </c>
      <c r="F47">
        <v>32.729999999999997</v>
      </c>
      <c r="G47">
        <v>5.3</v>
      </c>
      <c r="H47">
        <v>66.5</v>
      </c>
      <c r="I47">
        <v>8</v>
      </c>
      <c r="J47">
        <v>8.9958158995815918</v>
      </c>
    </row>
    <row r="48" spans="1:10" x14ac:dyDescent="0.3">
      <c r="A48" t="s">
        <v>64</v>
      </c>
      <c r="B48" t="s">
        <v>68</v>
      </c>
      <c r="C48">
        <v>56</v>
      </c>
      <c r="D48">
        <v>0.4975</v>
      </c>
      <c r="E48">
        <v>53.8</v>
      </c>
      <c r="F48">
        <v>33.64</v>
      </c>
      <c r="G48">
        <v>4.2</v>
      </c>
      <c r="H48">
        <v>64.099999999999994</v>
      </c>
      <c r="I48">
        <v>9</v>
      </c>
      <c r="J48">
        <v>10.260223048327138</v>
      </c>
    </row>
    <row r="49" spans="1:10" x14ac:dyDescent="0.3">
      <c r="A49" t="s">
        <v>65</v>
      </c>
      <c r="B49" t="s">
        <v>68</v>
      </c>
      <c r="C49">
        <v>59</v>
      </c>
      <c r="D49">
        <v>0.46499999999999997</v>
      </c>
      <c r="E49">
        <v>57.7</v>
      </c>
      <c r="F49">
        <v>38.369999999999997</v>
      </c>
      <c r="G49">
        <v>3.1</v>
      </c>
      <c r="H49">
        <v>49.1</v>
      </c>
      <c r="I49">
        <v>7</v>
      </c>
      <c r="J49">
        <v>9.4454072790294603</v>
      </c>
    </row>
    <row r="50" spans="1:10" x14ac:dyDescent="0.3">
      <c r="A50" t="s">
        <v>72</v>
      </c>
      <c r="B50" t="s">
        <v>67</v>
      </c>
      <c r="C50">
        <v>51</v>
      </c>
      <c r="D50">
        <v>0.42499999999999999</v>
      </c>
      <c r="E50">
        <v>51</v>
      </c>
      <c r="F50">
        <v>52.96</v>
      </c>
      <c r="G50">
        <v>5.9</v>
      </c>
      <c r="H50">
        <v>79.099999999999994</v>
      </c>
      <c r="I50">
        <v>6</v>
      </c>
      <c r="J50">
        <v>9.6274509803921546</v>
      </c>
    </row>
    <row r="51" spans="1:10" x14ac:dyDescent="0.3">
      <c r="A51" t="s">
        <v>73</v>
      </c>
      <c r="B51" t="s">
        <v>67</v>
      </c>
      <c r="C51">
        <v>59</v>
      </c>
      <c r="D51">
        <v>0.51</v>
      </c>
      <c r="E51">
        <v>57.1</v>
      </c>
      <c r="F51">
        <v>50.86</v>
      </c>
      <c r="G51">
        <v>5.2</v>
      </c>
      <c r="H51">
        <v>71.7</v>
      </c>
      <c r="I51">
        <v>9</v>
      </c>
      <c r="J51">
        <v>10.472854640980735</v>
      </c>
    </row>
    <row r="52" spans="1:10" x14ac:dyDescent="0.3">
      <c r="A52" t="s">
        <v>74</v>
      </c>
      <c r="B52" t="s">
        <v>67</v>
      </c>
      <c r="C52">
        <v>57</v>
      </c>
      <c r="D52">
        <v>0.52750000000000008</v>
      </c>
      <c r="E52">
        <v>55.1</v>
      </c>
      <c r="F52">
        <v>56.54</v>
      </c>
      <c r="G52">
        <v>4.5999999999999996</v>
      </c>
      <c r="H52">
        <v>66.8</v>
      </c>
      <c r="I52">
        <v>9</v>
      </c>
      <c r="J52">
        <v>10.417422867513611</v>
      </c>
    </row>
    <row r="53" spans="1:10" x14ac:dyDescent="0.3">
      <c r="A53" t="s">
        <v>75</v>
      </c>
      <c r="B53" t="s">
        <v>67</v>
      </c>
      <c r="C53">
        <v>54</v>
      </c>
      <c r="D53">
        <v>0.44500000000000001</v>
      </c>
      <c r="E53">
        <v>52.3</v>
      </c>
      <c r="F53">
        <v>54.6</v>
      </c>
      <c r="G53">
        <v>3.7</v>
      </c>
      <c r="H53">
        <v>59.6</v>
      </c>
      <c r="I53">
        <v>6</v>
      </c>
      <c r="J53">
        <v>9.6940726577437868</v>
      </c>
    </row>
    <row r="54" spans="1:10" x14ac:dyDescent="0.3">
      <c r="A54" t="s">
        <v>76</v>
      </c>
      <c r="B54" t="s">
        <v>67</v>
      </c>
      <c r="C54">
        <v>53</v>
      </c>
      <c r="D54">
        <v>0.49</v>
      </c>
      <c r="E54">
        <v>51.8</v>
      </c>
      <c r="F54">
        <v>56.11</v>
      </c>
      <c r="G54">
        <v>5.7</v>
      </c>
      <c r="H54">
        <v>77.7</v>
      </c>
      <c r="I54">
        <v>9</v>
      </c>
      <c r="J54">
        <v>10.579150579150578</v>
      </c>
    </row>
    <row r="55" spans="1:10" x14ac:dyDescent="0.3">
      <c r="A55" t="s">
        <v>77</v>
      </c>
      <c r="B55" t="s">
        <v>67</v>
      </c>
      <c r="C55">
        <v>60</v>
      </c>
      <c r="D55">
        <v>0.47</v>
      </c>
      <c r="E55">
        <v>58.3</v>
      </c>
      <c r="F55">
        <v>48.04</v>
      </c>
      <c r="G55">
        <v>7.3</v>
      </c>
      <c r="H55">
        <v>86.1</v>
      </c>
      <c r="I55">
        <v>9</v>
      </c>
      <c r="J55">
        <v>9.0222984562607209</v>
      </c>
    </row>
    <row r="56" spans="1:10" x14ac:dyDescent="0.3">
      <c r="A56" t="s">
        <v>78</v>
      </c>
      <c r="B56" t="s">
        <v>67</v>
      </c>
      <c r="C56">
        <v>55</v>
      </c>
      <c r="D56">
        <v>0.505</v>
      </c>
      <c r="E56">
        <v>52.4</v>
      </c>
      <c r="F56">
        <v>47.78</v>
      </c>
      <c r="G56">
        <v>5.5</v>
      </c>
      <c r="H56">
        <v>76.099999999999994</v>
      </c>
      <c r="I56">
        <v>9</v>
      </c>
      <c r="J56">
        <v>10.305343511450381</v>
      </c>
    </row>
    <row r="57" spans="1:10" x14ac:dyDescent="0.3">
      <c r="A57" t="s">
        <v>79</v>
      </c>
      <c r="B57" t="s">
        <v>67</v>
      </c>
      <c r="C57">
        <v>55</v>
      </c>
      <c r="D57">
        <v>0.48249999999999998</v>
      </c>
      <c r="E57">
        <v>53.3</v>
      </c>
      <c r="F57">
        <v>50.25</v>
      </c>
      <c r="G57">
        <v>5.8</v>
      </c>
      <c r="H57">
        <v>78</v>
      </c>
      <c r="I57">
        <v>9</v>
      </c>
      <c r="J57">
        <v>10.112570356472798</v>
      </c>
    </row>
    <row r="58" spans="1:10" x14ac:dyDescent="0.3">
      <c r="A58" t="s">
        <v>80</v>
      </c>
      <c r="B58" t="s">
        <v>67</v>
      </c>
      <c r="C58">
        <v>59</v>
      </c>
      <c r="D58">
        <v>0.54749999999999999</v>
      </c>
      <c r="E58">
        <v>57.2</v>
      </c>
      <c r="F58">
        <v>52.02</v>
      </c>
      <c r="G58">
        <v>5.4</v>
      </c>
      <c r="H58">
        <v>73.2</v>
      </c>
      <c r="I58">
        <v>8</v>
      </c>
      <c r="J58">
        <v>10.646853146853145</v>
      </c>
    </row>
    <row r="59" spans="1:10" x14ac:dyDescent="0.3">
      <c r="A59" t="s">
        <v>81</v>
      </c>
      <c r="B59" t="s">
        <v>67</v>
      </c>
      <c r="C59">
        <v>61</v>
      </c>
      <c r="D59">
        <v>0.49</v>
      </c>
      <c r="E59">
        <v>58</v>
      </c>
      <c r="F59">
        <v>57.96</v>
      </c>
      <c r="G59">
        <v>5.8</v>
      </c>
      <c r="H59">
        <v>76</v>
      </c>
      <c r="I59">
        <v>8</v>
      </c>
      <c r="J59">
        <v>10.206896551724141</v>
      </c>
    </row>
    <row r="60" spans="1:10" x14ac:dyDescent="0.3">
      <c r="A60" t="s">
        <v>82</v>
      </c>
      <c r="B60" t="s">
        <v>67</v>
      </c>
      <c r="C60">
        <v>56</v>
      </c>
      <c r="D60">
        <v>0.50249999999999995</v>
      </c>
      <c r="E60">
        <v>56.5</v>
      </c>
      <c r="F60">
        <v>58.34</v>
      </c>
      <c r="G60">
        <v>5.7</v>
      </c>
      <c r="H60">
        <v>76.099999999999994</v>
      </c>
      <c r="I60">
        <v>9</v>
      </c>
      <c r="J60">
        <v>10.584070796460178</v>
      </c>
    </row>
    <row r="61" spans="1:10" x14ac:dyDescent="0.3">
      <c r="A61" t="s">
        <v>83</v>
      </c>
      <c r="B61" t="s">
        <v>67</v>
      </c>
      <c r="C61">
        <v>55</v>
      </c>
      <c r="D61">
        <v>0.37249999999999994</v>
      </c>
      <c r="E61">
        <v>53.2</v>
      </c>
      <c r="F61">
        <v>43.01</v>
      </c>
      <c r="G61">
        <v>5.6</v>
      </c>
      <c r="H61">
        <v>76.3</v>
      </c>
      <c r="I61">
        <v>5</v>
      </c>
      <c r="J61">
        <v>8.3458646616541348</v>
      </c>
    </row>
    <row r="62" spans="1:10" x14ac:dyDescent="0.3">
      <c r="A62" t="s">
        <v>84</v>
      </c>
      <c r="B62" t="s">
        <v>67</v>
      </c>
      <c r="C62">
        <v>55</v>
      </c>
      <c r="D62">
        <v>0.44750000000000001</v>
      </c>
      <c r="E62">
        <v>53.4</v>
      </c>
      <c r="F62">
        <v>47.43</v>
      </c>
      <c r="G62">
        <v>5.3</v>
      </c>
      <c r="H62">
        <v>74.3</v>
      </c>
      <c r="I62">
        <v>6</v>
      </c>
      <c r="J62">
        <v>9.8314606741573041</v>
      </c>
    </row>
    <row r="63" spans="1:10" x14ac:dyDescent="0.3">
      <c r="A63" t="s">
        <v>85</v>
      </c>
      <c r="B63" t="s">
        <v>67</v>
      </c>
      <c r="C63">
        <v>54</v>
      </c>
      <c r="D63">
        <v>0.47499999999999998</v>
      </c>
      <c r="E63">
        <v>52.4</v>
      </c>
      <c r="F63">
        <v>56.05</v>
      </c>
      <c r="G63">
        <v>6.1</v>
      </c>
      <c r="H63">
        <v>80.3</v>
      </c>
      <c r="I63">
        <v>9</v>
      </c>
      <c r="J63">
        <v>10.725190839694656</v>
      </c>
    </row>
    <row r="64" spans="1:10" x14ac:dyDescent="0.3">
      <c r="A64" t="s">
        <v>86</v>
      </c>
      <c r="B64" t="s">
        <v>67</v>
      </c>
      <c r="C64">
        <v>56</v>
      </c>
      <c r="D64">
        <v>0.45250000000000001</v>
      </c>
      <c r="E64">
        <v>53</v>
      </c>
      <c r="F64">
        <v>52.22</v>
      </c>
      <c r="G64">
        <v>4.3</v>
      </c>
      <c r="H64">
        <v>65.2</v>
      </c>
      <c r="I64">
        <v>8</v>
      </c>
      <c r="J64">
        <v>10.20754716981132</v>
      </c>
    </row>
    <row r="65" spans="1:10" x14ac:dyDescent="0.3">
      <c r="A65" t="s">
        <v>87</v>
      </c>
      <c r="B65" t="s">
        <v>67</v>
      </c>
      <c r="C65">
        <v>62</v>
      </c>
      <c r="D65">
        <v>0.42249999999999999</v>
      </c>
      <c r="E65">
        <v>59.4</v>
      </c>
      <c r="F65">
        <v>36.82</v>
      </c>
      <c r="G65">
        <v>7.4</v>
      </c>
      <c r="H65">
        <v>86.1</v>
      </c>
      <c r="I65">
        <v>9</v>
      </c>
      <c r="J65">
        <v>8.518518518518519</v>
      </c>
    </row>
    <row r="66" spans="1:10" x14ac:dyDescent="0.3">
      <c r="A66" t="s">
        <v>88</v>
      </c>
      <c r="B66" t="s">
        <v>67</v>
      </c>
      <c r="C66">
        <v>52</v>
      </c>
      <c r="D66">
        <v>0.47499999999999998</v>
      </c>
      <c r="E66">
        <v>50.4</v>
      </c>
      <c r="F66">
        <v>57.84</v>
      </c>
      <c r="G66">
        <v>5.6</v>
      </c>
      <c r="H66">
        <v>77.8</v>
      </c>
      <c r="I66">
        <v>9</v>
      </c>
      <c r="J66">
        <v>10.515873015873018</v>
      </c>
    </row>
    <row r="67" spans="1:10" x14ac:dyDescent="0.3">
      <c r="A67" t="s">
        <v>89</v>
      </c>
      <c r="B67" t="s">
        <v>67</v>
      </c>
      <c r="C67">
        <v>56</v>
      </c>
      <c r="D67">
        <v>0.505</v>
      </c>
      <c r="E67">
        <v>54.9</v>
      </c>
      <c r="F67">
        <v>54.21</v>
      </c>
      <c r="G67">
        <v>4.5999999999999996</v>
      </c>
      <c r="H67">
        <v>67.7</v>
      </c>
      <c r="I67">
        <v>5</v>
      </c>
      <c r="J67">
        <v>10.400728597449911</v>
      </c>
    </row>
    <row r="68" spans="1:10" x14ac:dyDescent="0.3">
      <c r="A68" t="s">
        <v>90</v>
      </c>
      <c r="B68" t="s">
        <v>67</v>
      </c>
      <c r="C68">
        <v>58</v>
      </c>
      <c r="D68">
        <v>0.52249999999999996</v>
      </c>
      <c r="E68">
        <v>56.7</v>
      </c>
      <c r="F68">
        <v>59.82</v>
      </c>
      <c r="G68">
        <v>4.7</v>
      </c>
      <c r="H68">
        <v>67.5</v>
      </c>
      <c r="I68">
        <v>7</v>
      </c>
      <c r="J68">
        <v>10.652557319223984</v>
      </c>
    </row>
    <row r="69" spans="1:10" x14ac:dyDescent="0.3">
      <c r="A69" t="s">
        <v>91</v>
      </c>
      <c r="B69" t="s">
        <v>67</v>
      </c>
      <c r="C69">
        <v>60</v>
      </c>
      <c r="D69">
        <v>0.435</v>
      </c>
      <c r="E69">
        <v>59.1</v>
      </c>
      <c r="F69">
        <v>25.89</v>
      </c>
      <c r="G69">
        <v>5.6</v>
      </c>
      <c r="H69">
        <v>73.900000000000006</v>
      </c>
      <c r="I69">
        <v>5</v>
      </c>
      <c r="J69">
        <v>8.0033840947546544</v>
      </c>
    </row>
    <row r="70" spans="1:10" x14ac:dyDescent="0.3">
      <c r="A70" t="s">
        <v>92</v>
      </c>
      <c r="B70" t="s">
        <v>67</v>
      </c>
      <c r="C70">
        <v>48</v>
      </c>
      <c r="D70">
        <v>0.42249999999999999</v>
      </c>
      <c r="E70">
        <v>46.6</v>
      </c>
      <c r="F70">
        <v>52.37</v>
      </c>
      <c r="G70">
        <v>4.5</v>
      </c>
      <c r="H70">
        <v>70.099999999999994</v>
      </c>
      <c r="I70">
        <v>9</v>
      </c>
      <c r="J70">
        <v>10.836909871244636</v>
      </c>
    </row>
    <row r="71" spans="1:10" x14ac:dyDescent="0.3">
      <c r="A71" t="s">
        <v>93</v>
      </c>
      <c r="B71" t="s">
        <v>67</v>
      </c>
      <c r="C71">
        <v>80</v>
      </c>
      <c r="D71">
        <v>0.42749999999999999</v>
      </c>
      <c r="E71">
        <v>78.5</v>
      </c>
      <c r="F71">
        <v>3.79</v>
      </c>
      <c r="G71">
        <v>2.6</v>
      </c>
      <c r="H71">
        <v>21.2</v>
      </c>
      <c r="I71">
        <v>8</v>
      </c>
      <c r="J71">
        <v>7.9617834394904472</v>
      </c>
    </row>
    <row r="72" spans="1:10" x14ac:dyDescent="0.3">
      <c r="A72" t="s">
        <v>94</v>
      </c>
      <c r="B72" t="s">
        <v>67</v>
      </c>
      <c r="C72">
        <v>54</v>
      </c>
      <c r="D72">
        <v>0.47249999999999998</v>
      </c>
      <c r="E72">
        <v>53.7</v>
      </c>
      <c r="F72">
        <v>58.88</v>
      </c>
      <c r="G72">
        <v>7.4</v>
      </c>
      <c r="H72">
        <v>87.8</v>
      </c>
      <c r="I72">
        <v>9</v>
      </c>
      <c r="J72">
        <v>10.111731843575418</v>
      </c>
    </row>
    <row r="73" spans="1:10" x14ac:dyDescent="0.3">
      <c r="A73" t="s">
        <v>95</v>
      </c>
      <c r="B73" t="s">
        <v>67</v>
      </c>
      <c r="C73">
        <v>56</v>
      </c>
      <c r="D73">
        <v>0.4425</v>
      </c>
      <c r="E73">
        <v>54.4</v>
      </c>
      <c r="F73">
        <v>42.71</v>
      </c>
      <c r="G73">
        <v>4.3</v>
      </c>
      <c r="H73">
        <v>64.599999999999994</v>
      </c>
      <c r="I73">
        <v>7</v>
      </c>
      <c r="J73">
        <v>9.3566176470588243</v>
      </c>
    </row>
    <row r="74" spans="1:10" x14ac:dyDescent="0.3">
      <c r="A74" t="s">
        <v>96</v>
      </c>
      <c r="B74" t="s">
        <v>67</v>
      </c>
      <c r="C74">
        <v>62</v>
      </c>
      <c r="D74">
        <v>0.41499999999999998</v>
      </c>
      <c r="E74">
        <v>59.5</v>
      </c>
      <c r="F74">
        <v>41.81</v>
      </c>
      <c r="G74">
        <v>5.5</v>
      </c>
      <c r="H74">
        <v>73.2</v>
      </c>
      <c r="I74">
        <v>5</v>
      </c>
      <c r="J74">
        <v>8.6218487394957979</v>
      </c>
    </row>
    <row r="75" spans="1:10" x14ac:dyDescent="0.3">
      <c r="A75" t="s">
        <v>97</v>
      </c>
      <c r="B75" t="s">
        <v>67</v>
      </c>
      <c r="C75">
        <v>54</v>
      </c>
      <c r="D75">
        <v>0.4425</v>
      </c>
      <c r="E75">
        <v>51.6</v>
      </c>
      <c r="F75">
        <v>55.29</v>
      </c>
      <c r="G75">
        <v>5.7</v>
      </c>
      <c r="H75">
        <v>77.599999999999994</v>
      </c>
      <c r="I75">
        <v>5</v>
      </c>
      <c r="J75">
        <v>10.05813953488372</v>
      </c>
    </row>
    <row r="76" spans="1:10" x14ac:dyDescent="0.3">
      <c r="A76" t="s">
        <v>98</v>
      </c>
      <c r="B76" t="s">
        <v>67</v>
      </c>
      <c r="C76">
        <v>57</v>
      </c>
      <c r="D76">
        <v>0.47749999999999998</v>
      </c>
      <c r="E76">
        <v>55.7</v>
      </c>
      <c r="F76">
        <v>45.33</v>
      </c>
      <c r="G76">
        <v>4.8</v>
      </c>
      <c r="H76">
        <v>68.599999999999994</v>
      </c>
      <c r="I76">
        <v>7</v>
      </c>
      <c r="J76">
        <v>10.287253141831238</v>
      </c>
    </row>
    <row r="77" spans="1:10" x14ac:dyDescent="0.3">
      <c r="A77" t="s">
        <v>99</v>
      </c>
      <c r="B77" t="s">
        <v>67</v>
      </c>
      <c r="C77">
        <v>61</v>
      </c>
      <c r="D77">
        <v>0.41249999999999998</v>
      </c>
      <c r="E77">
        <v>59.1</v>
      </c>
      <c r="F77">
        <v>39.24</v>
      </c>
      <c r="G77">
        <v>6</v>
      </c>
      <c r="H77">
        <v>76.900000000000006</v>
      </c>
      <c r="I77">
        <v>8</v>
      </c>
      <c r="J77">
        <v>8.3756345177664961</v>
      </c>
    </row>
    <row r="78" spans="1:10" x14ac:dyDescent="0.3">
      <c r="A78" t="s">
        <v>100</v>
      </c>
      <c r="B78" t="s">
        <v>67</v>
      </c>
      <c r="C78">
        <v>55</v>
      </c>
      <c r="D78">
        <v>0.50750000000000006</v>
      </c>
      <c r="E78">
        <v>53.4</v>
      </c>
      <c r="F78">
        <v>45.96</v>
      </c>
      <c r="G78">
        <v>5.7</v>
      </c>
      <c r="H78">
        <v>77.099999999999994</v>
      </c>
      <c r="I78">
        <v>5</v>
      </c>
      <c r="J78">
        <v>10.44943820224719</v>
      </c>
    </row>
    <row r="79" spans="1:10" x14ac:dyDescent="0.3">
      <c r="A79" t="s">
        <v>101</v>
      </c>
      <c r="B79" t="s">
        <v>67</v>
      </c>
      <c r="C79">
        <v>47</v>
      </c>
      <c r="D79">
        <v>0.44750000000000001</v>
      </c>
      <c r="E79">
        <v>45.6</v>
      </c>
      <c r="F79">
        <v>58.07</v>
      </c>
      <c r="G79">
        <v>4.4000000000000004</v>
      </c>
      <c r="H79">
        <v>69.7</v>
      </c>
      <c r="I79">
        <v>4</v>
      </c>
      <c r="J79">
        <v>10.109649122807015</v>
      </c>
    </row>
    <row r="80" spans="1:10" x14ac:dyDescent="0.3">
      <c r="A80" t="s">
        <v>102</v>
      </c>
      <c r="B80" t="s">
        <v>67</v>
      </c>
      <c r="C80">
        <v>61</v>
      </c>
      <c r="D80">
        <v>0.46250000000000002</v>
      </c>
      <c r="E80">
        <v>58.9</v>
      </c>
      <c r="F80">
        <v>44.33</v>
      </c>
      <c r="G80">
        <v>5.5</v>
      </c>
      <c r="H80">
        <v>73.7</v>
      </c>
      <c r="I80">
        <v>5</v>
      </c>
      <c r="J80">
        <v>9.6604414261460096</v>
      </c>
    </row>
    <row r="81" spans="1:10" x14ac:dyDescent="0.3">
      <c r="A81" t="s">
        <v>103</v>
      </c>
      <c r="B81" t="s">
        <v>67</v>
      </c>
      <c r="C81">
        <v>57</v>
      </c>
      <c r="D81">
        <v>0.46500000000000002</v>
      </c>
      <c r="E81">
        <v>55.1</v>
      </c>
      <c r="F81">
        <v>46.02</v>
      </c>
      <c r="G81">
        <v>4.7</v>
      </c>
      <c r="H81">
        <v>68.599999999999994</v>
      </c>
      <c r="I81">
        <v>5</v>
      </c>
      <c r="J81">
        <v>10.235934664246823</v>
      </c>
    </row>
    <row r="82" spans="1:10" x14ac:dyDescent="0.3">
      <c r="A82" t="s">
        <v>104</v>
      </c>
      <c r="B82" t="s">
        <v>67</v>
      </c>
      <c r="C82">
        <v>60</v>
      </c>
      <c r="D82">
        <v>0.45500000000000002</v>
      </c>
      <c r="E82">
        <v>58.3</v>
      </c>
      <c r="F82">
        <v>45.33</v>
      </c>
      <c r="G82">
        <v>7</v>
      </c>
      <c r="H82">
        <v>84</v>
      </c>
      <c r="I82">
        <v>9</v>
      </c>
      <c r="J82">
        <v>9.4511149228130353</v>
      </c>
    </row>
    <row r="83" spans="1:10" x14ac:dyDescent="0.3">
      <c r="A83" t="s">
        <v>105</v>
      </c>
      <c r="B83" t="s">
        <v>67</v>
      </c>
      <c r="C83">
        <v>54</v>
      </c>
      <c r="D83">
        <v>0.42749999999999999</v>
      </c>
      <c r="E83">
        <v>52.5</v>
      </c>
      <c r="F83">
        <v>50.85</v>
      </c>
      <c r="G83">
        <v>4</v>
      </c>
      <c r="H83">
        <v>62.5</v>
      </c>
      <c r="I83">
        <v>5</v>
      </c>
      <c r="J83">
        <v>9.6952380952380963</v>
      </c>
    </row>
    <row r="84" spans="1:10" x14ac:dyDescent="0.3">
      <c r="A84" t="s">
        <v>106</v>
      </c>
      <c r="B84" t="s">
        <v>67</v>
      </c>
      <c r="C84">
        <v>51</v>
      </c>
      <c r="D84">
        <v>0.43</v>
      </c>
      <c r="E84">
        <v>49.7</v>
      </c>
      <c r="F84">
        <v>43.22</v>
      </c>
      <c r="G84">
        <v>5.9</v>
      </c>
      <c r="H84">
        <v>79.8</v>
      </c>
      <c r="I84">
        <v>4</v>
      </c>
      <c r="J84">
        <v>11.69014084507042</v>
      </c>
    </row>
    <row r="85" spans="1:10" x14ac:dyDescent="0.3">
      <c r="A85" t="s">
        <v>107</v>
      </c>
      <c r="B85" t="s">
        <v>67</v>
      </c>
      <c r="C85">
        <v>55</v>
      </c>
      <c r="E85">
        <v>54.6</v>
      </c>
      <c r="F85">
        <v>44.55</v>
      </c>
      <c r="G85">
        <v>6.2</v>
      </c>
      <c r="H85">
        <v>80</v>
      </c>
      <c r="I85">
        <v>8</v>
      </c>
      <c r="J85">
        <v>9.8901098901098887</v>
      </c>
    </row>
    <row r="86" spans="1:10" x14ac:dyDescent="0.3">
      <c r="A86" t="s">
        <v>108</v>
      </c>
      <c r="B86" t="s">
        <v>67</v>
      </c>
      <c r="C86">
        <v>49</v>
      </c>
      <c r="D86">
        <v>0.495</v>
      </c>
      <c r="E86">
        <v>47.5</v>
      </c>
      <c r="F86">
        <v>50.97</v>
      </c>
      <c r="G86">
        <v>4.8</v>
      </c>
      <c r="H86">
        <v>72.3</v>
      </c>
      <c r="I86">
        <v>5</v>
      </c>
      <c r="J86">
        <v>10.989473684210525</v>
      </c>
    </row>
    <row r="87" spans="1:10" x14ac:dyDescent="0.3">
      <c r="A87" t="s">
        <v>109</v>
      </c>
      <c r="B87" t="s">
        <v>67</v>
      </c>
      <c r="C87">
        <v>54</v>
      </c>
      <c r="D87">
        <v>0.46</v>
      </c>
      <c r="E87">
        <v>52.9</v>
      </c>
      <c r="F87">
        <v>48.88</v>
      </c>
      <c r="G87">
        <v>5.4</v>
      </c>
      <c r="H87">
        <v>75.3</v>
      </c>
      <c r="I87">
        <v>7</v>
      </c>
      <c r="J87">
        <v>10.056710775047261</v>
      </c>
    </row>
    <row r="88" spans="1:10" x14ac:dyDescent="0.3">
      <c r="A88" t="s">
        <v>110</v>
      </c>
      <c r="B88" t="s">
        <v>67</v>
      </c>
      <c r="C88">
        <v>49</v>
      </c>
      <c r="D88">
        <v>0.46250000000000002</v>
      </c>
      <c r="E88">
        <v>47.5</v>
      </c>
      <c r="F88">
        <v>47.16</v>
      </c>
      <c r="G88">
        <v>4.5999999999999996</v>
      </c>
      <c r="H88">
        <v>70.5</v>
      </c>
      <c r="I88">
        <v>5</v>
      </c>
      <c r="J88">
        <v>10.65263157894737</v>
      </c>
    </row>
    <row r="89" spans="1:10" x14ac:dyDescent="0.3">
      <c r="A89" t="s">
        <v>111</v>
      </c>
      <c r="B89" t="s">
        <v>67</v>
      </c>
      <c r="C89">
        <v>57</v>
      </c>
      <c r="D89">
        <v>0.46749999999999997</v>
      </c>
      <c r="E89">
        <v>55.5</v>
      </c>
      <c r="F89">
        <v>46.96</v>
      </c>
      <c r="G89">
        <v>4.9000000000000004</v>
      </c>
      <c r="H89">
        <v>70</v>
      </c>
      <c r="I89">
        <v>7</v>
      </c>
      <c r="J89">
        <v>9.9819819819819831</v>
      </c>
    </row>
    <row r="90" spans="1:10" x14ac:dyDescent="0.3">
      <c r="A90" t="s">
        <v>112</v>
      </c>
      <c r="B90" t="s">
        <v>67</v>
      </c>
      <c r="C90">
        <v>55</v>
      </c>
      <c r="D90">
        <v>0.45250000000000001</v>
      </c>
      <c r="E90">
        <v>54.5</v>
      </c>
      <c r="F90">
        <v>56.45</v>
      </c>
      <c r="G90">
        <v>5.8</v>
      </c>
      <c r="H90">
        <v>77.3</v>
      </c>
      <c r="I90">
        <v>5</v>
      </c>
      <c r="J90">
        <v>9.7247706422018361</v>
      </c>
    </row>
    <row r="91" spans="1:10" x14ac:dyDescent="0.3">
      <c r="A91" t="s">
        <v>113</v>
      </c>
      <c r="B91" t="s">
        <v>67</v>
      </c>
      <c r="C91">
        <v>57</v>
      </c>
      <c r="D91">
        <v>0.48</v>
      </c>
      <c r="E91">
        <v>55.9</v>
      </c>
      <c r="F91">
        <v>52.87</v>
      </c>
      <c r="G91">
        <v>6.2</v>
      </c>
      <c r="H91">
        <v>79.8</v>
      </c>
      <c r="I91">
        <v>7</v>
      </c>
      <c r="J91">
        <v>9.6243291592128806</v>
      </c>
    </row>
    <row r="92" spans="1:10" x14ac:dyDescent="0.3">
      <c r="A92" t="s">
        <v>114</v>
      </c>
      <c r="B92" t="s">
        <v>67</v>
      </c>
      <c r="C92">
        <v>57</v>
      </c>
      <c r="D92">
        <v>0.54499999999999993</v>
      </c>
      <c r="E92">
        <v>55.3</v>
      </c>
      <c r="F92">
        <v>47.95</v>
      </c>
      <c r="G92">
        <v>4.7</v>
      </c>
      <c r="H92">
        <v>68.400000000000006</v>
      </c>
      <c r="I92">
        <v>5</v>
      </c>
      <c r="J92">
        <v>10.560578661844485</v>
      </c>
    </row>
    <row r="93" spans="1:10" x14ac:dyDescent="0.3">
      <c r="A93" t="s">
        <v>115</v>
      </c>
      <c r="B93" t="s">
        <v>67</v>
      </c>
      <c r="C93">
        <v>58</v>
      </c>
      <c r="D93">
        <v>0.44</v>
      </c>
      <c r="E93">
        <v>55</v>
      </c>
      <c r="F93">
        <v>46.21</v>
      </c>
      <c r="G93">
        <v>3.2</v>
      </c>
      <c r="H93">
        <v>52.1</v>
      </c>
      <c r="I93">
        <v>5</v>
      </c>
      <c r="J93">
        <v>9.6909090909090914</v>
      </c>
    </row>
    <row r="94" spans="1:10" x14ac:dyDescent="0.3">
      <c r="A94" t="s">
        <v>116</v>
      </c>
      <c r="B94" t="s">
        <v>67</v>
      </c>
      <c r="C94">
        <v>48</v>
      </c>
      <c r="D94">
        <v>0.47249999999999998</v>
      </c>
      <c r="E94">
        <v>47.6</v>
      </c>
      <c r="F94">
        <v>51.82</v>
      </c>
      <c r="G94">
        <v>3.3</v>
      </c>
      <c r="H94">
        <v>58.2</v>
      </c>
      <c r="I94">
        <v>4</v>
      </c>
      <c r="J94">
        <v>11.029411764705882</v>
      </c>
    </row>
    <row r="95" spans="1:10" x14ac:dyDescent="0.3">
      <c r="A95" t="s">
        <v>117</v>
      </c>
      <c r="B95" t="s">
        <v>67</v>
      </c>
      <c r="C95">
        <v>48</v>
      </c>
      <c r="D95">
        <v>0.45750000000000002</v>
      </c>
      <c r="E95">
        <v>48.5</v>
      </c>
      <c r="F95">
        <v>62.14</v>
      </c>
      <c r="G95">
        <v>3.4</v>
      </c>
      <c r="H95">
        <v>59.1</v>
      </c>
      <c r="I95">
        <v>5</v>
      </c>
      <c r="J95">
        <v>10.865979381443298</v>
      </c>
    </row>
    <row r="96" spans="1:10" x14ac:dyDescent="0.3">
      <c r="A96" t="s">
        <v>118</v>
      </c>
      <c r="B96" t="s">
        <v>67</v>
      </c>
      <c r="C96">
        <v>51</v>
      </c>
      <c r="D96">
        <v>0.50750000000000006</v>
      </c>
      <c r="E96">
        <v>49.9</v>
      </c>
      <c r="F96">
        <v>57.68</v>
      </c>
      <c r="G96">
        <v>3.1</v>
      </c>
      <c r="H96">
        <v>54.4</v>
      </c>
      <c r="I96">
        <v>5</v>
      </c>
      <c r="J96">
        <v>10.681362725450901</v>
      </c>
    </row>
    <row r="97" spans="1:10" x14ac:dyDescent="0.3">
      <c r="A97" t="s">
        <v>119</v>
      </c>
      <c r="B97" t="s">
        <v>67</v>
      </c>
      <c r="C97">
        <v>50</v>
      </c>
      <c r="D97">
        <v>0.46249999999999997</v>
      </c>
      <c r="E97">
        <v>48.7</v>
      </c>
      <c r="F97">
        <v>60.17</v>
      </c>
      <c r="G97">
        <v>4.7</v>
      </c>
      <c r="H97">
        <v>70.7</v>
      </c>
      <c r="I97">
        <v>7</v>
      </c>
      <c r="J97">
        <v>10.882956878850102</v>
      </c>
    </row>
    <row r="98" spans="1:10" x14ac:dyDescent="0.3">
      <c r="A98" t="s">
        <v>120</v>
      </c>
      <c r="B98" t="s">
        <v>70</v>
      </c>
      <c r="C98">
        <v>52</v>
      </c>
      <c r="D98">
        <v>0.45250000000000001</v>
      </c>
      <c r="E98">
        <v>49.7</v>
      </c>
      <c r="F98">
        <v>36.909999999999997</v>
      </c>
      <c r="G98">
        <v>4.0999999999999996</v>
      </c>
      <c r="H98">
        <v>65.599999999999994</v>
      </c>
      <c r="I98">
        <v>8</v>
      </c>
      <c r="J98">
        <v>9.738430583501005</v>
      </c>
    </row>
    <row r="99" spans="1:10" x14ac:dyDescent="0.3">
      <c r="A99" t="s">
        <v>121</v>
      </c>
      <c r="B99" t="s">
        <v>70</v>
      </c>
      <c r="C99">
        <v>54</v>
      </c>
      <c r="D99">
        <v>0.44</v>
      </c>
      <c r="E99">
        <v>53.4</v>
      </c>
      <c r="F99">
        <v>42.23</v>
      </c>
      <c r="G99">
        <v>5</v>
      </c>
      <c r="H99">
        <v>71.8</v>
      </c>
      <c r="I99">
        <v>7</v>
      </c>
      <c r="J99">
        <v>9.7940074906367034</v>
      </c>
    </row>
    <row r="100" spans="1:10" x14ac:dyDescent="0.3">
      <c r="A100" t="s">
        <v>122</v>
      </c>
      <c r="B100" t="s">
        <v>70</v>
      </c>
      <c r="C100">
        <v>57</v>
      </c>
      <c r="D100">
        <v>0.45500000000000002</v>
      </c>
      <c r="E100">
        <v>53.8</v>
      </c>
      <c r="F100">
        <v>41.69</v>
      </c>
      <c r="G100">
        <v>4.2</v>
      </c>
      <c r="H100">
        <v>64.5</v>
      </c>
      <c r="I100">
        <v>8</v>
      </c>
      <c r="J100">
        <v>9.4795539033457246</v>
      </c>
    </row>
    <row r="101" spans="1:10" x14ac:dyDescent="0.3">
      <c r="A101" t="s">
        <v>123</v>
      </c>
      <c r="B101" t="s">
        <v>70</v>
      </c>
      <c r="C101">
        <v>60</v>
      </c>
      <c r="D101">
        <v>0.48000000000000004</v>
      </c>
      <c r="E101">
        <v>57.2</v>
      </c>
      <c r="F101">
        <v>45.75</v>
      </c>
      <c r="G101">
        <v>4.9000000000000004</v>
      </c>
      <c r="H101">
        <v>69.099999999999994</v>
      </c>
      <c r="I101">
        <v>5</v>
      </c>
      <c r="J101">
        <v>10.856643356643355</v>
      </c>
    </row>
    <row r="102" spans="1:10" x14ac:dyDescent="0.3">
      <c r="A102" t="s">
        <v>124</v>
      </c>
      <c r="B102" t="s">
        <v>70</v>
      </c>
      <c r="C102">
        <v>55</v>
      </c>
      <c r="D102">
        <v>0.45500000000000002</v>
      </c>
      <c r="E102">
        <v>52.4</v>
      </c>
      <c r="F102">
        <v>42.26</v>
      </c>
      <c r="G102">
        <v>4.5999999999999996</v>
      </c>
      <c r="H102">
        <v>68.400000000000006</v>
      </c>
      <c r="I102">
        <v>5</v>
      </c>
      <c r="J102">
        <v>9.4083969465648849</v>
      </c>
    </row>
    <row r="103" spans="1:10" x14ac:dyDescent="0.3">
      <c r="A103" t="s">
        <v>125</v>
      </c>
      <c r="B103" t="s">
        <v>70</v>
      </c>
      <c r="C103">
        <v>54</v>
      </c>
      <c r="D103">
        <v>0.49249999999999999</v>
      </c>
      <c r="E103">
        <v>52.8</v>
      </c>
      <c r="F103">
        <v>64.53</v>
      </c>
      <c r="G103">
        <v>3.7</v>
      </c>
      <c r="H103">
        <v>59.5</v>
      </c>
      <c r="I103">
        <v>8</v>
      </c>
      <c r="J103">
        <v>10.700757575757576</v>
      </c>
    </row>
    <row r="104" spans="1:10" x14ac:dyDescent="0.3">
      <c r="A104" t="s">
        <v>126</v>
      </c>
      <c r="B104" t="s">
        <v>70</v>
      </c>
      <c r="C104">
        <v>52</v>
      </c>
      <c r="D104">
        <v>0.46249999999999997</v>
      </c>
      <c r="E104">
        <v>50.3</v>
      </c>
      <c r="F104">
        <v>50.39</v>
      </c>
      <c r="G104">
        <v>6.7</v>
      </c>
      <c r="H104">
        <v>84.6</v>
      </c>
      <c r="I104">
        <v>8</v>
      </c>
      <c r="J104">
        <v>10.377733598409543</v>
      </c>
    </row>
    <row r="105" spans="1:10" x14ac:dyDescent="0.3">
      <c r="A105" t="s">
        <v>127</v>
      </c>
      <c r="B105" t="s">
        <v>70</v>
      </c>
      <c r="C105">
        <v>46</v>
      </c>
      <c r="D105">
        <v>0.54249999999999998</v>
      </c>
      <c r="E105">
        <v>47.3</v>
      </c>
      <c r="F105">
        <v>59.96</v>
      </c>
      <c r="G105">
        <v>4.9000000000000004</v>
      </c>
      <c r="H105">
        <v>73.7</v>
      </c>
      <c r="I105">
        <v>3</v>
      </c>
      <c r="J105">
        <v>11.41649048625793</v>
      </c>
    </row>
    <row r="106" spans="1:10" x14ac:dyDescent="0.3">
      <c r="A106" t="s">
        <v>128</v>
      </c>
      <c r="B106" t="s">
        <v>70</v>
      </c>
      <c r="C106">
        <v>53</v>
      </c>
      <c r="D106">
        <v>0.40749999999999997</v>
      </c>
      <c r="E106">
        <v>52</v>
      </c>
      <c r="F106">
        <v>48.21</v>
      </c>
      <c r="G106">
        <v>5.5</v>
      </c>
      <c r="H106">
        <v>76.400000000000006</v>
      </c>
      <c r="I106">
        <v>7</v>
      </c>
      <c r="J106">
        <v>9.2500000000000018</v>
      </c>
    </row>
    <row r="107" spans="1:10" x14ac:dyDescent="0.3">
      <c r="A107" t="s">
        <v>129</v>
      </c>
      <c r="B107" t="s">
        <v>70</v>
      </c>
      <c r="C107">
        <v>59</v>
      </c>
      <c r="D107">
        <v>0.45750000000000002</v>
      </c>
      <c r="E107">
        <v>57.2</v>
      </c>
      <c r="F107">
        <v>54.37</v>
      </c>
      <c r="G107">
        <v>6.8</v>
      </c>
      <c r="H107">
        <v>83.4</v>
      </c>
      <c r="I107">
        <v>4</v>
      </c>
      <c r="J107">
        <v>9.7377622377622366</v>
      </c>
    </row>
    <row r="108" spans="1:10" x14ac:dyDescent="0.3">
      <c r="A108" t="s">
        <v>130</v>
      </c>
      <c r="B108" t="s">
        <v>70</v>
      </c>
      <c r="C108">
        <v>56</v>
      </c>
      <c r="D108">
        <v>0.49249999999999999</v>
      </c>
      <c r="E108">
        <v>56.5</v>
      </c>
      <c r="F108">
        <v>43.11</v>
      </c>
      <c r="G108">
        <v>4.2</v>
      </c>
      <c r="H108">
        <v>62.6</v>
      </c>
      <c r="I108">
        <v>8</v>
      </c>
      <c r="J108">
        <v>9.5752212389380542</v>
      </c>
    </row>
    <row r="109" spans="1:10" x14ac:dyDescent="0.3">
      <c r="A109" t="s">
        <v>131</v>
      </c>
      <c r="B109" t="s">
        <v>70</v>
      </c>
      <c r="C109">
        <v>53</v>
      </c>
      <c r="D109">
        <v>0.48249999999999998</v>
      </c>
      <c r="E109">
        <v>52.4</v>
      </c>
      <c r="F109">
        <v>50.33</v>
      </c>
      <c r="G109">
        <v>6.2</v>
      </c>
      <c r="H109">
        <v>81.099999999999994</v>
      </c>
      <c r="I109">
        <v>9</v>
      </c>
      <c r="J109">
        <v>10.076335877862594</v>
      </c>
    </row>
    <row r="110" spans="1:10" x14ac:dyDescent="0.3">
      <c r="A110" t="s">
        <v>132</v>
      </c>
      <c r="B110" t="s">
        <v>70</v>
      </c>
      <c r="C110">
        <v>60</v>
      </c>
      <c r="D110">
        <v>0.49249999999999999</v>
      </c>
      <c r="E110">
        <v>58.1</v>
      </c>
      <c r="F110">
        <v>43.92</v>
      </c>
      <c r="G110">
        <v>4.5</v>
      </c>
      <c r="H110">
        <v>65.3</v>
      </c>
      <c r="I110">
        <v>5</v>
      </c>
      <c r="J110">
        <v>9.9827882960413081</v>
      </c>
    </row>
    <row r="111" spans="1:10" x14ac:dyDescent="0.3">
      <c r="A111" t="s">
        <v>133</v>
      </c>
      <c r="B111" t="s">
        <v>70</v>
      </c>
      <c r="C111">
        <v>61</v>
      </c>
      <c r="D111">
        <v>0.54499999999999993</v>
      </c>
      <c r="E111">
        <v>58</v>
      </c>
      <c r="F111">
        <v>58.31</v>
      </c>
      <c r="G111">
        <v>4.9000000000000004</v>
      </c>
      <c r="H111">
        <v>68.5</v>
      </c>
      <c r="I111">
        <v>5</v>
      </c>
      <c r="J111">
        <v>10.844827586206897</v>
      </c>
    </row>
    <row r="112" spans="1:10" x14ac:dyDescent="0.3">
      <c r="A112" t="s">
        <v>134</v>
      </c>
      <c r="B112" t="s">
        <v>70</v>
      </c>
      <c r="C112">
        <v>57</v>
      </c>
      <c r="D112">
        <v>0.53749999999999998</v>
      </c>
      <c r="E112">
        <v>54.7</v>
      </c>
      <c r="F112">
        <v>58.37</v>
      </c>
      <c r="G112">
        <v>5.0999999999999996</v>
      </c>
      <c r="H112">
        <v>71.5</v>
      </c>
      <c r="I112">
        <v>6</v>
      </c>
      <c r="J112">
        <v>10.840950639853746</v>
      </c>
    </row>
    <row r="113" spans="1:10" x14ac:dyDescent="0.3">
      <c r="A113" t="s">
        <v>135</v>
      </c>
      <c r="B113" t="s">
        <v>70</v>
      </c>
      <c r="C113">
        <v>54</v>
      </c>
      <c r="D113">
        <v>0.48249999999999998</v>
      </c>
      <c r="E113">
        <v>51.6</v>
      </c>
      <c r="F113">
        <v>56.9</v>
      </c>
      <c r="G113">
        <v>3.5</v>
      </c>
      <c r="H113">
        <v>58</v>
      </c>
      <c r="I113">
        <v>5</v>
      </c>
      <c r="J113">
        <v>10.251937984496125</v>
      </c>
    </row>
    <row r="114" spans="1:10" x14ac:dyDescent="0.3">
      <c r="A114" t="s">
        <v>136</v>
      </c>
      <c r="B114" t="s">
        <v>70</v>
      </c>
      <c r="C114">
        <v>53</v>
      </c>
      <c r="D114">
        <v>0.46749999999999997</v>
      </c>
      <c r="E114">
        <v>52.7</v>
      </c>
      <c r="F114">
        <v>55.16</v>
      </c>
      <c r="G114">
        <v>4.8</v>
      </c>
      <c r="H114">
        <v>69.900000000000006</v>
      </c>
      <c r="I114">
        <v>9</v>
      </c>
      <c r="J114">
        <v>10.132827324478178</v>
      </c>
    </row>
    <row r="115" spans="1:10" x14ac:dyDescent="0.3">
      <c r="A115" t="s">
        <v>137</v>
      </c>
      <c r="B115" t="s">
        <v>70</v>
      </c>
      <c r="C115">
        <v>53</v>
      </c>
      <c r="D115">
        <v>0.48250000000000004</v>
      </c>
      <c r="E115">
        <v>51.9</v>
      </c>
      <c r="F115">
        <v>51.66</v>
      </c>
      <c r="G115">
        <v>5.4</v>
      </c>
      <c r="H115">
        <v>75.3</v>
      </c>
      <c r="I115">
        <v>4</v>
      </c>
      <c r="J115">
        <v>10.173410404624279</v>
      </c>
    </row>
    <row r="116" spans="1:10" x14ac:dyDescent="0.3">
      <c r="A116" t="s">
        <v>138</v>
      </c>
      <c r="B116" t="s">
        <v>70</v>
      </c>
      <c r="C116">
        <v>53</v>
      </c>
      <c r="D116">
        <v>0.46249999999999997</v>
      </c>
      <c r="E116">
        <v>51.2</v>
      </c>
      <c r="F116">
        <v>45.32</v>
      </c>
      <c r="G116">
        <v>4.3</v>
      </c>
      <c r="H116">
        <v>66.3</v>
      </c>
      <c r="I116">
        <v>5</v>
      </c>
      <c r="J116">
        <v>9.8242187500000018</v>
      </c>
    </row>
    <row r="117" spans="1:10" x14ac:dyDescent="0.3">
      <c r="A117" t="s">
        <v>139</v>
      </c>
      <c r="B117" t="s">
        <v>70</v>
      </c>
      <c r="C117">
        <v>52</v>
      </c>
      <c r="D117">
        <v>0.41749999999999998</v>
      </c>
      <c r="E117">
        <v>50.3</v>
      </c>
      <c r="F117">
        <v>32.799999999999997</v>
      </c>
      <c r="G117">
        <v>3.7</v>
      </c>
      <c r="H117">
        <v>61</v>
      </c>
      <c r="I117">
        <v>3</v>
      </c>
      <c r="J117">
        <v>8.9860834990059626</v>
      </c>
    </row>
    <row r="118" spans="1:10" x14ac:dyDescent="0.3">
      <c r="A118" t="s">
        <v>140</v>
      </c>
      <c r="B118" t="s">
        <v>70</v>
      </c>
      <c r="C118">
        <v>57</v>
      </c>
      <c r="D118">
        <v>0.41499999999999998</v>
      </c>
      <c r="E118">
        <v>55.1</v>
      </c>
      <c r="F118">
        <v>51.23</v>
      </c>
      <c r="G118">
        <v>4.5999999999999996</v>
      </c>
      <c r="H118">
        <v>66.8</v>
      </c>
      <c r="I118">
        <v>6</v>
      </c>
      <c r="J118">
        <v>8.8203266787658787</v>
      </c>
    </row>
    <row r="119" spans="1:10" x14ac:dyDescent="0.3">
      <c r="A119" t="s">
        <v>141</v>
      </c>
      <c r="B119" t="s">
        <v>70</v>
      </c>
      <c r="C119">
        <v>52</v>
      </c>
      <c r="D119">
        <v>0.47</v>
      </c>
      <c r="E119">
        <v>50.7</v>
      </c>
      <c r="F119">
        <v>49.91</v>
      </c>
      <c r="G119">
        <v>6.9</v>
      </c>
      <c r="H119">
        <v>85.9</v>
      </c>
      <c r="I119">
        <v>9</v>
      </c>
      <c r="J119">
        <v>9.7435897435897427</v>
      </c>
    </row>
    <row r="120" spans="1:10" x14ac:dyDescent="0.3">
      <c r="A120" t="s">
        <v>142</v>
      </c>
      <c r="B120" t="s">
        <v>70</v>
      </c>
      <c r="C120">
        <v>49</v>
      </c>
      <c r="D120">
        <v>0.47499999999999998</v>
      </c>
      <c r="E120">
        <v>48.5</v>
      </c>
      <c r="F120">
        <v>45.6</v>
      </c>
      <c r="G120">
        <v>4.7</v>
      </c>
      <c r="H120">
        <v>70.8</v>
      </c>
      <c r="I120">
        <v>5</v>
      </c>
      <c r="J120">
        <v>10.103092783505154</v>
      </c>
    </row>
    <row r="121" spans="1:10" x14ac:dyDescent="0.3">
      <c r="A121" t="s">
        <v>143</v>
      </c>
      <c r="B121" t="s">
        <v>70</v>
      </c>
      <c r="C121">
        <v>61</v>
      </c>
      <c r="D121">
        <v>0.42249999999999999</v>
      </c>
      <c r="E121">
        <v>59.6</v>
      </c>
      <c r="F121">
        <v>34.67</v>
      </c>
      <c r="G121">
        <v>7.1</v>
      </c>
      <c r="H121">
        <v>84.4</v>
      </c>
      <c r="I121">
        <v>7</v>
      </c>
      <c r="J121">
        <v>6.8456375838926178</v>
      </c>
    </row>
    <row r="122" spans="1:10" x14ac:dyDescent="0.3">
      <c r="A122" t="s">
        <v>144</v>
      </c>
      <c r="B122" t="s">
        <v>70</v>
      </c>
      <c r="C122">
        <v>55</v>
      </c>
      <c r="D122">
        <v>0.4425</v>
      </c>
      <c r="E122">
        <v>53.6</v>
      </c>
      <c r="F122">
        <v>57.33</v>
      </c>
      <c r="G122">
        <v>6.4</v>
      </c>
      <c r="H122">
        <v>81.900000000000006</v>
      </c>
      <c r="I122">
        <v>8</v>
      </c>
      <c r="J122">
        <v>9.6455223880596996</v>
      </c>
    </row>
    <row r="123" spans="1:10" x14ac:dyDescent="0.3">
      <c r="A123" t="s">
        <v>145</v>
      </c>
      <c r="B123" t="s">
        <v>70</v>
      </c>
      <c r="C123">
        <v>53</v>
      </c>
      <c r="D123">
        <v>0.42</v>
      </c>
      <c r="E123">
        <v>51.1</v>
      </c>
      <c r="F123">
        <v>36.869999999999997</v>
      </c>
      <c r="G123">
        <v>4.8</v>
      </c>
      <c r="H123">
        <v>70.7</v>
      </c>
      <c r="I123">
        <v>5</v>
      </c>
      <c r="J123">
        <v>9.3933463796477508</v>
      </c>
    </row>
    <row r="124" spans="1:10" x14ac:dyDescent="0.3">
      <c r="A124" t="s">
        <v>146</v>
      </c>
      <c r="B124" t="s">
        <v>70</v>
      </c>
      <c r="C124">
        <v>52</v>
      </c>
      <c r="D124">
        <v>0.41749999999999998</v>
      </c>
      <c r="E124">
        <v>50.2</v>
      </c>
      <c r="F124">
        <v>43.93</v>
      </c>
      <c r="G124">
        <v>6.2</v>
      </c>
      <c r="H124">
        <v>81.900000000000006</v>
      </c>
      <c r="I124">
        <v>5</v>
      </c>
      <c r="J124">
        <v>8.7649402390438258</v>
      </c>
    </row>
    <row r="125" spans="1:10" x14ac:dyDescent="0.3">
      <c r="A125" t="s">
        <v>147</v>
      </c>
      <c r="B125" t="s">
        <v>70</v>
      </c>
      <c r="C125">
        <v>52</v>
      </c>
      <c r="D125">
        <v>0.46499999999999997</v>
      </c>
      <c r="E125">
        <v>51.8</v>
      </c>
      <c r="F125">
        <v>49.92</v>
      </c>
      <c r="G125">
        <v>4.5</v>
      </c>
      <c r="H125">
        <v>67.7</v>
      </c>
      <c r="I125">
        <v>4</v>
      </c>
      <c r="J125">
        <v>9.9613899613899619</v>
      </c>
    </row>
    <row r="126" spans="1:10" x14ac:dyDescent="0.3">
      <c r="A126" t="s">
        <v>148</v>
      </c>
      <c r="B126" t="s">
        <v>70</v>
      </c>
      <c r="C126">
        <v>54</v>
      </c>
      <c r="D126">
        <v>0.48749999999999999</v>
      </c>
      <c r="E126">
        <v>52.7</v>
      </c>
      <c r="F126">
        <v>50.02</v>
      </c>
      <c r="G126">
        <v>5</v>
      </c>
      <c r="H126">
        <v>71.8</v>
      </c>
      <c r="I126">
        <v>5</v>
      </c>
      <c r="J126">
        <v>10.569259962049337</v>
      </c>
    </row>
    <row r="127" spans="1:10" x14ac:dyDescent="0.3">
      <c r="A127" t="s">
        <v>149</v>
      </c>
      <c r="B127" t="s">
        <v>70</v>
      </c>
      <c r="C127">
        <v>50</v>
      </c>
      <c r="D127">
        <v>0.50249999999999995</v>
      </c>
      <c r="E127">
        <v>48.2</v>
      </c>
      <c r="F127">
        <v>48.54</v>
      </c>
      <c r="G127">
        <v>4.7</v>
      </c>
      <c r="H127">
        <v>71</v>
      </c>
      <c r="I127">
        <v>2</v>
      </c>
      <c r="J127">
        <v>10.767634854771782</v>
      </c>
    </row>
    <row r="128" spans="1:10" x14ac:dyDescent="0.3">
      <c r="A128" t="s">
        <v>150</v>
      </c>
      <c r="B128" t="s">
        <v>70</v>
      </c>
      <c r="C128">
        <v>52</v>
      </c>
      <c r="D128">
        <v>0.55000000000000004</v>
      </c>
      <c r="E128">
        <v>51</v>
      </c>
      <c r="F128">
        <v>52.96</v>
      </c>
      <c r="G128">
        <v>3.8</v>
      </c>
      <c r="H128">
        <v>61.3</v>
      </c>
      <c r="I128">
        <v>5</v>
      </c>
      <c r="J128">
        <v>11.058823529411764</v>
      </c>
    </row>
    <row r="129" spans="1:10" x14ac:dyDescent="0.3">
      <c r="A129" t="s">
        <v>151</v>
      </c>
      <c r="B129" t="s">
        <v>70</v>
      </c>
      <c r="C129">
        <v>59</v>
      </c>
      <c r="D129">
        <v>0.49249999999999999</v>
      </c>
      <c r="E129">
        <v>57.5</v>
      </c>
      <c r="F129">
        <v>59.11</v>
      </c>
      <c r="G129">
        <v>6.1</v>
      </c>
      <c r="H129">
        <v>78.5</v>
      </c>
      <c r="I129">
        <v>5</v>
      </c>
      <c r="J129">
        <v>10.260869565217391</v>
      </c>
    </row>
    <row r="130" spans="1:10" x14ac:dyDescent="0.3">
      <c r="A130" t="s">
        <v>152</v>
      </c>
      <c r="B130" t="s">
        <v>70</v>
      </c>
      <c r="C130">
        <v>54</v>
      </c>
      <c r="D130">
        <v>0.42</v>
      </c>
      <c r="E130">
        <v>52.7</v>
      </c>
      <c r="F130">
        <v>42.86</v>
      </c>
      <c r="G130">
        <v>5.8</v>
      </c>
      <c r="H130">
        <v>77.900000000000006</v>
      </c>
      <c r="I130">
        <v>7</v>
      </c>
      <c r="J130">
        <v>8.9373814041745732</v>
      </c>
    </row>
    <row r="131" spans="1:10" x14ac:dyDescent="0.3">
      <c r="A131" t="s">
        <v>153</v>
      </c>
      <c r="B131" t="s">
        <v>70</v>
      </c>
      <c r="C131">
        <v>51</v>
      </c>
      <c r="D131">
        <v>0.47250000000000003</v>
      </c>
      <c r="E131">
        <v>50</v>
      </c>
      <c r="F131">
        <v>64.37</v>
      </c>
      <c r="G131">
        <v>5.5</v>
      </c>
      <c r="H131">
        <v>76.900000000000006</v>
      </c>
      <c r="I131">
        <v>5</v>
      </c>
      <c r="J131">
        <v>11.959999999999999</v>
      </c>
    </row>
    <row r="132" spans="1:10" x14ac:dyDescent="0.3">
      <c r="A132" t="s">
        <v>154</v>
      </c>
      <c r="B132" t="s">
        <v>70</v>
      </c>
      <c r="C132">
        <v>57</v>
      </c>
      <c r="D132">
        <v>0.435</v>
      </c>
      <c r="E132">
        <v>55.3</v>
      </c>
      <c r="F132">
        <v>44.63</v>
      </c>
      <c r="G132">
        <v>4.7</v>
      </c>
      <c r="H132">
        <v>68.2</v>
      </c>
      <c r="I132">
        <v>5</v>
      </c>
      <c r="J132">
        <v>8.8788426763110309</v>
      </c>
    </row>
    <row r="133" spans="1:10" x14ac:dyDescent="0.3">
      <c r="A133" t="s">
        <v>155</v>
      </c>
      <c r="B133" t="s">
        <v>70</v>
      </c>
      <c r="C133">
        <v>51</v>
      </c>
      <c r="D133">
        <v>0.48749999999999999</v>
      </c>
      <c r="E133">
        <v>49.1</v>
      </c>
      <c r="F133">
        <v>54.45</v>
      </c>
      <c r="G133">
        <v>5.7</v>
      </c>
      <c r="H133">
        <v>78.8</v>
      </c>
      <c r="I133">
        <v>5</v>
      </c>
      <c r="J133">
        <v>10.529531568228109</v>
      </c>
    </row>
    <row r="134" spans="1:10" x14ac:dyDescent="0.3">
      <c r="A134" t="s">
        <v>156</v>
      </c>
      <c r="B134" t="s">
        <v>70</v>
      </c>
      <c r="C134">
        <v>60</v>
      </c>
      <c r="D134">
        <v>0.495</v>
      </c>
      <c r="E134">
        <v>58.9</v>
      </c>
      <c r="F134">
        <v>60.94</v>
      </c>
      <c r="G134">
        <v>5.6</v>
      </c>
      <c r="H134">
        <v>74.5</v>
      </c>
      <c r="I134">
        <v>5</v>
      </c>
      <c r="J134">
        <v>10.084889643463498</v>
      </c>
    </row>
    <row r="135" spans="1:10" x14ac:dyDescent="0.3">
      <c r="A135" t="s">
        <v>157</v>
      </c>
      <c r="B135" t="s">
        <v>70</v>
      </c>
      <c r="C135">
        <v>57</v>
      </c>
      <c r="D135">
        <v>0.45999999999999996</v>
      </c>
      <c r="E135">
        <v>55.6</v>
      </c>
      <c r="F135">
        <v>21.79</v>
      </c>
      <c r="G135">
        <v>4.5</v>
      </c>
      <c r="H135">
        <v>65.900000000000006</v>
      </c>
      <c r="I135">
        <v>8</v>
      </c>
      <c r="J135">
        <v>9.4244604316546745</v>
      </c>
    </row>
    <row r="136" spans="1:10" x14ac:dyDescent="0.3">
      <c r="A136" t="s">
        <v>158</v>
      </c>
      <c r="B136" t="s">
        <v>70</v>
      </c>
      <c r="C136">
        <v>61</v>
      </c>
      <c r="D136">
        <v>0.45500000000000002</v>
      </c>
      <c r="E136">
        <v>59.6</v>
      </c>
      <c r="F136">
        <v>54.4</v>
      </c>
      <c r="G136">
        <v>4.3</v>
      </c>
      <c r="H136">
        <v>62.6</v>
      </c>
      <c r="I136">
        <v>5</v>
      </c>
      <c r="J136">
        <v>9.7986577181208077</v>
      </c>
    </row>
    <row r="137" spans="1:10" x14ac:dyDescent="0.3">
      <c r="A137" t="s">
        <v>159</v>
      </c>
      <c r="B137" t="s">
        <v>70</v>
      </c>
      <c r="C137">
        <v>58</v>
      </c>
      <c r="D137">
        <v>0.46500000000000002</v>
      </c>
      <c r="E137">
        <v>56.7</v>
      </c>
      <c r="F137">
        <v>57.56</v>
      </c>
      <c r="G137">
        <v>4.5</v>
      </c>
      <c r="H137">
        <v>65.7</v>
      </c>
      <c r="I137">
        <v>6</v>
      </c>
      <c r="J137">
        <v>9.735449735449734</v>
      </c>
    </row>
    <row r="138" spans="1:10" x14ac:dyDescent="0.3">
      <c r="A138" t="s">
        <v>160</v>
      </c>
      <c r="B138" t="s">
        <v>70</v>
      </c>
      <c r="C138">
        <v>65</v>
      </c>
      <c r="D138">
        <v>0.45</v>
      </c>
      <c r="E138">
        <v>63.5</v>
      </c>
      <c r="F138">
        <v>52.6</v>
      </c>
      <c r="I138">
        <v>9</v>
      </c>
      <c r="J138">
        <v>9.2755905511811036</v>
      </c>
    </row>
    <row r="139" spans="1:10" x14ac:dyDescent="0.3">
      <c r="A139" t="s">
        <v>161</v>
      </c>
      <c r="B139" t="s">
        <v>70</v>
      </c>
      <c r="C139">
        <v>54</v>
      </c>
      <c r="D139">
        <v>0.44750000000000001</v>
      </c>
      <c r="E139">
        <v>51.9</v>
      </c>
      <c r="F139">
        <v>49.67</v>
      </c>
      <c r="G139">
        <v>5.5</v>
      </c>
      <c r="H139">
        <v>76.5</v>
      </c>
      <c r="I139">
        <v>5</v>
      </c>
      <c r="J139">
        <v>9.7880539499036612</v>
      </c>
    </row>
    <row r="140" spans="1:10" x14ac:dyDescent="0.3">
      <c r="A140" t="s">
        <v>162</v>
      </c>
      <c r="B140" t="s">
        <v>70</v>
      </c>
      <c r="C140">
        <v>50</v>
      </c>
      <c r="D140">
        <v>0.46</v>
      </c>
      <c r="E140">
        <v>48.8</v>
      </c>
      <c r="F140">
        <v>42.42</v>
      </c>
      <c r="G140">
        <v>4.5999999999999996</v>
      </c>
      <c r="H140">
        <v>70.099999999999994</v>
      </c>
      <c r="I140">
        <v>4</v>
      </c>
      <c r="J140">
        <v>10.102459016393443</v>
      </c>
    </row>
    <row r="141" spans="1:10" x14ac:dyDescent="0.3">
      <c r="A141" t="s">
        <v>163</v>
      </c>
      <c r="B141" t="s">
        <v>70</v>
      </c>
      <c r="C141">
        <v>49</v>
      </c>
      <c r="D141">
        <v>0.4425</v>
      </c>
      <c r="E141">
        <v>48.3</v>
      </c>
      <c r="F141">
        <v>45.92</v>
      </c>
      <c r="G141">
        <v>4.2</v>
      </c>
      <c r="H141">
        <v>67.099999999999994</v>
      </c>
      <c r="I141">
        <v>5</v>
      </c>
      <c r="J141">
        <v>10.641821946169774</v>
      </c>
    </row>
    <row r="142" spans="1:10" x14ac:dyDescent="0.3">
      <c r="A142" t="s">
        <v>164</v>
      </c>
      <c r="B142" t="s">
        <v>70</v>
      </c>
      <c r="C142">
        <v>53</v>
      </c>
      <c r="D142">
        <v>0.40749999999999997</v>
      </c>
      <c r="E142">
        <v>52.1</v>
      </c>
      <c r="F142">
        <v>38.909999999999997</v>
      </c>
      <c r="G142">
        <v>5.2</v>
      </c>
      <c r="H142">
        <v>73.5</v>
      </c>
      <c r="I142">
        <v>6</v>
      </c>
      <c r="J142">
        <v>8.9635316698656435</v>
      </c>
    </row>
    <row r="143" spans="1:10" x14ac:dyDescent="0.3">
      <c r="A143" t="s">
        <v>165</v>
      </c>
      <c r="B143" t="s">
        <v>70</v>
      </c>
      <c r="C143">
        <v>62</v>
      </c>
      <c r="D143">
        <v>0.52500000000000002</v>
      </c>
      <c r="E143">
        <v>60.7</v>
      </c>
      <c r="F143">
        <v>53.39</v>
      </c>
      <c r="G143">
        <v>4.2</v>
      </c>
      <c r="H143">
        <v>60.2</v>
      </c>
      <c r="I143">
        <v>4</v>
      </c>
      <c r="J143">
        <v>10.28006589785832</v>
      </c>
    </row>
    <row r="144" spans="1:10" x14ac:dyDescent="0.3">
      <c r="A144" t="s">
        <v>166</v>
      </c>
      <c r="B144" t="s">
        <v>70</v>
      </c>
      <c r="C144">
        <v>59</v>
      </c>
      <c r="D144">
        <v>0.45750000000000002</v>
      </c>
      <c r="E144">
        <v>57.4</v>
      </c>
      <c r="F144">
        <v>57.44</v>
      </c>
      <c r="G144">
        <v>4.9000000000000004</v>
      </c>
      <c r="H144">
        <v>68.900000000000006</v>
      </c>
      <c r="I144">
        <v>5</v>
      </c>
      <c r="J144">
        <v>10</v>
      </c>
    </row>
    <row r="145" spans="1:10" x14ac:dyDescent="0.3">
      <c r="A145" t="s">
        <v>167</v>
      </c>
      <c r="B145" t="s">
        <v>70</v>
      </c>
      <c r="C145">
        <v>52</v>
      </c>
      <c r="D145">
        <v>0.49249999999999999</v>
      </c>
      <c r="E145">
        <v>50.9</v>
      </c>
      <c r="F145">
        <v>53.36</v>
      </c>
      <c r="G145">
        <v>4.9000000000000004</v>
      </c>
      <c r="H145">
        <v>71.8</v>
      </c>
      <c r="I145">
        <v>5</v>
      </c>
      <c r="J145">
        <v>10.785854616895875</v>
      </c>
    </row>
    <row r="146" spans="1:10" x14ac:dyDescent="0.3">
      <c r="A146" t="s">
        <v>168</v>
      </c>
      <c r="B146" t="s">
        <v>318</v>
      </c>
      <c r="C146">
        <v>54</v>
      </c>
      <c r="D146">
        <v>0.49</v>
      </c>
      <c r="E146">
        <v>52.4</v>
      </c>
      <c r="F146">
        <v>50.68</v>
      </c>
      <c r="G146">
        <v>4.8</v>
      </c>
      <c r="H146">
        <v>70.400000000000006</v>
      </c>
      <c r="I146">
        <v>5</v>
      </c>
      <c r="J146">
        <v>10.133587786259543</v>
      </c>
    </row>
    <row r="147" spans="1:10" x14ac:dyDescent="0.3">
      <c r="A147" t="s">
        <v>169</v>
      </c>
      <c r="B147" t="s">
        <v>318</v>
      </c>
      <c r="C147">
        <v>56</v>
      </c>
      <c r="D147">
        <v>0.45249999999999996</v>
      </c>
      <c r="E147">
        <v>54</v>
      </c>
      <c r="F147">
        <v>52.21</v>
      </c>
      <c r="G147">
        <v>4.8</v>
      </c>
      <c r="H147">
        <v>69.900000000000006</v>
      </c>
      <c r="I147">
        <v>4</v>
      </c>
      <c r="J147">
        <v>9.5555555555555554</v>
      </c>
    </row>
    <row r="148" spans="1:10" x14ac:dyDescent="0.3">
      <c r="A148" t="s">
        <v>170</v>
      </c>
      <c r="B148" t="s">
        <v>318</v>
      </c>
      <c r="C148">
        <v>51</v>
      </c>
      <c r="D148">
        <v>0.46499999999999997</v>
      </c>
      <c r="E148">
        <v>49</v>
      </c>
      <c r="F148">
        <v>56.6</v>
      </c>
      <c r="G148">
        <v>5.4</v>
      </c>
      <c r="H148">
        <v>76.3</v>
      </c>
      <c r="I148">
        <v>5</v>
      </c>
      <c r="J148">
        <v>10.244897959183673</v>
      </c>
    </row>
    <row r="149" spans="1:10" x14ac:dyDescent="0.3">
      <c r="A149" t="s">
        <v>171</v>
      </c>
      <c r="B149" t="s">
        <v>318</v>
      </c>
      <c r="C149">
        <v>53</v>
      </c>
      <c r="D149">
        <v>0.53500000000000003</v>
      </c>
      <c r="E149">
        <v>50.9</v>
      </c>
      <c r="F149">
        <v>70.88</v>
      </c>
      <c r="G149">
        <v>5.4</v>
      </c>
      <c r="H149">
        <v>75.7</v>
      </c>
      <c r="I149">
        <v>8</v>
      </c>
      <c r="J149">
        <v>10.707269155206289</v>
      </c>
    </row>
    <row r="150" spans="1:10" x14ac:dyDescent="0.3">
      <c r="A150" t="s">
        <v>172</v>
      </c>
      <c r="B150" t="s">
        <v>318</v>
      </c>
      <c r="C150">
        <v>53</v>
      </c>
      <c r="D150">
        <v>0.41499999999999998</v>
      </c>
      <c r="E150">
        <v>51.3</v>
      </c>
      <c r="F150">
        <v>48.17</v>
      </c>
      <c r="G150">
        <v>5</v>
      </c>
      <c r="H150">
        <v>72.7</v>
      </c>
      <c r="I150">
        <v>5</v>
      </c>
      <c r="J150">
        <v>9.8440545808966835</v>
      </c>
    </row>
    <row r="151" spans="1:10" x14ac:dyDescent="0.3">
      <c r="A151" t="s">
        <v>173</v>
      </c>
      <c r="B151" t="s">
        <v>318</v>
      </c>
      <c r="C151">
        <v>50</v>
      </c>
      <c r="D151">
        <v>0.41499999999999998</v>
      </c>
      <c r="E151">
        <v>49.1</v>
      </c>
      <c r="F151">
        <v>38.64</v>
      </c>
      <c r="G151">
        <v>5.3</v>
      </c>
      <c r="H151">
        <v>75.5</v>
      </c>
      <c r="I151">
        <v>5</v>
      </c>
      <c r="J151">
        <v>9.34826883910387</v>
      </c>
    </row>
    <row r="152" spans="1:10" x14ac:dyDescent="0.3">
      <c r="A152" t="s">
        <v>174</v>
      </c>
      <c r="B152" t="s">
        <v>318</v>
      </c>
      <c r="C152">
        <v>57</v>
      </c>
      <c r="D152">
        <v>0.45999999999999996</v>
      </c>
      <c r="E152">
        <v>55.9</v>
      </c>
      <c r="F152">
        <v>51.16</v>
      </c>
      <c r="G152">
        <v>5.7</v>
      </c>
      <c r="H152">
        <v>76</v>
      </c>
      <c r="I152">
        <v>7</v>
      </c>
      <c r="J152">
        <v>9.6064400715563512</v>
      </c>
    </row>
    <row r="153" spans="1:10" x14ac:dyDescent="0.3">
      <c r="A153" t="s">
        <v>175</v>
      </c>
      <c r="B153" t="s">
        <v>318</v>
      </c>
      <c r="C153">
        <v>55</v>
      </c>
      <c r="D153">
        <v>0.505</v>
      </c>
      <c r="E153">
        <v>51.1</v>
      </c>
      <c r="F153">
        <v>47.19</v>
      </c>
      <c r="G153">
        <v>1.7</v>
      </c>
      <c r="H153">
        <v>30.3</v>
      </c>
      <c r="I153">
        <v>4</v>
      </c>
      <c r="J153">
        <v>10.371819960861057</v>
      </c>
    </row>
    <row r="154" spans="1:10" x14ac:dyDescent="0.3">
      <c r="A154" t="s">
        <v>176</v>
      </c>
      <c r="B154" t="s">
        <v>318</v>
      </c>
      <c r="C154">
        <v>50</v>
      </c>
      <c r="D154">
        <v>0.46</v>
      </c>
      <c r="E154">
        <v>47.6</v>
      </c>
      <c r="F154">
        <v>57.54</v>
      </c>
      <c r="G154">
        <v>5.3</v>
      </c>
      <c r="H154">
        <v>76.400000000000006</v>
      </c>
      <c r="I154">
        <v>7</v>
      </c>
      <c r="J154">
        <v>10.609243697478989</v>
      </c>
    </row>
    <row r="155" spans="1:10" x14ac:dyDescent="0.3">
      <c r="A155" t="s">
        <v>177</v>
      </c>
      <c r="B155" t="s">
        <v>318</v>
      </c>
      <c r="C155">
        <v>51</v>
      </c>
      <c r="D155">
        <v>0.45750000000000002</v>
      </c>
      <c r="E155">
        <v>49.8</v>
      </c>
      <c r="F155">
        <v>53.38</v>
      </c>
      <c r="G155">
        <v>4.3</v>
      </c>
      <c r="H155">
        <v>67.2</v>
      </c>
      <c r="I155">
        <v>4</v>
      </c>
      <c r="J155">
        <v>10.100401606425704</v>
      </c>
    </row>
    <row r="156" spans="1:10" x14ac:dyDescent="0.3">
      <c r="A156" t="s">
        <v>178</v>
      </c>
      <c r="B156" t="s">
        <v>318</v>
      </c>
      <c r="C156">
        <v>57</v>
      </c>
      <c r="D156">
        <v>0.41499999999999998</v>
      </c>
      <c r="E156">
        <v>55.2</v>
      </c>
      <c r="F156">
        <v>17.55</v>
      </c>
      <c r="G156">
        <v>3.7</v>
      </c>
      <c r="H156">
        <v>58.3</v>
      </c>
      <c r="I156">
        <v>6</v>
      </c>
      <c r="J156">
        <v>8.9130434782608692</v>
      </c>
    </row>
    <row r="157" spans="1:10" x14ac:dyDescent="0.3">
      <c r="A157" t="s">
        <v>179</v>
      </c>
      <c r="B157" t="s">
        <v>318</v>
      </c>
      <c r="C157">
        <v>54</v>
      </c>
      <c r="D157">
        <v>0.47</v>
      </c>
      <c r="E157">
        <v>51.5</v>
      </c>
      <c r="F157">
        <v>57.7</v>
      </c>
      <c r="G157">
        <v>5.6</v>
      </c>
      <c r="H157">
        <v>77.099999999999994</v>
      </c>
      <c r="I157">
        <v>8</v>
      </c>
      <c r="J157">
        <v>10.446601941747574</v>
      </c>
    </row>
    <row r="158" spans="1:10" x14ac:dyDescent="0.3">
      <c r="A158" t="s">
        <v>180</v>
      </c>
      <c r="B158" t="s">
        <v>318</v>
      </c>
      <c r="C158">
        <v>49</v>
      </c>
      <c r="D158">
        <v>0.435</v>
      </c>
      <c r="E158">
        <v>47.2</v>
      </c>
      <c r="F158">
        <v>46.11</v>
      </c>
      <c r="G158">
        <v>4.7</v>
      </c>
      <c r="H158">
        <v>71.8</v>
      </c>
      <c r="I158">
        <v>5</v>
      </c>
      <c r="J158">
        <v>9.5762711864406764</v>
      </c>
    </row>
    <row r="159" spans="1:10" x14ac:dyDescent="0.3">
      <c r="A159" t="s">
        <v>181</v>
      </c>
      <c r="B159" t="s">
        <v>318</v>
      </c>
      <c r="C159">
        <v>60</v>
      </c>
      <c r="D159">
        <v>0.48249999999999998</v>
      </c>
      <c r="E159">
        <v>57.7</v>
      </c>
      <c r="F159">
        <v>46.38</v>
      </c>
      <c r="G159">
        <v>5.4</v>
      </c>
      <c r="H159">
        <v>72.7</v>
      </c>
      <c r="I159">
        <v>7</v>
      </c>
      <c r="J159">
        <v>9.6880415944540736</v>
      </c>
    </row>
    <row r="160" spans="1:10" x14ac:dyDescent="0.3">
      <c r="A160" t="s">
        <v>182</v>
      </c>
      <c r="B160" t="s">
        <v>318</v>
      </c>
      <c r="C160">
        <v>56</v>
      </c>
      <c r="D160">
        <v>0.44750000000000001</v>
      </c>
      <c r="E160">
        <v>51.5</v>
      </c>
      <c r="F160">
        <v>39.46</v>
      </c>
      <c r="G160">
        <v>5.8</v>
      </c>
      <c r="H160">
        <v>78.8</v>
      </c>
      <c r="I160">
        <v>7</v>
      </c>
      <c r="J160">
        <v>9.6116504854368916</v>
      </c>
    </row>
    <row r="161" spans="1:10" x14ac:dyDescent="0.3">
      <c r="A161" t="s">
        <v>183</v>
      </c>
      <c r="B161" t="s">
        <v>318</v>
      </c>
      <c r="C161">
        <v>53</v>
      </c>
      <c r="D161">
        <v>0.47499999999999998</v>
      </c>
      <c r="E161">
        <v>51.6</v>
      </c>
      <c r="F161">
        <v>54.49</v>
      </c>
      <c r="G161">
        <v>5</v>
      </c>
      <c r="H161">
        <v>72.2</v>
      </c>
      <c r="I161">
        <v>6</v>
      </c>
      <c r="J161">
        <v>10.271317829457367</v>
      </c>
    </row>
    <row r="162" spans="1:10" x14ac:dyDescent="0.3">
      <c r="A162" t="s">
        <v>184</v>
      </c>
      <c r="B162" t="s">
        <v>318</v>
      </c>
      <c r="C162">
        <v>56</v>
      </c>
      <c r="D162">
        <v>0.45750000000000002</v>
      </c>
      <c r="E162">
        <v>55</v>
      </c>
      <c r="F162">
        <v>46.78</v>
      </c>
      <c r="G162">
        <v>4.5999999999999996</v>
      </c>
      <c r="H162">
        <v>67.099999999999994</v>
      </c>
      <c r="I162">
        <v>4</v>
      </c>
      <c r="J162">
        <v>10</v>
      </c>
    </row>
    <row r="163" spans="1:10" x14ac:dyDescent="0.3">
      <c r="A163" t="s">
        <v>185</v>
      </c>
      <c r="B163" t="s">
        <v>318</v>
      </c>
      <c r="C163">
        <v>55</v>
      </c>
      <c r="D163">
        <v>0.47249999999999998</v>
      </c>
      <c r="E163">
        <v>54.4</v>
      </c>
      <c r="F163">
        <v>47.62</v>
      </c>
      <c r="G163">
        <v>4.7</v>
      </c>
      <c r="H163">
        <v>68.5</v>
      </c>
      <c r="I163">
        <v>5</v>
      </c>
      <c r="J163">
        <v>10.018382352941178</v>
      </c>
    </row>
    <row r="164" spans="1:10" x14ac:dyDescent="0.3">
      <c r="A164" t="s">
        <v>186</v>
      </c>
      <c r="B164" t="s">
        <v>318</v>
      </c>
      <c r="C164">
        <v>56</v>
      </c>
      <c r="D164">
        <v>0.44500000000000001</v>
      </c>
      <c r="E164">
        <v>53.9</v>
      </c>
      <c r="F164">
        <v>50.57</v>
      </c>
      <c r="G164">
        <v>7.5</v>
      </c>
      <c r="H164">
        <v>88.3</v>
      </c>
      <c r="I164">
        <v>8</v>
      </c>
      <c r="J164">
        <v>9.6660482374768115</v>
      </c>
    </row>
    <row r="165" spans="1:10" x14ac:dyDescent="0.3">
      <c r="A165" t="s">
        <v>187</v>
      </c>
      <c r="B165" t="s">
        <v>318</v>
      </c>
      <c r="C165">
        <v>50</v>
      </c>
      <c r="D165">
        <v>0.435</v>
      </c>
      <c r="E165">
        <v>48</v>
      </c>
      <c r="F165">
        <v>47.26</v>
      </c>
      <c r="G165">
        <v>4.0999999999999996</v>
      </c>
      <c r="H165">
        <v>66</v>
      </c>
      <c r="I165">
        <v>7</v>
      </c>
      <c r="J165">
        <v>10.104166666666666</v>
      </c>
    </row>
    <row r="166" spans="1:10" x14ac:dyDescent="0.3">
      <c r="A166" t="s">
        <v>188</v>
      </c>
      <c r="B166" t="s">
        <v>318</v>
      </c>
      <c r="C166">
        <v>55</v>
      </c>
      <c r="D166">
        <v>0.32500000000000001</v>
      </c>
      <c r="E166">
        <v>53.5</v>
      </c>
      <c r="F166">
        <v>54.28</v>
      </c>
      <c r="G166">
        <v>3.8</v>
      </c>
      <c r="H166">
        <v>60.2</v>
      </c>
      <c r="I166">
        <v>6</v>
      </c>
      <c r="J166">
        <v>11.009345794392525</v>
      </c>
    </row>
    <row r="167" spans="1:10" x14ac:dyDescent="0.3">
      <c r="A167" t="s">
        <v>189</v>
      </c>
      <c r="B167" t="s">
        <v>318</v>
      </c>
      <c r="C167">
        <v>56</v>
      </c>
      <c r="D167">
        <v>0.495</v>
      </c>
      <c r="E167">
        <v>54.3</v>
      </c>
      <c r="F167">
        <v>53.62</v>
      </c>
      <c r="G167">
        <v>5.5</v>
      </c>
      <c r="H167">
        <v>74.900000000000006</v>
      </c>
      <c r="I167">
        <v>9</v>
      </c>
      <c r="J167">
        <v>10.626151012891343</v>
      </c>
    </row>
    <row r="168" spans="1:10" x14ac:dyDescent="0.3">
      <c r="A168" t="s">
        <v>190</v>
      </c>
      <c r="B168" t="s">
        <v>318</v>
      </c>
      <c r="C168">
        <v>53</v>
      </c>
      <c r="D168">
        <v>0.46249999999999997</v>
      </c>
      <c r="E168">
        <v>51.7</v>
      </c>
      <c r="F168">
        <v>57.13</v>
      </c>
      <c r="G168">
        <v>4.0999999999999996</v>
      </c>
      <c r="H168">
        <v>63.9</v>
      </c>
      <c r="I168">
        <v>7</v>
      </c>
      <c r="J168">
        <v>10.058027079303674</v>
      </c>
    </row>
    <row r="169" spans="1:10" x14ac:dyDescent="0.3">
      <c r="A169" t="s">
        <v>191</v>
      </c>
      <c r="B169" t="s">
        <v>318</v>
      </c>
      <c r="C169">
        <v>60</v>
      </c>
      <c r="D169">
        <v>0.47</v>
      </c>
      <c r="E169">
        <v>58.5</v>
      </c>
      <c r="F169">
        <v>34.97</v>
      </c>
      <c r="G169">
        <v>6.4</v>
      </c>
      <c r="H169">
        <v>80.400000000000006</v>
      </c>
      <c r="I169">
        <v>8</v>
      </c>
      <c r="J169">
        <v>9.7606837606837615</v>
      </c>
    </row>
    <row r="170" spans="1:10" x14ac:dyDescent="0.3">
      <c r="A170" t="s">
        <v>192</v>
      </c>
      <c r="B170" t="s">
        <v>318</v>
      </c>
      <c r="C170">
        <v>56</v>
      </c>
      <c r="D170">
        <v>0.47</v>
      </c>
      <c r="E170">
        <v>55</v>
      </c>
      <c r="F170">
        <v>55.84</v>
      </c>
      <c r="G170">
        <v>3.4</v>
      </c>
      <c r="H170">
        <v>54.5</v>
      </c>
      <c r="I170">
        <v>6</v>
      </c>
      <c r="J170">
        <v>10.272727272727273</v>
      </c>
    </row>
    <row r="171" spans="1:10" x14ac:dyDescent="0.3">
      <c r="A171" t="s">
        <v>193</v>
      </c>
      <c r="B171" t="s">
        <v>318</v>
      </c>
      <c r="C171">
        <v>57</v>
      </c>
      <c r="D171">
        <v>0.45250000000000001</v>
      </c>
      <c r="E171">
        <v>55.7</v>
      </c>
      <c r="F171">
        <v>53.39</v>
      </c>
      <c r="G171">
        <v>5</v>
      </c>
      <c r="H171">
        <v>70.3</v>
      </c>
      <c r="I171">
        <v>7</v>
      </c>
      <c r="J171">
        <v>10.412926391382403</v>
      </c>
    </row>
    <row r="172" spans="1:10" x14ac:dyDescent="0.3">
      <c r="A172" t="s">
        <v>194</v>
      </c>
      <c r="B172" t="s">
        <v>318</v>
      </c>
      <c r="C172">
        <v>55</v>
      </c>
      <c r="D172">
        <v>0.48250000000000004</v>
      </c>
      <c r="E172">
        <v>54.8</v>
      </c>
      <c r="F172">
        <v>59.93</v>
      </c>
      <c r="G172">
        <v>6.2</v>
      </c>
      <c r="H172">
        <v>79.8</v>
      </c>
      <c r="I172">
        <v>6</v>
      </c>
      <c r="J172">
        <v>10.74817518248175</v>
      </c>
    </row>
    <row r="173" spans="1:10" x14ac:dyDescent="0.3">
      <c r="A173" t="s">
        <v>195</v>
      </c>
      <c r="B173" t="s">
        <v>318</v>
      </c>
      <c r="C173">
        <v>66</v>
      </c>
      <c r="D173">
        <v>0.49</v>
      </c>
      <c r="E173">
        <v>63.7</v>
      </c>
      <c r="F173">
        <v>42.06</v>
      </c>
      <c r="G173">
        <v>6.3</v>
      </c>
      <c r="H173">
        <v>78</v>
      </c>
      <c r="I173">
        <v>9</v>
      </c>
      <c r="J173">
        <v>9.9058084772370485</v>
      </c>
    </row>
    <row r="174" spans="1:10" x14ac:dyDescent="0.3">
      <c r="A174" t="s">
        <v>196</v>
      </c>
      <c r="B174" t="s">
        <v>318</v>
      </c>
      <c r="C174">
        <v>60</v>
      </c>
      <c r="D174">
        <v>0.46500000000000002</v>
      </c>
      <c r="E174">
        <v>58.8</v>
      </c>
      <c r="F174">
        <v>52.67</v>
      </c>
      <c r="G174">
        <v>6.2</v>
      </c>
      <c r="H174">
        <v>78.8</v>
      </c>
      <c r="I174">
        <v>6</v>
      </c>
      <c r="J174">
        <v>9.6598639455782322</v>
      </c>
    </row>
    <row r="175" spans="1:10" x14ac:dyDescent="0.3">
      <c r="A175" t="s">
        <v>197</v>
      </c>
      <c r="B175" t="s">
        <v>318</v>
      </c>
      <c r="C175">
        <v>49</v>
      </c>
      <c r="D175">
        <v>0.47249999999999998</v>
      </c>
      <c r="E175">
        <v>47.8</v>
      </c>
      <c r="F175">
        <v>53.47</v>
      </c>
      <c r="G175">
        <v>5</v>
      </c>
      <c r="H175">
        <v>73.900000000000006</v>
      </c>
      <c r="I175">
        <v>9</v>
      </c>
      <c r="J175">
        <v>10.502092050209205</v>
      </c>
    </row>
    <row r="176" spans="1:10" x14ac:dyDescent="0.3">
      <c r="A176" t="s">
        <v>198</v>
      </c>
      <c r="B176" t="s">
        <v>318</v>
      </c>
      <c r="C176">
        <v>56</v>
      </c>
      <c r="D176">
        <v>0.48749999999999999</v>
      </c>
      <c r="E176">
        <v>55.2</v>
      </c>
      <c r="F176">
        <v>62.33</v>
      </c>
      <c r="G176">
        <v>5.4</v>
      </c>
      <c r="H176">
        <v>74.3</v>
      </c>
      <c r="I176">
        <v>9</v>
      </c>
      <c r="J176">
        <v>10.561594202898551</v>
      </c>
    </row>
    <row r="177" spans="1:10" x14ac:dyDescent="0.3">
      <c r="A177" t="s">
        <v>199</v>
      </c>
      <c r="B177" t="s">
        <v>318</v>
      </c>
      <c r="C177">
        <v>60</v>
      </c>
      <c r="D177">
        <v>0.48</v>
      </c>
      <c r="E177">
        <v>58.5</v>
      </c>
      <c r="F177">
        <v>54.74</v>
      </c>
      <c r="G177">
        <v>6.1</v>
      </c>
      <c r="H177">
        <v>78.3</v>
      </c>
      <c r="I177">
        <v>6</v>
      </c>
      <c r="J177">
        <v>9.8290598290598279</v>
      </c>
    </row>
    <row r="178" spans="1:10" x14ac:dyDescent="0.3">
      <c r="A178" t="s">
        <v>200</v>
      </c>
      <c r="B178" t="s">
        <v>318</v>
      </c>
      <c r="C178">
        <v>56</v>
      </c>
      <c r="D178">
        <v>0.46249999999999997</v>
      </c>
      <c r="E178">
        <v>55.1</v>
      </c>
      <c r="F178">
        <v>49.67</v>
      </c>
      <c r="G178">
        <v>4.2</v>
      </c>
      <c r="H178">
        <v>63.1</v>
      </c>
      <c r="I178">
        <v>9</v>
      </c>
      <c r="J178">
        <v>9.7096188747731382</v>
      </c>
    </row>
    <row r="179" spans="1:10" x14ac:dyDescent="0.3">
      <c r="A179" t="s">
        <v>201</v>
      </c>
      <c r="B179" t="s">
        <v>318</v>
      </c>
      <c r="C179">
        <v>57</v>
      </c>
      <c r="D179">
        <v>0.49249999999999999</v>
      </c>
      <c r="E179">
        <v>55.7</v>
      </c>
      <c r="F179">
        <v>47.75</v>
      </c>
      <c r="G179">
        <v>5.2</v>
      </c>
      <c r="H179">
        <v>72.2</v>
      </c>
      <c r="I179">
        <v>7</v>
      </c>
      <c r="J179">
        <v>10.215439856373429</v>
      </c>
    </row>
    <row r="180" spans="1:10" x14ac:dyDescent="0.3">
      <c r="A180" t="s">
        <v>202</v>
      </c>
      <c r="B180" t="s">
        <v>318</v>
      </c>
      <c r="C180">
        <v>55</v>
      </c>
      <c r="D180">
        <v>0.46249999999999997</v>
      </c>
      <c r="E180">
        <v>54.2</v>
      </c>
      <c r="F180">
        <v>51.34</v>
      </c>
      <c r="G180">
        <v>5.7</v>
      </c>
      <c r="H180">
        <v>76.400000000000006</v>
      </c>
      <c r="I180">
        <v>9</v>
      </c>
      <c r="J180">
        <v>10.07380073800738</v>
      </c>
    </row>
    <row r="181" spans="1:10" x14ac:dyDescent="0.3">
      <c r="A181" t="s">
        <v>203</v>
      </c>
      <c r="B181" t="s">
        <v>318</v>
      </c>
      <c r="C181">
        <v>55</v>
      </c>
      <c r="D181">
        <v>0.46499999999999997</v>
      </c>
      <c r="E181">
        <v>53.1</v>
      </c>
      <c r="F181">
        <v>52.49</v>
      </c>
      <c r="G181">
        <v>3.2</v>
      </c>
      <c r="H181">
        <v>53.7</v>
      </c>
      <c r="I181">
        <v>6</v>
      </c>
      <c r="J181">
        <v>10.489642184557438</v>
      </c>
    </row>
    <row r="182" spans="1:10" x14ac:dyDescent="0.3">
      <c r="A182" t="s">
        <v>204</v>
      </c>
      <c r="B182" t="s">
        <v>318</v>
      </c>
      <c r="C182">
        <v>51</v>
      </c>
      <c r="D182">
        <v>0.47249999999999998</v>
      </c>
      <c r="E182">
        <v>48.8</v>
      </c>
      <c r="F182">
        <v>58.67</v>
      </c>
      <c r="G182">
        <v>3.3</v>
      </c>
      <c r="H182">
        <v>57.8</v>
      </c>
      <c r="I182">
        <v>5</v>
      </c>
      <c r="J182">
        <v>11.372950819672132</v>
      </c>
    </row>
    <row r="183" spans="1:10" x14ac:dyDescent="0.3">
      <c r="A183" t="s">
        <v>205</v>
      </c>
      <c r="B183" t="s">
        <v>318</v>
      </c>
      <c r="C183">
        <v>54</v>
      </c>
      <c r="D183">
        <v>0.48249999999999998</v>
      </c>
      <c r="E183">
        <v>52.6</v>
      </c>
      <c r="F183">
        <v>47.98</v>
      </c>
      <c r="G183">
        <v>5</v>
      </c>
      <c r="H183">
        <v>72.2</v>
      </c>
      <c r="I183">
        <v>4</v>
      </c>
      <c r="J183">
        <v>9.9809885931558924</v>
      </c>
    </row>
    <row r="184" spans="1:10" x14ac:dyDescent="0.3">
      <c r="A184" t="s">
        <v>206</v>
      </c>
      <c r="B184" t="s">
        <v>318</v>
      </c>
      <c r="C184">
        <v>55</v>
      </c>
      <c r="D184">
        <v>0.51</v>
      </c>
      <c r="E184">
        <v>53.4</v>
      </c>
      <c r="F184">
        <v>52.73</v>
      </c>
      <c r="G184">
        <v>3.7</v>
      </c>
      <c r="H184">
        <v>58.8</v>
      </c>
      <c r="I184">
        <v>6</v>
      </c>
      <c r="J184">
        <v>10.468164794007489</v>
      </c>
    </row>
    <row r="185" spans="1:10" x14ac:dyDescent="0.3">
      <c r="A185" t="s">
        <v>207</v>
      </c>
      <c r="B185" t="s">
        <v>318</v>
      </c>
      <c r="C185">
        <v>52</v>
      </c>
      <c r="D185">
        <v>0.45750000000000002</v>
      </c>
      <c r="E185">
        <v>57.8</v>
      </c>
      <c r="F185">
        <v>42</v>
      </c>
      <c r="G185">
        <v>5.5</v>
      </c>
      <c r="H185">
        <v>74.2</v>
      </c>
      <c r="I185">
        <v>6</v>
      </c>
      <c r="J185">
        <v>9.0484429065743956</v>
      </c>
    </row>
    <row r="186" spans="1:10" x14ac:dyDescent="0.3">
      <c r="A186" t="s">
        <v>208</v>
      </c>
      <c r="B186" t="s">
        <v>318</v>
      </c>
      <c r="C186">
        <v>56</v>
      </c>
      <c r="D186">
        <v>0.44500000000000001</v>
      </c>
      <c r="E186">
        <v>56.6</v>
      </c>
      <c r="F186">
        <v>48.22</v>
      </c>
      <c r="G186">
        <v>3.8</v>
      </c>
      <c r="H186">
        <v>58.1</v>
      </c>
      <c r="I186">
        <v>5</v>
      </c>
      <c r="J186">
        <v>9.4522968197879855</v>
      </c>
    </row>
    <row r="187" spans="1:10" x14ac:dyDescent="0.3">
      <c r="A187" t="s">
        <v>209</v>
      </c>
      <c r="B187" t="s">
        <v>318</v>
      </c>
      <c r="C187">
        <v>54</v>
      </c>
      <c r="D187">
        <v>0.47499999999999998</v>
      </c>
      <c r="E187">
        <v>52.4</v>
      </c>
      <c r="F187">
        <v>44.06</v>
      </c>
      <c r="J187">
        <v>10.019083969465649</v>
      </c>
    </row>
    <row r="188" spans="1:10" x14ac:dyDescent="0.3">
      <c r="A188" t="s">
        <v>210</v>
      </c>
      <c r="B188" t="s">
        <v>318</v>
      </c>
      <c r="C188">
        <v>59</v>
      </c>
      <c r="D188">
        <v>0.53500000000000003</v>
      </c>
      <c r="E188">
        <v>57.7</v>
      </c>
      <c r="F188">
        <v>56.52</v>
      </c>
      <c r="G188">
        <v>6.1</v>
      </c>
      <c r="H188">
        <v>78.7</v>
      </c>
      <c r="I188">
        <v>5</v>
      </c>
      <c r="J188">
        <v>10.710571923743501</v>
      </c>
    </row>
    <row r="189" spans="1:10" x14ac:dyDescent="0.3">
      <c r="A189" t="s">
        <v>211</v>
      </c>
      <c r="B189" t="s">
        <v>318</v>
      </c>
      <c r="C189">
        <v>55</v>
      </c>
      <c r="D189">
        <v>0.47499999999999998</v>
      </c>
      <c r="E189">
        <v>54.2</v>
      </c>
      <c r="F189">
        <v>50.58</v>
      </c>
      <c r="G189">
        <v>3.1</v>
      </c>
      <c r="H189">
        <v>51</v>
      </c>
      <c r="I189">
        <v>6</v>
      </c>
      <c r="J189">
        <v>9.9077490774907737</v>
      </c>
    </row>
    <row r="190" spans="1:10" x14ac:dyDescent="0.3">
      <c r="A190" t="s">
        <v>212</v>
      </c>
      <c r="B190" t="s">
        <v>318</v>
      </c>
      <c r="C190">
        <v>54</v>
      </c>
      <c r="D190">
        <v>0.49</v>
      </c>
      <c r="E190">
        <v>52</v>
      </c>
      <c r="F190">
        <v>48</v>
      </c>
      <c r="G190">
        <v>6</v>
      </c>
      <c r="H190">
        <v>80</v>
      </c>
      <c r="I190">
        <v>5</v>
      </c>
      <c r="J190">
        <v>10.519230769230768</v>
      </c>
    </row>
    <row r="191" spans="1:10" x14ac:dyDescent="0.3">
      <c r="A191" t="s">
        <v>213</v>
      </c>
      <c r="B191" t="s">
        <v>318</v>
      </c>
      <c r="C191">
        <v>54</v>
      </c>
      <c r="D191">
        <v>0.495</v>
      </c>
      <c r="E191">
        <v>53.4</v>
      </c>
      <c r="F191">
        <v>53.38</v>
      </c>
      <c r="G191">
        <v>3.9</v>
      </c>
      <c r="H191">
        <v>60.9</v>
      </c>
      <c r="I191">
        <v>6</v>
      </c>
      <c r="J191">
        <v>10.711610486891388</v>
      </c>
    </row>
    <row r="192" spans="1:10" x14ac:dyDescent="0.3">
      <c r="A192" t="s">
        <v>214</v>
      </c>
      <c r="B192" t="s">
        <v>318</v>
      </c>
      <c r="C192">
        <v>51</v>
      </c>
      <c r="D192">
        <v>0.4425</v>
      </c>
      <c r="E192">
        <v>48.6</v>
      </c>
      <c r="F192">
        <v>40.380000000000003</v>
      </c>
      <c r="G192">
        <v>4.7</v>
      </c>
      <c r="H192">
        <v>71.099999999999994</v>
      </c>
      <c r="I192">
        <v>5</v>
      </c>
      <c r="J192">
        <v>9.8353909465020575</v>
      </c>
    </row>
    <row r="193" spans="1:10" x14ac:dyDescent="0.3">
      <c r="A193" t="s">
        <v>215</v>
      </c>
      <c r="B193" t="s">
        <v>318</v>
      </c>
      <c r="C193">
        <v>53</v>
      </c>
      <c r="D193">
        <v>0.45</v>
      </c>
      <c r="E193">
        <v>51.7</v>
      </c>
      <c r="F193">
        <v>40.15</v>
      </c>
      <c r="G193">
        <v>2.8</v>
      </c>
      <c r="H193">
        <v>48.5</v>
      </c>
      <c r="I193">
        <v>5</v>
      </c>
      <c r="J193">
        <v>8.2591876208897492</v>
      </c>
    </row>
    <row r="194" spans="1:10" x14ac:dyDescent="0.3">
      <c r="A194" t="s">
        <v>216</v>
      </c>
      <c r="B194" t="s">
        <v>319</v>
      </c>
      <c r="C194">
        <v>50</v>
      </c>
      <c r="D194">
        <v>0.495</v>
      </c>
      <c r="E194">
        <v>49</v>
      </c>
      <c r="F194">
        <v>44.27</v>
      </c>
      <c r="G194">
        <v>4.2</v>
      </c>
      <c r="H194">
        <v>66.599999999999994</v>
      </c>
      <c r="I194">
        <v>5</v>
      </c>
      <c r="J194">
        <v>10.204081632653061</v>
      </c>
    </row>
    <row r="195" spans="1:10" x14ac:dyDescent="0.3">
      <c r="A195" t="s">
        <v>217</v>
      </c>
      <c r="B195" t="s">
        <v>319</v>
      </c>
      <c r="C195">
        <v>50</v>
      </c>
      <c r="D195">
        <v>0.47249999999999998</v>
      </c>
      <c r="E195">
        <v>49</v>
      </c>
      <c r="F195">
        <v>42.25</v>
      </c>
      <c r="G195">
        <v>3.2</v>
      </c>
      <c r="H195">
        <v>55.5</v>
      </c>
      <c r="I195">
        <v>5</v>
      </c>
      <c r="J195">
        <v>9.6938775510204085</v>
      </c>
    </row>
    <row r="196" spans="1:10" x14ac:dyDescent="0.3">
      <c r="A196" t="s">
        <v>218</v>
      </c>
      <c r="B196" t="s">
        <v>319</v>
      </c>
      <c r="C196">
        <v>55</v>
      </c>
      <c r="D196">
        <v>0.48749999999999999</v>
      </c>
      <c r="E196">
        <v>57.6</v>
      </c>
      <c r="F196">
        <v>54.2</v>
      </c>
      <c r="G196">
        <v>5.9</v>
      </c>
      <c r="H196">
        <v>76.7</v>
      </c>
      <c r="I196">
        <v>7</v>
      </c>
      <c r="J196">
        <v>10.381944444444443</v>
      </c>
    </row>
    <row r="197" spans="1:10" x14ac:dyDescent="0.3">
      <c r="A197" t="s">
        <v>219</v>
      </c>
      <c r="B197" t="s">
        <v>319</v>
      </c>
      <c r="C197">
        <v>56</v>
      </c>
      <c r="D197">
        <v>0.44749999999999995</v>
      </c>
      <c r="E197">
        <v>55.1</v>
      </c>
      <c r="F197">
        <v>37.75</v>
      </c>
      <c r="G197">
        <v>5.2</v>
      </c>
      <c r="H197">
        <v>72.099999999999994</v>
      </c>
      <c r="I197">
        <v>6</v>
      </c>
      <c r="J197">
        <v>9.5099818511796723</v>
      </c>
    </row>
    <row r="198" spans="1:10" x14ac:dyDescent="0.3">
      <c r="A198" t="s">
        <v>220</v>
      </c>
      <c r="B198" t="s">
        <v>319</v>
      </c>
      <c r="C198">
        <v>58</v>
      </c>
      <c r="D198">
        <v>0.45750000000000002</v>
      </c>
      <c r="E198">
        <v>55.9</v>
      </c>
      <c r="F198">
        <v>43.37</v>
      </c>
      <c r="G198">
        <v>6.4</v>
      </c>
      <c r="H198">
        <v>80.8</v>
      </c>
      <c r="I198">
        <v>7</v>
      </c>
      <c r="J198">
        <v>9.4991055456171747</v>
      </c>
    </row>
    <row r="199" spans="1:10" x14ac:dyDescent="0.3">
      <c r="A199" t="s">
        <v>221</v>
      </c>
      <c r="B199" t="s">
        <v>319</v>
      </c>
      <c r="C199">
        <v>52</v>
      </c>
      <c r="D199">
        <v>0.42499999999999999</v>
      </c>
      <c r="E199">
        <v>50.3</v>
      </c>
      <c r="F199">
        <v>39.26</v>
      </c>
      <c r="G199">
        <v>6.8</v>
      </c>
      <c r="H199">
        <v>85.6</v>
      </c>
      <c r="I199">
        <v>9</v>
      </c>
      <c r="J199">
        <v>9.0656063618290279</v>
      </c>
    </row>
    <row r="200" spans="1:10" x14ac:dyDescent="0.3">
      <c r="A200" t="s">
        <v>222</v>
      </c>
      <c r="B200" t="s">
        <v>319</v>
      </c>
      <c r="C200">
        <v>58</v>
      </c>
      <c r="D200">
        <v>0.45</v>
      </c>
      <c r="E200">
        <v>54.1</v>
      </c>
      <c r="F200">
        <v>58.24</v>
      </c>
      <c r="G200">
        <v>4.8</v>
      </c>
      <c r="H200">
        <v>69.5</v>
      </c>
      <c r="I200">
        <v>5</v>
      </c>
      <c r="J200">
        <v>9.8706099815157096</v>
      </c>
    </row>
    <row r="201" spans="1:10" x14ac:dyDescent="0.3">
      <c r="A201" t="s">
        <v>223</v>
      </c>
      <c r="B201" t="s">
        <v>319</v>
      </c>
      <c r="C201">
        <v>57</v>
      </c>
      <c r="D201">
        <v>0.52750000000000008</v>
      </c>
      <c r="E201">
        <v>55.5</v>
      </c>
      <c r="F201">
        <v>55.49</v>
      </c>
      <c r="G201">
        <v>5.8</v>
      </c>
      <c r="H201">
        <v>77.2</v>
      </c>
      <c r="I201">
        <v>6</v>
      </c>
      <c r="J201">
        <v>10.378378378378377</v>
      </c>
    </row>
    <row r="202" spans="1:10" x14ac:dyDescent="0.3">
      <c r="A202" t="s">
        <v>224</v>
      </c>
      <c r="B202" t="s">
        <v>319</v>
      </c>
      <c r="C202">
        <v>56</v>
      </c>
      <c r="D202">
        <v>0.46749999999999997</v>
      </c>
      <c r="E202">
        <v>53.2</v>
      </c>
      <c r="F202">
        <v>51.44</v>
      </c>
      <c r="G202">
        <v>4.8</v>
      </c>
      <c r="H202">
        <v>69.900000000000006</v>
      </c>
      <c r="I202">
        <v>6</v>
      </c>
      <c r="J202">
        <v>10.169172932330826</v>
      </c>
    </row>
    <row r="203" spans="1:10" x14ac:dyDescent="0.3">
      <c r="A203" t="s">
        <v>225</v>
      </c>
      <c r="B203" t="s">
        <v>319</v>
      </c>
      <c r="C203">
        <v>52</v>
      </c>
      <c r="D203">
        <v>0.47</v>
      </c>
      <c r="E203">
        <v>48.5</v>
      </c>
      <c r="F203">
        <v>58.13</v>
      </c>
      <c r="G203">
        <v>5.4</v>
      </c>
      <c r="H203">
        <v>76.599999999999994</v>
      </c>
      <c r="I203">
        <v>5</v>
      </c>
      <c r="J203">
        <v>10.597938144329897</v>
      </c>
    </row>
    <row r="204" spans="1:10" x14ac:dyDescent="0.3">
      <c r="A204" t="s">
        <v>226</v>
      </c>
      <c r="B204" t="s">
        <v>319</v>
      </c>
      <c r="C204">
        <v>52</v>
      </c>
      <c r="D204">
        <v>0.47249999999999998</v>
      </c>
      <c r="E204">
        <v>50.9</v>
      </c>
      <c r="F204">
        <v>56.52</v>
      </c>
      <c r="G204">
        <v>6.9</v>
      </c>
      <c r="H204">
        <v>85.7</v>
      </c>
      <c r="I204">
        <v>9</v>
      </c>
      <c r="J204">
        <v>9.9607072691552077</v>
      </c>
    </row>
    <row r="205" spans="1:10" x14ac:dyDescent="0.3">
      <c r="A205" t="s">
        <v>227</v>
      </c>
      <c r="B205" t="s">
        <v>319</v>
      </c>
      <c r="C205">
        <v>47</v>
      </c>
      <c r="D205">
        <v>0.495</v>
      </c>
      <c r="E205">
        <v>44.5</v>
      </c>
      <c r="F205">
        <v>55.72</v>
      </c>
      <c r="G205">
        <v>4.2</v>
      </c>
      <c r="H205">
        <v>68.400000000000006</v>
      </c>
      <c r="I205">
        <v>5</v>
      </c>
      <c r="J205">
        <v>11.640449438202246</v>
      </c>
    </row>
    <row r="206" spans="1:10" x14ac:dyDescent="0.3">
      <c r="A206" t="s">
        <v>228</v>
      </c>
      <c r="B206" t="s">
        <v>319</v>
      </c>
      <c r="C206">
        <v>59</v>
      </c>
      <c r="D206">
        <v>0.53</v>
      </c>
      <c r="E206">
        <v>57.2</v>
      </c>
      <c r="F206">
        <v>57.86</v>
      </c>
      <c r="G206">
        <v>6.2</v>
      </c>
      <c r="H206">
        <v>79.5</v>
      </c>
      <c r="I206">
        <v>9</v>
      </c>
      <c r="J206">
        <v>10.332167832167832</v>
      </c>
    </row>
    <row r="207" spans="1:10" x14ac:dyDescent="0.3">
      <c r="A207" t="s">
        <v>229</v>
      </c>
      <c r="B207" t="s">
        <v>319</v>
      </c>
      <c r="C207">
        <v>60</v>
      </c>
      <c r="D207">
        <v>0.47249999999999998</v>
      </c>
      <c r="E207">
        <v>58.6</v>
      </c>
      <c r="F207">
        <v>50.26</v>
      </c>
      <c r="G207">
        <v>4.4000000000000004</v>
      </c>
      <c r="H207">
        <v>63.3</v>
      </c>
      <c r="I207">
        <v>9</v>
      </c>
      <c r="J207">
        <v>9.8293515358361763</v>
      </c>
    </row>
    <row r="208" spans="1:10" x14ac:dyDescent="0.3">
      <c r="A208" t="s">
        <v>230</v>
      </c>
      <c r="B208" t="s">
        <v>319</v>
      </c>
      <c r="C208">
        <v>47</v>
      </c>
      <c r="D208">
        <v>0.48</v>
      </c>
      <c r="E208">
        <v>45.9</v>
      </c>
      <c r="F208">
        <v>49.06</v>
      </c>
      <c r="G208">
        <v>3.8</v>
      </c>
      <c r="H208">
        <v>63.9</v>
      </c>
      <c r="I208">
        <v>5</v>
      </c>
      <c r="J208">
        <v>10.37037037037037</v>
      </c>
    </row>
    <row r="209" spans="1:10" x14ac:dyDescent="0.3">
      <c r="A209" t="s">
        <v>231</v>
      </c>
      <c r="B209" t="s">
        <v>319</v>
      </c>
      <c r="C209">
        <v>55</v>
      </c>
      <c r="D209">
        <v>0.48749999999999999</v>
      </c>
      <c r="E209">
        <v>51.9</v>
      </c>
      <c r="F209">
        <v>64.25</v>
      </c>
      <c r="G209">
        <v>7</v>
      </c>
      <c r="H209">
        <v>86</v>
      </c>
      <c r="I209">
        <v>8</v>
      </c>
      <c r="J209">
        <v>10.616570327552987</v>
      </c>
    </row>
    <row r="210" spans="1:10" x14ac:dyDescent="0.3">
      <c r="A210" t="s">
        <v>232</v>
      </c>
      <c r="B210" t="s">
        <v>319</v>
      </c>
      <c r="C210">
        <v>53</v>
      </c>
      <c r="D210">
        <v>0.50249999999999995</v>
      </c>
      <c r="E210">
        <v>52.2</v>
      </c>
      <c r="F210">
        <v>59.64</v>
      </c>
      <c r="G210">
        <v>2.7</v>
      </c>
      <c r="H210">
        <v>47.8</v>
      </c>
      <c r="I210">
        <v>5</v>
      </c>
      <c r="J210">
        <v>11.130268199233715</v>
      </c>
    </row>
    <row r="211" spans="1:10" x14ac:dyDescent="0.3">
      <c r="A211" t="s">
        <v>233</v>
      </c>
      <c r="B211" t="s">
        <v>319</v>
      </c>
      <c r="C211">
        <v>54</v>
      </c>
      <c r="D211">
        <v>0.48250000000000004</v>
      </c>
      <c r="E211">
        <v>53.2</v>
      </c>
      <c r="F211">
        <v>49.98</v>
      </c>
      <c r="G211">
        <v>3.6</v>
      </c>
      <c r="H211">
        <v>58.2</v>
      </c>
      <c r="I211">
        <v>4</v>
      </c>
      <c r="J211">
        <v>11.221804511278194</v>
      </c>
    </row>
    <row r="212" spans="1:10" x14ac:dyDescent="0.3">
      <c r="A212" t="s">
        <v>234</v>
      </c>
      <c r="B212" t="s">
        <v>319</v>
      </c>
      <c r="C212">
        <v>54</v>
      </c>
      <c r="D212">
        <v>0.48499999999999999</v>
      </c>
      <c r="E212">
        <v>53.2</v>
      </c>
      <c r="F212">
        <v>54.3</v>
      </c>
      <c r="G212">
        <v>6.3</v>
      </c>
      <c r="H212">
        <v>81.099999999999994</v>
      </c>
      <c r="I212">
        <v>5</v>
      </c>
      <c r="J212">
        <v>10.86466165413534</v>
      </c>
    </row>
    <row r="213" spans="1:10" x14ac:dyDescent="0.3">
      <c r="A213" t="s">
        <v>235</v>
      </c>
      <c r="B213" t="s">
        <v>319</v>
      </c>
      <c r="C213">
        <v>72</v>
      </c>
      <c r="D213">
        <v>0.42499999999999999</v>
      </c>
      <c r="E213">
        <v>71.400000000000006</v>
      </c>
      <c r="F213">
        <v>39.61</v>
      </c>
      <c r="G213">
        <v>4.5999999999999996</v>
      </c>
      <c r="H213">
        <v>59.2</v>
      </c>
      <c r="I213">
        <v>5</v>
      </c>
      <c r="J213">
        <v>8.011204481792717</v>
      </c>
    </row>
    <row r="214" spans="1:10" x14ac:dyDescent="0.3">
      <c r="A214" t="s">
        <v>236</v>
      </c>
      <c r="B214" t="s">
        <v>319</v>
      </c>
      <c r="C214">
        <v>52</v>
      </c>
      <c r="D214">
        <v>0.50750000000000006</v>
      </c>
      <c r="E214">
        <v>51.1</v>
      </c>
      <c r="F214">
        <v>52.41</v>
      </c>
      <c r="G214">
        <v>4.5999999999999996</v>
      </c>
      <c r="H214">
        <v>68.900000000000006</v>
      </c>
      <c r="I214">
        <v>4</v>
      </c>
      <c r="J214">
        <v>10.998043052837573</v>
      </c>
    </row>
    <row r="215" spans="1:10" x14ac:dyDescent="0.3">
      <c r="A215" t="s">
        <v>237</v>
      </c>
      <c r="B215" t="s">
        <v>319</v>
      </c>
      <c r="C215">
        <v>57</v>
      </c>
      <c r="D215">
        <v>0.495</v>
      </c>
      <c r="E215">
        <v>54.3</v>
      </c>
      <c r="F215">
        <v>54.04</v>
      </c>
      <c r="G215">
        <v>5</v>
      </c>
      <c r="H215">
        <v>71.2</v>
      </c>
      <c r="I215">
        <v>5</v>
      </c>
      <c r="J215">
        <v>10.589318600368323</v>
      </c>
    </row>
    <row r="216" spans="1:10" x14ac:dyDescent="0.3">
      <c r="A216" t="s">
        <v>238</v>
      </c>
      <c r="B216" t="s">
        <v>319</v>
      </c>
      <c r="C216">
        <v>54</v>
      </c>
      <c r="D216">
        <v>0.50249999999999995</v>
      </c>
      <c r="E216">
        <v>53.6</v>
      </c>
      <c r="F216">
        <v>59.76</v>
      </c>
      <c r="G216">
        <v>6.7</v>
      </c>
      <c r="H216">
        <v>83.6</v>
      </c>
      <c r="I216">
        <v>9</v>
      </c>
      <c r="J216">
        <v>10.335820895522387</v>
      </c>
    </row>
    <row r="217" spans="1:10" x14ac:dyDescent="0.3">
      <c r="A217" t="s">
        <v>239</v>
      </c>
      <c r="B217" t="s">
        <v>319</v>
      </c>
      <c r="C217">
        <v>58</v>
      </c>
      <c r="D217">
        <v>0.48499999999999999</v>
      </c>
      <c r="E217">
        <v>57.4</v>
      </c>
      <c r="F217">
        <v>55.37</v>
      </c>
      <c r="G217">
        <v>5</v>
      </c>
      <c r="H217">
        <v>69.900000000000006</v>
      </c>
      <c r="I217">
        <v>9</v>
      </c>
      <c r="J217">
        <v>10.331010452961673</v>
      </c>
    </row>
    <row r="218" spans="1:10" x14ac:dyDescent="0.3">
      <c r="A218" t="s">
        <v>240</v>
      </c>
      <c r="B218" t="s">
        <v>319</v>
      </c>
      <c r="C218">
        <v>55</v>
      </c>
      <c r="D218">
        <v>0.55500000000000005</v>
      </c>
      <c r="E218">
        <v>54.2</v>
      </c>
      <c r="F218">
        <v>60.7</v>
      </c>
      <c r="G218">
        <v>3.6</v>
      </c>
      <c r="H218">
        <v>57.1</v>
      </c>
      <c r="I218">
        <v>8</v>
      </c>
      <c r="J218">
        <v>10.756457564575646</v>
      </c>
    </row>
    <row r="219" spans="1:10" x14ac:dyDescent="0.3">
      <c r="A219" t="s">
        <v>241</v>
      </c>
      <c r="B219" t="s">
        <v>319</v>
      </c>
      <c r="C219">
        <v>56</v>
      </c>
      <c r="D219">
        <v>0.495</v>
      </c>
      <c r="E219">
        <v>55.1</v>
      </c>
      <c r="F219">
        <v>64.180000000000007</v>
      </c>
      <c r="J219">
        <v>10.544464609800364</v>
      </c>
    </row>
    <row r="220" spans="1:10" x14ac:dyDescent="0.3">
      <c r="A220" t="s">
        <v>242</v>
      </c>
      <c r="B220" t="s">
        <v>319</v>
      </c>
      <c r="C220">
        <v>55</v>
      </c>
      <c r="D220">
        <v>0.495</v>
      </c>
      <c r="E220">
        <v>52.7</v>
      </c>
      <c r="F220">
        <v>38.729999999999997</v>
      </c>
      <c r="G220">
        <v>3.8</v>
      </c>
      <c r="H220">
        <v>61</v>
      </c>
      <c r="I220">
        <v>5</v>
      </c>
      <c r="J220">
        <v>10.341555977229602</v>
      </c>
    </row>
    <row r="221" spans="1:10" x14ac:dyDescent="0.3">
      <c r="A221" t="s">
        <v>243</v>
      </c>
      <c r="B221" t="s">
        <v>319</v>
      </c>
      <c r="C221">
        <v>60</v>
      </c>
      <c r="D221">
        <v>0.50750000000000006</v>
      </c>
      <c r="E221">
        <v>58.9</v>
      </c>
      <c r="F221">
        <v>53.11</v>
      </c>
      <c r="G221">
        <v>5.8</v>
      </c>
      <c r="H221">
        <v>76</v>
      </c>
      <c r="I221">
        <v>8</v>
      </c>
      <c r="J221">
        <v>10.169779286926996</v>
      </c>
    </row>
    <row r="222" spans="1:10" x14ac:dyDescent="0.3">
      <c r="A222" t="s">
        <v>244</v>
      </c>
      <c r="B222" t="s">
        <v>319</v>
      </c>
      <c r="C222">
        <v>52</v>
      </c>
      <c r="D222">
        <v>0.4325</v>
      </c>
      <c r="E222">
        <v>50.7</v>
      </c>
      <c r="F222">
        <v>43.87</v>
      </c>
      <c r="G222">
        <v>4.5</v>
      </c>
      <c r="H222">
        <v>68</v>
      </c>
      <c r="I222">
        <v>7</v>
      </c>
      <c r="J222">
        <v>9.3491124260355019</v>
      </c>
    </row>
    <row r="223" spans="1:10" x14ac:dyDescent="0.3">
      <c r="A223" t="s">
        <v>245</v>
      </c>
      <c r="B223" t="s">
        <v>319</v>
      </c>
      <c r="C223">
        <v>60</v>
      </c>
      <c r="D223">
        <v>0.50249999999999995</v>
      </c>
      <c r="E223">
        <v>57.9</v>
      </c>
      <c r="F223">
        <v>54.09</v>
      </c>
      <c r="G223">
        <v>6.6</v>
      </c>
      <c r="H223">
        <v>81.599999999999994</v>
      </c>
      <c r="I223">
        <v>8</v>
      </c>
      <c r="J223">
        <v>10.276338514680482</v>
      </c>
    </row>
    <row r="224" spans="1:10" x14ac:dyDescent="0.3">
      <c r="A224" t="s">
        <v>246</v>
      </c>
      <c r="B224" t="s">
        <v>319</v>
      </c>
      <c r="C224">
        <v>56</v>
      </c>
      <c r="D224">
        <v>0.51</v>
      </c>
      <c r="E224">
        <v>54.8</v>
      </c>
      <c r="F224">
        <v>54.54</v>
      </c>
      <c r="G224">
        <v>4.3</v>
      </c>
      <c r="H224">
        <v>64.400000000000006</v>
      </c>
      <c r="I224">
        <v>5</v>
      </c>
      <c r="J224">
        <v>10.675182481751825</v>
      </c>
    </row>
    <row r="225" spans="1:10" x14ac:dyDescent="0.3">
      <c r="A225" t="s">
        <v>247</v>
      </c>
      <c r="B225" t="s">
        <v>319</v>
      </c>
      <c r="C225">
        <v>58</v>
      </c>
      <c r="D225">
        <v>0.5625</v>
      </c>
      <c r="E225">
        <v>57</v>
      </c>
      <c r="F225">
        <v>50.51</v>
      </c>
      <c r="G225">
        <v>4.7</v>
      </c>
      <c r="H225">
        <v>67.400000000000006</v>
      </c>
      <c r="I225">
        <v>4</v>
      </c>
      <c r="J225">
        <v>10.543859649122808</v>
      </c>
    </row>
    <row r="226" spans="1:10" x14ac:dyDescent="0.3">
      <c r="A226" t="s">
        <v>248</v>
      </c>
      <c r="B226" t="s">
        <v>319</v>
      </c>
      <c r="C226">
        <v>55</v>
      </c>
      <c r="D226">
        <v>0.52750000000000008</v>
      </c>
      <c r="E226">
        <v>53.4</v>
      </c>
      <c r="F226">
        <v>54.05</v>
      </c>
      <c r="G226">
        <v>4.3</v>
      </c>
      <c r="H226">
        <v>65.400000000000006</v>
      </c>
      <c r="I226">
        <v>5</v>
      </c>
      <c r="J226">
        <v>10.430711610486892</v>
      </c>
    </row>
    <row r="227" spans="1:10" x14ac:dyDescent="0.3">
      <c r="A227" t="s">
        <v>249</v>
      </c>
      <c r="B227" t="s">
        <v>319</v>
      </c>
      <c r="C227">
        <v>49</v>
      </c>
      <c r="D227">
        <v>0.42249999999999999</v>
      </c>
      <c r="E227">
        <v>48.2</v>
      </c>
      <c r="F227">
        <v>51.73</v>
      </c>
      <c r="G227">
        <v>3.4</v>
      </c>
      <c r="H227">
        <v>58.8</v>
      </c>
      <c r="I227">
        <v>5</v>
      </c>
      <c r="J227">
        <v>9.7925311203319492</v>
      </c>
    </row>
    <row r="228" spans="1:10" x14ac:dyDescent="0.3">
      <c r="A228" t="s">
        <v>250</v>
      </c>
      <c r="B228" t="s">
        <v>319</v>
      </c>
      <c r="C228">
        <v>51</v>
      </c>
      <c r="D228">
        <v>0.46499999999999997</v>
      </c>
      <c r="E228">
        <v>50.1</v>
      </c>
      <c r="F228">
        <v>63</v>
      </c>
      <c r="G228">
        <v>5.9</v>
      </c>
      <c r="H228">
        <v>79.5</v>
      </c>
      <c r="I228">
        <v>8</v>
      </c>
      <c r="J228">
        <v>10.558882235528941</v>
      </c>
    </row>
    <row r="229" spans="1:10" x14ac:dyDescent="0.3">
      <c r="A229" t="s">
        <v>251</v>
      </c>
      <c r="B229" t="s">
        <v>319</v>
      </c>
      <c r="C229">
        <v>52</v>
      </c>
      <c r="D229">
        <v>0.47499999999999998</v>
      </c>
      <c r="E229">
        <v>51</v>
      </c>
      <c r="F229">
        <v>65.069999999999993</v>
      </c>
      <c r="G229">
        <v>4.2</v>
      </c>
      <c r="H229">
        <v>65.099999999999994</v>
      </c>
      <c r="I229">
        <v>5</v>
      </c>
      <c r="J229">
        <v>10.784313725490197</v>
      </c>
    </row>
    <row r="230" spans="1:10" x14ac:dyDescent="0.3">
      <c r="A230" t="s">
        <v>252</v>
      </c>
      <c r="B230" t="s">
        <v>319</v>
      </c>
      <c r="C230">
        <v>55</v>
      </c>
      <c r="D230">
        <v>0.56000000000000005</v>
      </c>
      <c r="E230">
        <v>54.3</v>
      </c>
      <c r="F230">
        <v>58.45</v>
      </c>
      <c r="G230">
        <v>6.9</v>
      </c>
      <c r="H230">
        <v>84.6</v>
      </c>
      <c r="I230">
        <v>8</v>
      </c>
      <c r="J230">
        <v>10.994475138121548</v>
      </c>
    </row>
    <row r="231" spans="1:10" x14ac:dyDescent="0.3">
      <c r="A231" t="s">
        <v>253</v>
      </c>
      <c r="B231" t="s">
        <v>319</v>
      </c>
      <c r="C231">
        <v>58</v>
      </c>
      <c r="D231">
        <v>0.46499999999999997</v>
      </c>
      <c r="E231">
        <v>57.7</v>
      </c>
      <c r="F231">
        <v>44.77</v>
      </c>
      <c r="G231">
        <v>5.8</v>
      </c>
      <c r="H231">
        <v>76</v>
      </c>
      <c r="I231">
        <v>4</v>
      </c>
      <c r="J231">
        <v>9.3934142114384738</v>
      </c>
    </row>
    <row r="232" spans="1:10" x14ac:dyDescent="0.3">
      <c r="A232" t="s">
        <v>254</v>
      </c>
      <c r="B232" t="s">
        <v>319</v>
      </c>
      <c r="C232">
        <v>50</v>
      </c>
      <c r="D232">
        <v>0.47250000000000003</v>
      </c>
      <c r="E232">
        <v>47.6</v>
      </c>
      <c r="F232">
        <v>46.98</v>
      </c>
      <c r="G232">
        <v>5.0999999999999996</v>
      </c>
      <c r="H232">
        <v>74.8</v>
      </c>
      <c r="I232">
        <v>8</v>
      </c>
      <c r="J232">
        <v>10.483193277310924</v>
      </c>
    </row>
    <row r="233" spans="1:10" x14ac:dyDescent="0.3">
      <c r="A233" t="s">
        <v>255</v>
      </c>
      <c r="B233" t="s">
        <v>319</v>
      </c>
      <c r="C233">
        <v>54</v>
      </c>
      <c r="D233">
        <v>0.52500000000000002</v>
      </c>
      <c r="E233">
        <v>52.8</v>
      </c>
      <c r="F233">
        <v>54.53</v>
      </c>
      <c r="G233">
        <v>5.7</v>
      </c>
      <c r="H233">
        <v>77.599999999999994</v>
      </c>
      <c r="I233">
        <v>9</v>
      </c>
      <c r="J233">
        <v>10.662878787878791</v>
      </c>
    </row>
    <row r="234" spans="1:10" x14ac:dyDescent="0.3">
      <c r="A234" t="s">
        <v>256</v>
      </c>
      <c r="B234" t="s">
        <v>319</v>
      </c>
      <c r="C234">
        <v>53</v>
      </c>
      <c r="D234">
        <v>0.55500000000000005</v>
      </c>
      <c r="E234">
        <v>52.2</v>
      </c>
      <c r="F234">
        <v>63.89</v>
      </c>
      <c r="G234">
        <v>4.2</v>
      </c>
      <c r="H234">
        <v>64.599999999999994</v>
      </c>
      <c r="I234">
        <v>6</v>
      </c>
      <c r="J234">
        <v>10.938697318007662</v>
      </c>
    </row>
    <row r="235" spans="1:10" x14ac:dyDescent="0.3">
      <c r="A235" t="s">
        <v>257</v>
      </c>
      <c r="B235" t="s">
        <v>319</v>
      </c>
      <c r="C235">
        <v>55</v>
      </c>
      <c r="D235">
        <v>0.51500000000000001</v>
      </c>
      <c r="E235">
        <v>54.1</v>
      </c>
      <c r="F235">
        <v>57.64</v>
      </c>
      <c r="G235">
        <v>5.2</v>
      </c>
      <c r="H235">
        <v>72.900000000000006</v>
      </c>
      <c r="I235">
        <v>7</v>
      </c>
      <c r="J235">
        <v>10.406654343807762</v>
      </c>
    </row>
    <row r="236" spans="1:10" x14ac:dyDescent="0.3">
      <c r="A236" t="s">
        <v>258</v>
      </c>
      <c r="B236" t="s">
        <v>319</v>
      </c>
      <c r="C236">
        <v>56</v>
      </c>
      <c r="D236">
        <v>0.48749999999999999</v>
      </c>
      <c r="E236">
        <v>53.5</v>
      </c>
      <c r="F236">
        <v>56.92</v>
      </c>
      <c r="G236">
        <v>3.2</v>
      </c>
      <c r="H236">
        <v>53.3</v>
      </c>
      <c r="I236">
        <v>5</v>
      </c>
      <c r="J236">
        <v>10.093457943925234</v>
      </c>
    </row>
    <row r="237" spans="1:10" x14ac:dyDescent="0.3">
      <c r="A237" t="s">
        <v>259</v>
      </c>
      <c r="B237" t="s">
        <v>319</v>
      </c>
      <c r="C237">
        <v>60</v>
      </c>
      <c r="D237">
        <v>0.43</v>
      </c>
      <c r="E237">
        <v>58.5</v>
      </c>
      <c r="F237">
        <v>44.68</v>
      </c>
      <c r="G237">
        <v>4.5</v>
      </c>
      <c r="H237">
        <v>64.599999999999994</v>
      </c>
      <c r="I237">
        <v>7</v>
      </c>
      <c r="J237">
        <v>9.282051282051281</v>
      </c>
    </row>
    <row r="238" spans="1:10" x14ac:dyDescent="0.3">
      <c r="A238" t="s">
        <v>260</v>
      </c>
      <c r="B238" t="s">
        <v>319</v>
      </c>
      <c r="C238">
        <v>50</v>
      </c>
      <c r="D238">
        <v>0.45499999999999996</v>
      </c>
      <c r="E238">
        <v>49.9</v>
      </c>
      <c r="F238">
        <v>48.14</v>
      </c>
      <c r="G238">
        <v>3.7</v>
      </c>
      <c r="H238">
        <v>60.8</v>
      </c>
      <c r="I238">
        <v>5</v>
      </c>
      <c r="J238">
        <v>9.8196392785571156</v>
      </c>
    </row>
    <row r="239" spans="1:10" x14ac:dyDescent="0.3">
      <c r="A239" t="s">
        <v>261</v>
      </c>
      <c r="B239" t="s">
        <v>319</v>
      </c>
      <c r="C239">
        <v>53</v>
      </c>
      <c r="D239">
        <v>0.47</v>
      </c>
      <c r="E239">
        <v>51.4</v>
      </c>
      <c r="F239">
        <v>54.06</v>
      </c>
      <c r="G239">
        <v>4.7</v>
      </c>
      <c r="H239">
        <v>70.099999999999994</v>
      </c>
      <c r="I239">
        <v>4</v>
      </c>
      <c r="J239">
        <v>9.708171206225682</v>
      </c>
    </row>
    <row r="240" spans="1:10" x14ac:dyDescent="0.3">
      <c r="A240" t="s">
        <v>262</v>
      </c>
      <c r="B240" t="s">
        <v>319</v>
      </c>
      <c r="C240">
        <v>53</v>
      </c>
      <c r="D240">
        <v>0.46499999999999997</v>
      </c>
      <c r="E240">
        <v>51.2</v>
      </c>
      <c r="F240">
        <v>52.43</v>
      </c>
      <c r="G240">
        <v>5.5</v>
      </c>
      <c r="H240">
        <v>76.3</v>
      </c>
      <c r="I240">
        <v>5</v>
      </c>
      <c r="J240">
        <v>9.9609374999999982</v>
      </c>
    </row>
    <row r="241" spans="1:10" x14ac:dyDescent="0.3">
      <c r="A241" t="s">
        <v>263</v>
      </c>
      <c r="B241" t="s">
        <v>319</v>
      </c>
      <c r="C241">
        <v>52</v>
      </c>
      <c r="D241">
        <v>0.4375</v>
      </c>
      <c r="E241">
        <v>50.7</v>
      </c>
      <c r="F241">
        <v>53.84</v>
      </c>
      <c r="G241">
        <v>3.1</v>
      </c>
      <c r="H241">
        <v>53.4</v>
      </c>
      <c r="I241">
        <v>5</v>
      </c>
      <c r="J241">
        <v>9.7435897435897427</v>
      </c>
    </row>
    <row r="242" spans="1:10" x14ac:dyDescent="0.3">
      <c r="A242" t="s">
        <v>264</v>
      </c>
      <c r="B242" t="s">
        <v>320</v>
      </c>
      <c r="C242">
        <v>57</v>
      </c>
      <c r="D242">
        <v>0.44999999999999996</v>
      </c>
      <c r="E242">
        <v>54.5</v>
      </c>
      <c r="F242">
        <v>46.44</v>
      </c>
      <c r="G242">
        <v>6.6</v>
      </c>
      <c r="H242">
        <v>83.1</v>
      </c>
      <c r="I242">
        <v>7</v>
      </c>
      <c r="J242">
        <v>9.1743119266055047</v>
      </c>
    </row>
    <row r="243" spans="1:10" x14ac:dyDescent="0.3">
      <c r="A243" t="s">
        <v>265</v>
      </c>
      <c r="B243" t="s">
        <v>320</v>
      </c>
      <c r="C243">
        <v>53</v>
      </c>
      <c r="D243">
        <v>0.505</v>
      </c>
      <c r="E243">
        <v>51.4</v>
      </c>
      <c r="F243">
        <v>58.66</v>
      </c>
      <c r="G243">
        <v>4.5999999999999996</v>
      </c>
      <c r="H243">
        <v>69</v>
      </c>
      <c r="I243">
        <v>5</v>
      </c>
      <c r="J243">
        <v>10.27237354085603</v>
      </c>
    </row>
    <row r="244" spans="1:10" x14ac:dyDescent="0.3">
      <c r="A244" t="s">
        <v>266</v>
      </c>
      <c r="B244" t="s">
        <v>320</v>
      </c>
      <c r="C244">
        <v>50</v>
      </c>
      <c r="D244">
        <v>0.42249999999999999</v>
      </c>
      <c r="E244">
        <v>48.7</v>
      </c>
      <c r="F244">
        <v>33.67</v>
      </c>
      <c r="G244">
        <v>4.5</v>
      </c>
      <c r="H244">
        <v>69.400000000000006</v>
      </c>
      <c r="I244">
        <v>5</v>
      </c>
      <c r="J244">
        <v>9.0965092402464052</v>
      </c>
    </row>
    <row r="245" spans="1:10" x14ac:dyDescent="0.3">
      <c r="A245" t="s">
        <v>267</v>
      </c>
      <c r="B245" t="s">
        <v>320</v>
      </c>
      <c r="C245">
        <v>53</v>
      </c>
      <c r="D245">
        <v>0.45749999999999996</v>
      </c>
      <c r="E245">
        <v>51.6</v>
      </c>
      <c r="F245">
        <v>52.05</v>
      </c>
      <c r="G245">
        <v>5.7</v>
      </c>
      <c r="H245">
        <v>77.599999999999994</v>
      </c>
      <c r="I245">
        <v>9</v>
      </c>
      <c r="J245">
        <v>9.825581395348836</v>
      </c>
    </row>
    <row r="246" spans="1:10" x14ac:dyDescent="0.3">
      <c r="A246" t="s">
        <v>268</v>
      </c>
      <c r="B246" t="s">
        <v>320</v>
      </c>
      <c r="C246">
        <v>50</v>
      </c>
      <c r="D246">
        <v>0.41749999999999998</v>
      </c>
      <c r="E246">
        <v>48.1</v>
      </c>
      <c r="F246">
        <v>40.74</v>
      </c>
      <c r="G246">
        <v>6.7</v>
      </c>
      <c r="H246">
        <v>85.7</v>
      </c>
      <c r="I246">
        <v>9</v>
      </c>
      <c r="J246">
        <v>9.5218295218295221</v>
      </c>
    </row>
    <row r="247" spans="1:10" x14ac:dyDescent="0.3">
      <c r="A247" t="s">
        <v>269</v>
      </c>
      <c r="B247" t="s">
        <v>320</v>
      </c>
      <c r="C247">
        <v>64</v>
      </c>
      <c r="D247">
        <v>0.47249999999999998</v>
      </c>
      <c r="E247">
        <v>62.1</v>
      </c>
      <c r="F247">
        <v>47.42</v>
      </c>
      <c r="G247">
        <v>6.7</v>
      </c>
      <c r="H247">
        <v>80.8</v>
      </c>
      <c r="I247">
        <v>6</v>
      </c>
      <c r="J247">
        <v>9.3236714975845416</v>
      </c>
    </row>
    <row r="248" spans="1:10" x14ac:dyDescent="0.3">
      <c r="A248" t="s">
        <v>270</v>
      </c>
      <c r="B248" t="s">
        <v>320</v>
      </c>
      <c r="C248">
        <v>56</v>
      </c>
      <c r="D248">
        <v>0.41749999999999998</v>
      </c>
      <c r="E248">
        <v>53.2</v>
      </c>
      <c r="F248">
        <v>49.3</v>
      </c>
      <c r="G248">
        <v>3.1</v>
      </c>
      <c r="H248">
        <v>51.8</v>
      </c>
      <c r="I248">
        <v>7</v>
      </c>
      <c r="J248">
        <v>9.2105263157894726</v>
      </c>
    </row>
    <row r="249" spans="1:10" x14ac:dyDescent="0.3">
      <c r="A249" t="s">
        <v>271</v>
      </c>
      <c r="B249" t="s">
        <v>320</v>
      </c>
      <c r="C249">
        <v>57</v>
      </c>
      <c r="D249">
        <v>0.49</v>
      </c>
      <c r="E249">
        <v>55.8</v>
      </c>
      <c r="F249">
        <v>50.02</v>
      </c>
      <c r="G249">
        <v>7</v>
      </c>
      <c r="H249">
        <v>84.8</v>
      </c>
      <c r="I249">
        <v>9</v>
      </c>
      <c r="J249">
        <v>10.089605734767026</v>
      </c>
    </row>
    <row r="250" spans="1:10" x14ac:dyDescent="0.3">
      <c r="A250" t="s">
        <v>272</v>
      </c>
      <c r="B250" t="s">
        <v>320</v>
      </c>
      <c r="C250">
        <v>50</v>
      </c>
      <c r="D250">
        <v>0.43</v>
      </c>
      <c r="E250">
        <v>48.6</v>
      </c>
      <c r="F250">
        <v>46.25</v>
      </c>
      <c r="G250">
        <v>3.8</v>
      </c>
      <c r="H250">
        <v>62.9</v>
      </c>
      <c r="I250">
        <v>5</v>
      </c>
      <c r="J250">
        <v>9.7736625514403297</v>
      </c>
    </row>
    <row r="251" spans="1:10" x14ac:dyDescent="0.3">
      <c r="A251" t="s">
        <v>273</v>
      </c>
      <c r="B251" t="s">
        <v>320</v>
      </c>
      <c r="C251">
        <v>62</v>
      </c>
      <c r="D251">
        <v>0.46749999999999997</v>
      </c>
      <c r="E251">
        <v>59.3</v>
      </c>
      <c r="F251">
        <v>52.22</v>
      </c>
      <c r="G251">
        <v>5.6</v>
      </c>
      <c r="H251">
        <v>74.400000000000006</v>
      </c>
      <c r="I251">
        <v>5</v>
      </c>
      <c r="J251">
        <v>9.9662731871838126</v>
      </c>
    </row>
    <row r="252" spans="1:10" x14ac:dyDescent="0.3">
      <c r="A252" t="s">
        <v>274</v>
      </c>
      <c r="B252" t="s">
        <v>320</v>
      </c>
      <c r="C252">
        <v>60</v>
      </c>
      <c r="D252">
        <v>0.43750000000000006</v>
      </c>
      <c r="E252">
        <v>58.3</v>
      </c>
      <c r="F252">
        <v>70</v>
      </c>
      <c r="G252">
        <v>3.8</v>
      </c>
      <c r="H252">
        <v>57.9</v>
      </c>
      <c r="I252">
        <v>5</v>
      </c>
      <c r="J252">
        <v>10.771869639794167</v>
      </c>
    </row>
    <row r="253" spans="1:10" x14ac:dyDescent="0.3">
      <c r="A253" t="s">
        <v>275</v>
      </c>
      <c r="B253" t="s">
        <v>320</v>
      </c>
      <c r="C253">
        <v>55</v>
      </c>
      <c r="D253">
        <v>0.47249999999999998</v>
      </c>
      <c r="E253">
        <v>53.8</v>
      </c>
      <c r="F253">
        <v>45.33</v>
      </c>
      <c r="G253">
        <v>5.3</v>
      </c>
      <c r="H253">
        <v>73.7</v>
      </c>
      <c r="I253">
        <v>4</v>
      </c>
      <c r="J253">
        <v>9.3680297397769525</v>
      </c>
    </row>
    <row r="254" spans="1:10" x14ac:dyDescent="0.3">
      <c r="A254" t="s">
        <v>276</v>
      </c>
      <c r="B254" t="s">
        <v>320</v>
      </c>
      <c r="C254">
        <v>57</v>
      </c>
      <c r="D254">
        <v>0.49249999999999999</v>
      </c>
      <c r="E254">
        <v>53.9</v>
      </c>
      <c r="F254">
        <v>54.55</v>
      </c>
      <c r="G254">
        <v>6.3</v>
      </c>
      <c r="H254">
        <v>81.099999999999994</v>
      </c>
      <c r="I254">
        <v>8</v>
      </c>
      <c r="J254">
        <v>9.721706864564009</v>
      </c>
    </row>
    <row r="255" spans="1:10" x14ac:dyDescent="0.3">
      <c r="A255" t="s">
        <v>277</v>
      </c>
      <c r="B255" t="s">
        <v>320</v>
      </c>
      <c r="C255">
        <v>52</v>
      </c>
      <c r="D255">
        <v>0.4375</v>
      </c>
      <c r="E255">
        <v>51.1</v>
      </c>
      <c r="F255">
        <v>44.64</v>
      </c>
      <c r="G255">
        <v>5.7</v>
      </c>
      <c r="H255">
        <v>78.2</v>
      </c>
      <c r="I255">
        <v>5</v>
      </c>
      <c r="J255">
        <v>9.2172211350293516</v>
      </c>
    </row>
    <row r="256" spans="1:10" x14ac:dyDescent="0.3">
      <c r="A256" t="s">
        <v>278</v>
      </c>
      <c r="B256" t="s">
        <v>320</v>
      </c>
      <c r="C256">
        <v>56</v>
      </c>
      <c r="D256">
        <v>0.51750000000000007</v>
      </c>
      <c r="E256">
        <v>53.4</v>
      </c>
      <c r="F256">
        <v>39.71</v>
      </c>
      <c r="G256">
        <v>2.6</v>
      </c>
      <c r="H256">
        <v>44.4</v>
      </c>
      <c r="I256">
        <v>5</v>
      </c>
      <c r="J256">
        <v>10.880149812734084</v>
      </c>
    </row>
    <row r="257" spans="1:10" x14ac:dyDescent="0.3">
      <c r="A257" t="s">
        <v>279</v>
      </c>
      <c r="B257" t="s">
        <v>320</v>
      </c>
      <c r="C257">
        <v>57</v>
      </c>
      <c r="D257">
        <v>0.495</v>
      </c>
      <c r="E257">
        <v>54.6</v>
      </c>
      <c r="F257">
        <v>64.650000000000006</v>
      </c>
      <c r="G257">
        <v>5.2</v>
      </c>
      <c r="H257">
        <v>72.7</v>
      </c>
      <c r="I257">
        <v>5</v>
      </c>
      <c r="J257">
        <v>10.384615384615383</v>
      </c>
    </row>
    <row r="258" spans="1:10" x14ac:dyDescent="0.3">
      <c r="A258" t="s">
        <v>280</v>
      </c>
      <c r="B258" t="s">
        <v>320</v>
      </c>
      <c r="C258">
        <v>51</v>
      </c>
      <c r="D258">
        <v>0.41749999999999998</v>
      </c>
      <c r="E258">
        <v>49.9</v>
      </c>
      <c r="F258">
        <v>44.84</v>
      </c>
      <c r="G258">
        <v>5.7</v>
      </c>
      <c r="H258">
        <v>78.5</v>
      </c>
      <c r="I258">
        <v>8</v>
      </c>
      <c r="J258">
        <v>8.7374749498998003</v>
      </c>
    </row>
    <row r="259" spans="1:10" x14ac:dyDescent="0.3">
      <c r="A259" t="s">
        <v>281</v>
      </c>
      <c r="B259" t="s">
        <v>320</v>
      </c>
      <c r="C259">
        <v>56</v>
      </c>
      <c r="D259">
        <v>0.49</v>
      </c>
      <c r="E259">
        <v>55.5</v>
      </c>
      <c r="F259">
        <v>60.9</v>
      </c>
      <c r="G259">
        <v>5.0999999999999996</v>
      </c>
      <c r="H259">
        <v>71.8</v>
      </c>
      <c r="I259">
        <v>7</v>
      </c>
      <c r="J259">
        <v>10.54054054054054</v>
      </c>
    </row>
    <row r="260" spans="1:10" x14ac:dyDescent="0.3">
      <c r="A260" t="s">
        <v>282</v>
      </c>
      <c r="B260" t="s">
        <v>320</v>
      </c>
      <c r="C260">
        <v>53</v>
      </c>
      <c r="D260">
        <v>0.45250000000000001</v>
      </c>
      <c r="E260">
        <v>51.4</v>
      </c>
      <c r="F260">
        <v>52.86</v>
      </c>
      <c r="G260">
        <v>6.8</v>
      </c>
      <c r="H260">
        <v>85.2</v>
      </c>
      <c r="I260">
        <v>9</v>
      </c>
      <c r="J260">
        <v>9.9221789883268485</v>
      </c>
    </row>
    <row r="261" spans="1:10" x14ac:dyDescent="0.3">
      <c r="A261" t="s">
        <v>283</v>
      </c>
      <c r="B261" t="s">
        <v>320</v>
      </c>
      <c r="C261">
        <v>55</v>
      </c>
      <c r="D261">
        <v>0.47749999999999998</v>
      </c>
      <c r="E261">
        <v>54.7</v>
      </c>
      <c r="F261">
        <v>55.9</v>
      </c>
      <c r="G261">
        <v>4.3</v>
      </c>
      <c r="H261">
        <v>64.3</v>
      </c>
      <c r="I261">
        <v>6</v>
      </c>
      <c r="J261">
        <v>10.457038391224865</v>
      </c>
    </row>
    <row r="262" spans="1:10" x14ac:dyDescent="0.3">
      <c r="A262" t="s">
        <v>284</v>
      </c>
      <c r="B262" t="s">
        <v>320</v>
      </c>
      <c r="C262">
        <v>53</v>
      </c>
      <c r="D262">
        <v>0.46249999999999997</v>
      </c>
      <c r="E262">
        <v>51.4</v>
      </c>
      <c r="F262">
        <v>49.88</v>
      </c>
      <c r="G262">
        <v>5</v>
      </c>
      <c r="H262">
        <v>72.099999999999994</v>
      </c>
      <c r="I262">
        <v>7</v>
      </c>
      <c r="J262">
        <v>10.894941634241246</v>
      </c>
    </row>
    <row r="263" spans="1:10" x14ac:dyDescent="0.3">
      <c r="A263" t="s">
        <v>285</v>
      </c>
      <c r="B263" t="s">
        <v>320</v>
      </c>
      <c r="C263">
        <v>49</v>
      </c>
      <c r="D263">
        <v>0.47249999999999998</v>
      </c>
      <c r="E263">
        <v>47.1</v>
      </c>
      <c r="F263">
        <v>53.4</v>
      </c>
      <c r="G263">
        <v>4.3</v>
      </c>
      <c r="H263">
        <v>68.400000000000006</v>
      </c>
      <c r="I263">
        <v>6</v>
      </c>
      <c r="J263">
        <v>10.679405520169849</v>
      </c>
    </row>
    <row r="264" spans="1:10" x14ac:dyDescent="0.3">
      <c r="A264" t="s">
        <v>286</v>
      </c>
      <c r="B264" t="s">
        <v>320</v>
      </c>
      <c r="C264">
        <v>54</v>
      </c>
      <c r="D264">
        <v>0.45249999999999996</v>
      </c>
      <c r="E264">
        <v>52.3</v>
      </c>
      <c r="F264">
        <v>52.82</v>
      </c>
      <c r="G264">
        <v>6.2</v>
      </c>
      <c r="H264">
        <v>81</v>
      </c>
      <c r="I264">
        <v>5</v>
      </c>
      <c r="J264">
        <v>10.057361376673041</v>
      </c>
    </row>
    <row r="265" spans="1:10" x14ac:dyDescent="0.3">
      <c r="A265" t="s">
        <v>287</v>
      </c>
      <c r="B265" t="s">
        <v>320</v>
      </c>
      <c r="C265">
        <v>58</v>
      </c>
      <c r="D265">
        <v>0.42</v>
      </c>
      <c r="E265">
        <v>56.6</v>
      </c>
      <c r="F265">
        <v>39.090000000000003</v>
      </c>
      <c r="G265">
        <v>6.4</v>
      </c>
      <c r="H265">
        <v>80.599999999999994</v>
      </c>
      <c r="I265">
        <v>7</v>
      </c>
      <c r="J265">
        <v>8.7985865724381629</v>
      </c>
    </row>
    <row r="266" spans="1:10" x14ac:dyDescent="0.3">
      <c r="A266" t="s">
        <v>288</v>
      </c>
      <c r="B266" t="s">
        <v>320</v>
      </c>
      <c r="C266">
        <v>61</v>
      </c>
      <c r="D266">
        <v>0.46749999999999997</v>
      </c>
      <c r="E266">
        <v>59.6</v>
      </c>
      <c r="F266">
        <v>59.99</v>
      </c>
      <c r="G266">
        <v>6.7</v>
      </c>
      <c r="H266">
        <v>82</v>
      </c>
      <c r="I266">
        <v>8</v>
      </c>
      <c r="J266">
        <v>5.117449664429528</v>
      </c>
    </row>
    <row r="267" spans="1:10" x14ac:dyDescent="0.3">
      <c r="A267" t="s">
        <v>289</v>
      </c>
      <c r="B267" t="s">
        <v>320</v>
      </c>
      <c r="C267">
        <v>53</v>
      </c>
      <c r="D267">
        <v>0.48499999999999999</v>
      </c>
      <c r="E267">
        <v>50.7</v>
      </c>
      <c r="F267">
        <v>54.62</v>
      </c>
      <c r="G267">
        <v>5.4</v>
      </c>
      <c r="H267">
        <v>75.5</v>
      </c>
      <c r="I267">
        <v>7</v>
      </c>
      <c r="J267">
        <v>10.690335305719922</v>
      </c>
    </row>
    <row r="268" spans="1:10" x14ac:dyDescent="0.3">
      <c r="A268" t="s">
        <v>290</v>
      </c>
      <c r="B268" t="s">
        <v>320</v>
      </c>
      <c r="C268">
        <v>52</v>
      </c>
      <c r="D268">
        <v>0.42249999999999999</v>
      </c>
      <c r="E268">
        <v>51.4</v>
      </c>
      <c r="F268">
        <v>45.07</v>
      </c>
      <c r="G268">
        <v>4.8</v>
      </c>
      <c r="H268">
        <v>70.5</v>
      </c>
      <c r="I268">
        <v>4</v>
      </c>
      <c r="J268">
        <v>9.3385214007782125</v>
      </c>
    </row>
    <row r="269" spans="1:10" x14ac:dyDescent="0.3">
      <c r="A269" t="s">
        <v>291</v>
      </c>
      <c r="B269" t="s">
        <v>320</v>
      </c>
      <c r="C269">
        <v>50</v>
      </c>
      <c r="D269">
        <v>0.46749999999999997</v>
      </c>
      <c r="E269">
        <v>48.9</v>
      </c>
      <c r="F269">
        <v>45.32</v>
      </c>
      <c r="G269">
        <v>4.5</v>
      </c>
      <c r="H269">
        <v>69.099999999999994</v>
      </c>
      <c r="I269">
        <v>8</v>
      </c>
      <c r="J269">
        <v>10.184049079754603</v>
      </c>
    </row>
    <row r="270" spans="1:10" x14ac:dyDescent="0.3">
      <c r="A270" t="s">
        <v>292</v>
      </c>
      <c r="B270" t="s">
        <v>320</v>
      </c>
      <c r="C270">
        <v>52</v>
      </c>
      <c r="D270">
        <v>0.42249999999999999</v>
      </c>
      <c r="E270">
        <v>50.7</v>
      </c>
      <c r="F270">
        <v>41.57</v>
      </c>
      <c r="G270">
        <v>6</v>
      </c>
      <c r="H270">
        <v>80.099999999999994</v>
      </c>
      <c r="I270">
        <v>7</v>
      </c>
      <c r="J270">
        <v>9.0138067061143978</v>
      </c>
    </row>
    <row r="271" spans="1:10" x14ac:dyDescent="0.3">
      <c r="A271" t="s">
        <v>293</v>
      </c>
      <c r="B271" t="s">
        <v>320</v>
      </c>
      <c r="C271">
        <v>46</v>
      </c>
      <c r="D271">
        <v>0.42249999999999999</v>
      </c>
      <c r="E271">
        <v>45</v>
      </c>
      <c r="F271">
        <v>43.3</v>
      </c>
      <c r="G271">
        <v>6.5</v>
      </c>
      <c r="H271">
        <v>85.6</v>
      </c>
      <c r="I271">
        <v>5</v>
      </c>
      <c r="J271">
        <v>9.7111111111111139</v>
      </c>
    </row>
    <row r="272" spans="1:10" x14ac:dyDescent="0.3">
      <c r="A272" t="s">
        <v>294</v>
      </c>
      <c r="B272" t="s">
        <v>320</v>
      </c>
      <c r="C272">
        <v>46</v>
      </c>
      <c r="D272">
        <v>0.42749999999999999</v>
      </c>
      <c r="E272">
        <v>44.4</v>
      </c>
      <c r="F272">
        <v>58.85</v>
      </c>
      <c r="G272">
        <v>5.5</v>
      </c>
      <c r="H272">
        <v>78.900000000000006</v>
      </c>
      <c r="I272">
        <v>9</v>
      </c>
      <c r="J272">
        <v>10.112612612612612</v>
      </c>
    </row>
    <row r="273" spans="1:10" x14ac:dyDescent="0.3">
      <c r="A273" t="s">
        <v>295</v>
      </c>
      <c r="B273" t="s">
        <v>320</v>
      </c>
      <c r="C273">
        <v>53</v>
      </c>
      <c r="D273">
        <v>0.43</v>
      </c>
      <c r="E273">
        <v>51.5</v>
      </c>
      <c r="F273">
        <v>46.55</v>
      </c>
      <c r="G273">
        <v>4.9000000000000004</v>
      </c>
      <c r="H273">
        <v>71.8</v>
      </c>
      <c r="I273">
        <v>4</v>
      </c>
      <c r="J273">
        <v>9.4951456310679632</v>
      </c>
    </row>
    <row r="274" spans="1:10" x14ac:dyDescent="0.3">
      <c r="A274" t="s">
        <v>296</v>
      </c>
      <c r="B274" t="s">
        <v>320</v>
      </c>
      <c r="C274">
        <v>52</v>
      </c>
      <c r="D274">
        <v>0.48499999999999999</v>
      </c>
      <c r="E274">
        <v>51.2</v>
      </c>
      <c r="F274">
        <v>57.74</v>
      </c>
      <c r="G274">
        <v>4.0999999999999996</v>
      </c>
      <c r="H274">
        <v>64.599999999999994</v>
      </c>
      <c r="I274">
        <v>8</v>
      </c>
      <c r="J274">
        <v>11.582031249999996</v>
      </c>
    </row>
    <row r="275" spans="1:10" x14ac:dyDescent="0.3">
      <c r="A275" t="s">
        <v>297</v>
      </c>
      <c r="B275" t="s">
        <v>320</v>
      </c>
      <c r="C275">
        <v>51</v>
      </c>
      <c r="D275">
        <v>0.42249999999999999</v>
      </c>
      <c r="E275">
        <v>49.5</v>
      </c>
      <c r="F275">
        <v>39.33</v>
      </c>
      <c r="G275">
        <v>5.6</v>
      </c>
      <c r="H275">
        <v>78</v>
      </c>
      <c r="I275">
        <v>5</v>
      </c>
      <c r="J275">
        <v>9.2525252525252526</v>
      </c>
    </row>
    <row r="276" spans="1:10" x14ac:dyDescent="0.3">
      <c r="A276" t="s">
        <v>298</v>
      </c>
      <c r="B276" t="s">
        <v>320</v>
      </c>
      <c r="C276">
        <v>58</v>
      </c>
      <c r="D276">
        <v>0.53749999999999998</v>
      </c>
      <c r="E276">
        <v>56.5</v>
      </c>
      <c r="F276">
        <v>58.38</v>
      </c>
      <c r="G276">
        <v>5.0999999999999996</v>
      </c>
      <c r="H276">
        <v>71.400000000000006</v>
      </c>
      <c r="I276">
        <v>5</v>
      </c>
      <c r="J276">
        <v>10.690265486725663</v>
      </c>
    </row>
    <row r="277" spans="1:10" x14ac:dyDescent="0.3">
      <c r="A277" t="s">
        <v>299</v>
      </c>
      <c r="B277" t="s">
        <v>320</v>
      </c>
      <c r="C277">
        <v>44</v>
      </c>
      <c r="D277">
        <v>0.45250000000000001</v>
      </c>
      <c r="E277">
        <v>42.6</v>
      </c>
      <c r="F277">
        <v>48.13</v>
      </c>
      <c r="G277">
        <v>3.3</v>
      </c>
      <c r="H277">
        <v>61.2</v>
      </c>
      <c r="I277">
        <v>5</v>
      </c>
      <c r="J277">
        <v>10.539906103286382</v>
      </c>
    </row>
    <row r="278" spans="1:10" x14ac:dyDescent="0.3">
      <c r="A278" t="s">
        <v>300</v>
      </c>
      <c r="B278" t="s">
        <v>320</v>
      </c>
      <c r="C278">
        <v>49</v>
      </c>
      <c r="D278">
        <v>0.45249999999999996</v>
      </c>
      <c r="E278">
        <v>47.4</v>
      </c>
      <c r="F278">
        <v>52.04</v>
      </c>
      <c r="G278">
        <v>5.8</v>
      </c>
      <c r="H278">
        <v>80.099999999999994</v>
      </c>
      <c r="I278">
        <v>5</v>
      </c>
      <c r="J278">
        <v>9.852320675105485</v>
      </c>
    </row>
    <row r="279" spans="1:10" x14ac:dyDescent="0.3">
      <c r="A279" t="s">
        <v>301</v>
      </c>
      <c r="B279" t="s">
        <v>320</v>
      </c>
      <c r="C279">
        <v>47</v>
      </c>
      <c r="D279">
        <v>0.53</v>
      </c>
      <c r="E279">
        <v>45.9</v>
      </c>
      <c r="F279">
        <v>51.37</v>
      </c>
      <c r="G279">
        <v>4.3</v>
      </c>
      <c r="H279">
        <v>69.099999999999994</v>
      </c>
      <c r="I279">
        <v>5</v>
      </c>
      <c r="J279">
        <v>11.132897603485841</v>
      </c>
    </row>
    <row r="280" spans="1:10" x14ac:dyDescent="0.3">
      <c r="A280" t="s">
        <v>302</v>
      </c>
      <c r="B280" t="s">
        <v>320</v>
      </c>
      <c r="C280">
        <v>54</v>
      </c>
      <c r="D280">
        <v>0.52249999999999996</v>
      </c>
      <c r="E280">
        <v>51.9</v>
      </c>
      <c r="F280">
        <v>49.34</v>
      </c>
      <c r="G280">
        <v>3.9</v>
      </c>
      <c r="H280">
        <v>61.9</v>
      </c>
      <c r="I280">
        <v>5</v>
      </c>
      <c r="J280">
        <v>11.213872832369946</v>
      </c>
    </row>
    <row r="281" spans="1:10" x14ac:dyDescent="0.3">
      <c r="A281" t="s">
        <v>303</v>
      </c>
      <c r="B281" t="s">
        <v>320</v>
      </c>
      <c r="C281">
        <v>53</v>
      </c>
      <c r="D281">
        <v>0.50750000000000006</v>
      </c>
      <c r="E281">
        <v>52.1</v>
      </c>
      <c r="F281">
        <v>57.91</v>
      </c>
      <c r="G281">
        <v>3.9</v>
      </c>
      <c r="H281">
        <v>62</v>
      </c>
      <c r="I281">
        <v>5</v>
      </c>
      <c r="J281">
        <v>10.383877159309021</v>
      </c>
    </row>
    <row r="282" spans="1:10" x14ac:dyDescent="0.3">
      <c r="A282" t="s">
        <v>304</v>
      </c>
      <c r="B282" t="s">
        <v>320</v>
      </c>
      <c r="C282">
        <v>61</v>
      </c>
      <c r="D282">
        <v>0.45500000000000002</v>
      </c>
      <c r="E282">
        <v>59.4</v>
      </c>
      <c r="F282">
        <v>50.61</v>
      </c>
      <c r="G282">
        <v>4.2</v>
      </c>
      <c r="H282">
        <v>61.1</v>
      </c>
      <c r="I282">
        <v>5</v>
      </c>
      <c r="J282">
        <v>9.4107744107744118</v>
      </c>
    </row>
    <row r="283" spans="1:10" x14ac:dyDescent="0.3">
      <c r="A283" t="s">
        <v>305</v>
      </c>
      <c r="B283" t="s">
        <v>320</v>
      </c>
      <c r="C283">
        <v>48</v>
      </c>
      <c r="D283">
        <v>0.42</v>
      </c>
      <c r="E283">
        <v>46.7</v>
      </c>
      <c r="F283">
        <v>45.5</v>
      </c>
      <c r="G283">
        <v>3.8</v>
      </c>
      <c r="H283">
        <v>63.7</v>
      </c>
      <c r="I283">
        <v>6</v>
      </c>
      <c r="J283">
        <v>10.428265524625269</v>
      </c>
    </row>
    <row r="284" spans="1:10" x14ac:dyDescent="0.3">
      <c r="A284" t="s">
        <v>306</v>
      </c>
      <c r="B284" t="s">
        <v>320</v>
      </c>
      <c r="C284">
        <v>54</v>
      </c>
      <c r="D284">
        <v>0.41</v>
      </c>
      <c r="E284">
        <v>51.4</v>
      </c>
      <c r="F284">
        <v>37.72</v>
      </c>
      <c r="G284">
        <v>3.3</v>
      </c>
      <c r="H284">
        <v>55</v>
      </c>
      <c r="I284">
        <v>5</v>
      </c>
      <c r="J284">
        <v>8.9883268482490308</v>
      </c>
    </row>
    <row r="285" spans="1:10" x14ac:dyDescent="0.3">
      <c r="A285" t="s">
        <v>307</v>
      </c>
      <c r="B285" t="s">
        <v>320</v>
      </c>
      <c r="C285">
        <v>61</v>
      </c>
      <c r="D285">
        <v>0.48249999999999998</v>
      </c>
      <c r="E285">
        <v>60</v>
      </c>
      <c r="F285">
        <v>52.9</v>
      </c>
      <c r="G285">
        <v>3.3</v>
      </c>
      <c r="H285">
        <v>49.8</v>
      </c>
      <c r="I285">
        <v>5</v>
      </c>
      <c r="J285">
        <v>9.8833333333333329</v>
      </c>
    </row>
    <row r="286" spans="1:10" x14ac:dyDescent="0.3">
      <c r="A286" t="s">
        <v>308</v>
      </c>
      <c r="B286" t="s">
        <v>320</v>
      </c>
      <c r="C286">
        <v>51</v>
      </c>
      <c r="D286">
        <v>0.45</v>
      </c>
      <c r="E286">
        <v>49.6</v>
      </c>
      <c r="F286">
        <v>45.53</v>
      </c>
      <c r="G286">
        <v>4.5999999999999996</v>
      </c>
      <c r="H286">
        <v>69.400000000000006</v>
      </c>
      <c r="I286">
        <v>5</v>
      </c>
      <c r="J286">
        <v>9.9395161290322562</v>
      </c>
    </row>
    <row r="287" spans="1:10" x14ac:dyDescent="0.3">
      <c r="A287" t="s">
        <v>309</v>
      </c>
      <c r="B287" t="s">
        <v>320</v>
      </c>
      <c r="C287">
        <v>57</v>
      </c>
      <c r="D287">
        <v>0.4325</v>
      </c>
      <c r="E287">
        <v>54.4</v>
      </c>
      <c r="F287">
        <v>47.16</v>
      </c>
      <c r="G287">
        <v>5.6</v>
      </c>
      <c r="H287">
        <v>76.3</v>
      </c>
      <c r="I287">
        <v>5</v>
      </c>
      <c r="J287">
        <v>9.7610294117647065</v>
      </c>
    </row>
    <row r="288" spans="1:10" x14ac:dyDescent="0.3">
      <c r="A288" t="s">
        <v>310</v>
      </c>
      <c r="B288" t="s">
        <v>320</v>
      </c>
      <c r="C288">
        <v>54</v>
      </c>
      <c r="D288">
        <v>0.45</v>
      </c>
      <c r="E288">
        <v>53.7</v>
      </c>
      <c r="F288">
        <v>42.59</v>
      </c>
      <c r="G288">
        <v>4.8</v>
      </c>
      <c r="H288">
        <v>69.400000000000006</v>
      </c>
      <c r="I288">
        <v>6</v>
      </c>
      <c r="J288">
        <v>9.7951582867783973</v>
      </c>
    </row>
    <row r="289" spans="1:10" x14ac:dyDescent="0.3">
      <c r="A289" t="s">
        <v>311</v>
      </c>
      <c r="B289" t="s">
        <v>320</v>
      </c>
      <c r="C289">
        <v>46</v>
      </c>
      <c r="D289">
        <v>0.45749999999999996</v>
      </c>
      <c r="E289">
        <v>44.9</v>
      </c>
      <c r="F289">
        <v>43.92</v>
      </c>
      <c r="G289">
        <v>5.2</v>
      </c>
      <c r="H289">
        <v>76.400000000000006</v>
      </c>
      <c r="I289">
        <v>8</v>
      </c>
      <c r="J289">
        <v>10.155902004454344</v>
      </c>
    </row>
    <row r="290" spans="1:10" s="9" customFormat="1" x14ac:dyDescent="0.3"/>
    <row r="291" spans="1:10" s="9" customFormat="1" x14ac:dyDescent="0.3"/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4B297-97CF-485D-B1A8-3CCE1DC8D0C7}">
  <dimension ref="A2:Q17"/>
  <sheetViews>
    <sheetView tabSelected="1" workbookViewId="0">
      <selection activeCell="L24" sqref="L24"/>
    </sheetView>
  </sheetViews>
  <sheetFormatPr defaultRowHeight="14.4" x14ac:dyDescent="0.3"/>
  <cols>
    <col min="2" max="2" width="23.109375" customWidth="1"/>
    <col min="3" max="3" width="6.5546875" bestFit="1" customWidth="1"/>
    <col min="4" max="4" width="12.88671875" bestFit="1" customWidth="1"/>
    <col min="5" max="5" width="13.44140625" bestFit="1" customWidth="1"/>
    <col min="6" max="6" width="12.88671875" bestFit="1" customWidth="1"/>
    <col min="7" max="8" width="12" bestFit="1" customWidth="1"/>
    <col min="9" max="9" width="15.88671875" bestFit="1" customWidth="1"/>
    <col min="10" max="10" width="8.88671875" customWidth="1"/>
  </cols>
  <sheetData>
    <row r="2" spans="1:17" ht="15.6" x14ac:dyDescent="0.3">
      <c r="A2" s="40" t="s">
        <v>321</v>
      </c>
      <c r="B2" s="40" t="s">
        <v>322</v>
      </c>
      <c r="C2" s="41" t="s">
        <v>323</v>
      </c>
      <c r="D2" s="73" t="s">
        <v>338</v>
      </c>
      <c r="E2" s="73" t="s">
        <v>47</v>
      </c>
    </row>
    <row r="3" spans="1:17" x14ac:dyDescent="0.3">
      <c r="A3" s="87" t="s">
        <v>68</v>
      </c>
      <c r="B3" s="88" t="s">
        <v>312</v>
      </c>
      <c r="C3" s="89" t="s">
        <v>326</v>
      </c>
      <c r="D3" s="89">
        <v>58</v>
      </c>
      <c r="E3" s="89" t="s">
        <v>345</v>
      </c>
    </row>
    <row r="4" spans="1:17" x14ac:dyDescent="0.3">
      <c r="A4" s="90" t="s">
        <v>67</v>
      </c>
      <c r="B4" s="91" t="s">
        <v>313</v>
      </c>
      <c r="C4" s="92" t="s">
        <v>328</v>
      </c>
      <c r="D4" s="92">
        <v>28</v>
      </c>
      <c r="E4" s="92" t="s">
        <v>345</v>
      </c>
    </row>
    <row r="5" spans="1:17" x14ac:dyDescent="0.3">
      <c r="A5" s="95" t="s">
        <v>70</v>
      </c>
      <c r="B5" s="96" t="s">
        <v>314</v>
      </c>
      <c r="C5" s="97" t="s">
        <v>324</v>
      </c>
      <c r="D5" s="97">
        <v>28</v>
      </c>
      <c r="E5" s="97" t="s">
        <v>345</v>
      </c>
    </row>
    <row r="6" spans="1:17" x14ac:dyDescent="0.3">
      <c r="A6" s="98" t="s">
        <v>318</v>
      </c>
      <c r="B6" s="99" t="s">
        <v>315</v>
      </c>
      <c r="C6" s="100" t="s">
        <v>327</v>
      </c>
      <c r="D6" s="100">
        <v>28</v>
      </c>
      <c r="E6" s="100" t="s">
        <v>345</v>
      </c>
    </row>
    <row r="7" spans="1:17" x14ac:dyDescent="0.3">
      <c r="A7" s="103" t="s">
        <v>319</v>
      </c>
      <c r="B7" s="104" t="s">
        <v>316</v>
      </c>
      <c r="C7" s="105" t="s">
        <v>325</v>
      </c>
      <c r="D7" s="105">
        <v>28</v>
      </c>
      <c r="E7" s="105" t="s">
        <v>345</v>
      </c>
    </row>
    <row r="8" spans="1:17" x14ac:dyDescent="0.3">
      <c r="A8" s="107" t="s">
        <v>320</v>
      </c>
      <c r="B8" s="108" t="s">
        <v>317</v>
      </c>
      <c r="C8" s="109" t="s">
        <v>329</v>
      </c>
      <c r="D8" s="109">
        <v>28</v>
      </c>
      <c r="E8" s="109" t="s">
        <v>345</v>
      </c>
    </row>
    <row r="11" spans="1:17" x14ac:dyDescent="0.3">
      <c r="A11" s="4" t="s">
        <v>0</v>
      </c>
      <c r="B11" s="1" t="s">
        <v>12</v>
      </c>
      <c r="D11" s="1" t="s">
        <v>14</v>
      </c>
      <c r="F11" s="1" t="s">
        <v>4</v>
      </c>
      <c r="H11" s="1" t="s">
        <v>3</v>
      </c>
      <c r="J11" s="1" t="s">
        <v>5</v>
      </c>
      <c r="L11" s="1" t="s">
        <v>6</v>
      </c>
      <c r="N11" s="1" t="s">
        <v>7</v>
      </c>
      <c r="P11" s="5" t="s">
        <v>66</v>
      </c>
    </row>
    <row r="12" spans="1:17" x14ac:dyDescent="0.3">
      <c r="A12" s="86" t="s">
        <v>68</v>
      </c>
      <c r="B12" s="86">
        <v>63.382978723404257</v>
      </c>
      <c r="C12" s="110" t="s">
        <v>340</v>
      </c>
      <c r="D12" s="86">
        <v>0.46895833333333337</v>
      </c>
      <c r="E12" s="110" t="s">
        <v>343</v>
      </c>
      <c r="F12" s="86">
        <v>62.454347826086966</v>
      </c>
      <c r="G12" s="110" t="s">
        <v>340</v>
      </c>
      <c r="H12" s="86">
        <v>38.56636363636364</v>
      </c>
      <c r="I12" s="110" t="s">
        <v>341</v>
      </c>
      <c r="J12" s="86">
        <v>5.8276595744680861</v>
      </c>
      <c r="K12" s="110" t="s">
        <v>340</v>
      </c>
      <c r="L12" s="86">
        <v>74.838297872340448</v>
      </c>
      <c r="M12" s="110" t="s">
        <v>340</v>
      </c>
      <c r="N12" s="86">
        <v>8.0416666666666661</v>
      </c>
      <c r="O12" s="110" t="s">
        <v>340</v>
      </c>
      <c r="P12" s="86">
        <v>9.5448521492759468</v>
      </c>
      <c r="Q12" s="110" t="s">
        <v>341</v>
      </c>
    </row>
    <row r="13" spans="1:17" x14ac:dyDescent="0.3">
      <c r="A13" s="93" t="s">
        <v>67</v>
      </c>
      <c r="B13" s="93">
        <v>55.170212765957444</v>
      </c>
      <c r="C13" s="111" t="s">
        <v>341</v>
      </c>
      <c r="D13" s="93">
        <v>0.46635416666666668</v>
      </c>
      <c r="E13" s="111" t="s">
        <v>343</v>
      </c>
      <c r="F13" s="93">
        <v>53.680851063829778</v>
      </c>
      <c r="G13" s="111" t="s">
        <v>341</v>
      </c>
      <c r="H13" s="93">
        <v>50.818085106382973</v>
      </c>
      <c r="I13" s="111" t="s">
        <v>340</v>
      </c>
      <c r="J13" s="93">
        <v>5.2234042553191475</v>
      </c>
      <c r="K13" s="111" t="s">
        <v>341</v>
      </c>
      <c r="L13" s="93">
        <v>73.036956521739128</v>
      </c>
      <c r="M13" s="111" t="s">
        <v>340</v>
      </c>
      <c r="N13" s="93">
        <v>6.75</v>
      </c>
      <c r="O13" s="111" t="s">
        <v>341</v>
      </c>
      <c r="P13" s="93">
        <v>10.096478785450547</v>
      </c>
      <c r="Q13" s="111" t="s">
        <v>340</v>
      </c>
    </row>
    <row r="14" spans="1:17" x14ac:dyDescent="0.3">
      <c r="A14" s="94" t="s">
        <v>70</v>
      </c>
      <c r="B14" s="94">
        <v>54.854166666666664</v>
      </c>
      <c r="C14" s="112" t="s">
        <v>341</v>
      </c>
      <c r="D14" s="94">
        <v>0.46749999999999997</v>
      </c>
      <c r="E14" s="112" t="s">
        <v>343</v>
      </c>
      <c r="F14" s="94">
        <v>53.4375</v>
      </c>
      <c r="G14" s="112" t="s">
        <v>341</v>
      </c>
      <c r="H14" s="94">
        <v>49.684893617021267</v>
      </c>
      <c r="I14" s="112" t="s">
        <v>340</v>
      </c>
      <c r="J14" s="94">
        <v>4.9739130434782606</v>
      </c>
      <c r="K14" s="112" t="s">
        <v>341</v>
      </c>
      <c r="L14" s="94">
        <v>71.229787234042561</v>
      </c>
      <c r="M14" s="112" t="s">
        <v>340</v>
      </c>
      <c r="N14" s="94">
        <v>5.770833333333333</v>
      </c>
      <c r="O14" s="112" t="s">
        <v>342</v>
      </c>
      <c r="P14" s="94">
        <v>9.9941226530108214</v>
      </c>
      <c r="Q14" s="112" t="s">
        <v>343</v>
      </c>
    </row>
    <row r="15" spans="1:17" x14ac:dyDescent="0.3">
      <c r="A15" s="101" t="s">
        <v>318</v>
      </c>
      <c r="B15" s="101">
        <v>54.791666666666664</v>
      </c>
      <c r="C15" s="113" t="s">
        <v>341</v>
      </c>
      <c r="D15" s="101">
        <v>0.4657777777777779</v>
      </c>
      <c r="E15" s="113" t="s">
        <v>343</v>
      </c>
      <c r="F15" s="101">
        <v>53.153191489361689</v>
      </c>
      <c r="G15" s="113" t="s">
        <v>341</v>
      </c>
      <c r="H15" s="101">
        <v>50.562666666666679</v>
      </c>
      <c r="I15" s="113" t="s">
        <v>340</v>
      </c>
      <c r="J15" s="101">
        <v>4.9311111111111101</v>
      </c>
      <c r="K15" s="113" t="s">
        <v>341</v>
      </c>
      <c r="L15" s="101">
        <v>70.106521739130429</v>
      </c>
      <c r="M15" s="113" t="s">
        <v>340</v>
      </c>
      <c r="N15" s="101">
        <v>6.2553191489361701</v>
      </c>
      <c r="O15" s="113" t="s">
        <v>344</v>
      </c>
      <c r="P15" s="101">
        <v>10.099542569031678</v>
      </c>
      <c r="Q15" s="113" t="s">
        <v>340</v>
      </c>
    </row>
    <row r="16" spans="1:17" x14ac:dyDescent="0.3">
      <c r="A16" s="102" t="s">
        <v>319</v>
      </c>
      <c r="B16" s="102">
        <v>54.340425531914896</v>
      </c>
      <c r="C16" s="114" t="s">
        <v>341</v>
      </c>
      <c r="D16" s="102">
        <v>0.48562499999999981</v>
      </c>
      <c r="E16" s="114" t="s">
        <v>340</v>
      </c>
      <c r="F16" s="102">
        <v>52.980851063829782</v>
      </c>
      <c r="G16" s="114" t="s">
        <v>341</v>
      </c>
      <c r="H16" s="102">
        <v>52.77270833333332</v>
      </c>
      <c r="I16" s="114" t="s">
        <v>340</v>
      </c>
      <c r="J16" s="102">
        <v>4.940425531914892</v>
      </c>
      <c r="K16" s="114" t="s">
        <v>341</v>
      </c>
      <c r="L16" s="102">
        <v>70.010638297872362</v>
      </c>
      <c r="M16" s="114" t="s">
        <v>340</v>
      </c>
      <c r="N16" s="102">
        <v>6.2340425531914896</v>
      </c>
      <c r="O16" s="114" t="s">
        <v>344</v>
      </c>
      <c r="P16" s="102">
        <v>10.283012557357363</v>
      </c>
      <c r="Q16" s="114" t="s">
        <v>340</v>
      </c>
    </row>
    <row r="17" spans="1:17" x14ac:dyDescent="0.3">
      <c r="A17" s="106" t="s">
        <v>320</v>
      </c>
      <c r="B17" s="106">
        <v>53.5625</v>
      </c>
      <c r="C17" s="115" t="s">
        <v>341</v>
      </c>
      <c r="D17" s="106">
        <v>0.45916666666666672</v>
      </c>
      <c r="E17" s="115" t="s">
        <v>341</v>
      </c>
      <c r="F17" s="106">
        <v>52.014583333333341</v>
      </c>
      <c r="G17" s="115" t="s">
        <v>341</v>
      </c>
      <c r="H17" s="106">
        <v>49.165531914893613</v>
      </c>
      <c r="I17" s="115" t="s">
        <v>340</v>
      </c>
      <c r="J17" s="106">
        <v>5.0437500000000011</v>
      </c>
      <c r="K17" s="115" t="s">
        <v>341</v>
      </c>
      <c r="L17" s="106">
        <v>71.506250000000009</v>
      </c>
      <c r="M17" s="115" t="s">
        <v>340</v>
      </c>
      <c r="N17" s="106">
        <v>6.125</v>
      </c>
      <c r="O17" s="115" t="s">
        <v>344</v>
      </c>
      <c r="P17" s="106">
        <v>9.9625755238437836</v>
      </c>
      <c r="Q17" s="115" t="s">
        <v>343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Rossgro eggs</vt:lpstr>
      <vt:lpstr>JMP</vt:lpstr>
      <vt:lpstr>Egg Info and 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Anneleen Swanepoel</dc:creator>
  <cp:lastModifiedBy>Anneleen Swanepoel</cp:lastModifiedBy>
  <cp:lastPrinted>2020-01-29T09:32:33Z</cp:lastPrinted>
  <dcterms:created xsi:type="dcterms:W3CDTF">2019-09-30T06:16:39Z</dcterms:created>
  <dcterms:modified xsi:type="dcterms:W3CDTF">2021-03-30T06:32:24Z</dcterms:modified>
</cp:coreProperties>
</file>