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4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6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7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8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9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10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11.xml" ContentType="application/vnd.openxmlformats-officedocument.drawing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drawings/drawing12.xml" ContentType="application/vnd.openxmlformats-officedocument.drawing+xml"/>
  <Override PartName="/xl/charts/chart29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3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versitypretoria-my.sharepoint.com/personal/u16053712_up_ac_za/Documents/"/>
    </mc:Choice>
  </mc:AlternateContent>
  <xr:revisionPtr revIDLastSave="0" documentId="8_{7C6D6580-4A86-4786-8E8B-7807389E49D7}" xr6:coauthVersionLast="47" xr6:coauthVersionMax="47" xr10:uidLastSave="{00000000-0000-0000-0000-000000000000}"/>
  <bookViews>
    <workbookView xWindow="-120" yWindow="-120" windowWidth="20730" windowHeight="11160" activeTab="2" xr2:uid="{E559474E-763E-4FF6-8147-39525640C29B}"/>
  </bookViews>
  <sheets>
    <sheet name="20211029" sheetId="1" r:id="rId1"/>
    <sheet name="2021117" sheetId="2" r:id="rId2"/>
    <sheet name="20220122" sheetId="3" r:id="rId3"/>
    <sheet name="20220209" sheetId="4" r:id="rId4"/>
    <sheet name="20220224" sheetId="5" r:id="rId5"/>
    <sheet name="20220302" sheetId="6" r:id="rId6"/>
    <sheet name="20220310" sheetId="7" r:id="rId7"/>
    <sheet name="20220314" sheetId="8" r:id="rId8"/>
    <sheet name="20220324" sheetId="9" r:id="rId9"/>
    <sheet name="20220406" sheetId="10" r:id="rId10"/>
    <sheet name="20220413" sheetId="11" r:id="rId11"/>
    <sheet name="Season" sheetId="12" r:id="rId12"/>
    <sheet name="Sheet3" sheetId="15" r:id="rId13"/>
    <sheet name="Sheet1" sheetId="16" r:id="rId14"/>
    <sheet name="Sheet2" sheetId="17" r:id="rId15"/>
  </sheets>
  <definedNames>
    <definedName name="_xlnm._FilterDatabase" localSheetId="0" hidden="1">'20211029'!$A$1:$I$19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3" i="11" l="1"/>
  <c r="AJ4" i="11"/>
  <c r="AJ5" i="11"/>
  <c r="AJ6" i="11"/>
  <c r="AJ7" i="11"/>
  <c r="AJ8" i="11"/>
  <c r="AJ9" i="11"/>
  <c r="AJ10" i="11"/>
  <c r="AJ11" i="11"/>
  <c r="AJ12" i="11"/>
  <c r="AJ13" i="11"/>
  <c r="AJ14" i="11"/>
  <c r="AJ15" i="11"/>
  <c r="AJ16" i="11"/>
  <c r="AJ17" i="11"/>
  <c r="AJ18" i="11"/>
  <c r="AJ19" i="11"/>
  <c r="AJ2" i="11"/>
  <c r="AJ3" i="5"/>
  <c r="AJ4" i="5"/>
  <c r="AJ5" i="5"/>
  <c r="AJ6" i="5"/>
  <c r="AJ7" i="5"/>
  <c r="AJ8" i="5"/>
  <c r="AJ9" i="5"/>
  <c r="AJ10" i="5"/>
  <c r="AJ11" i="5"/>
  <c r="AJ12" i="5"/>
  <c r="AJ13" i="5"/>
  <c r="AJ14" i="5"/>
  <c r="AJ15" i="5"/>
  <c r="AJ16" i="5"/>
  <c r="AJ17" i="5"/>
  <c r="AJ18" i="5"/>
  <c r="AJ19" i="5"/>
  <c r="AJ20" i="5"/>
  <c r="AJ2" i="5"/>
  <c r="AJ3" i="6"/>
  <c r="AJ4" i="6"/>
  <c r="AJ5" i="6"/>
  <c r="AJ6" i="6"/>
  <c r="AJ7" i="6"/>
  <c r="AJ8" i="6"/>
  <c r="AJ9" i="6"/>
  <c r="AJ10" i="6"/>
  <c r="AJ11" i="6"/>
  <c r="AJ12" i="6"/>
  <c r="AJ13" i="6"/>
  <c r="AJ14" i="6"/>
  <c r="AJ15" i="6"/>
  <c r="AJ16" i="6"/>
  <c r="AJ17" i="6"/>
  <c r="AJ18" i="6"/>
  <c r="AJ19" i="6"/>
  <c r="AJ20" i="6"/>
  <c r="AJ21" i="6"/>
  <c r="AJ2" i="6"/>
  <c r="AI3" i="11"/>
  <c r="AI4" i="11"/>
  <c r="AI5" i="11"/>
  <c r="AI6" i="11"/>
  <c r="AI7" i="11"/>
  <c r="AI8" i="11"/>
  <c r="AI9" i="11"/>
  <c r="AI10" i="11"/>
  <c r="AI11" i="11"/>
  <c r="AI12" i="11"/>
  <c r="AI13" i="11"/>
  <c r="AI14" i="11"/>
  <c r="AI15" i="11"/>
  <c r="AI16" i="11"/>
  <c r="AI17" i="11"/>
  <c r="AI18" i="11"/>
  <c r="AI19" i="11"/>
  <c r="AI2" i="11"/>
  <c r="AI3" i="5"/>
  <c r="AI4" i="5"/>
  <c r="AI5" i="5"/>
  <c r="AI6" i="5"/>
  <c r="AI7" i="5"/>
  <c r="AI8" i="5"/>
  <c r="AI9" i="5"/>
  <c r="AI10" i="5"/>
  <c r="AI11" i="5"/>
  <c r="AI12" i="5"/>
  <c r="AI13" i="5"/>
  <c r="AI14" i="5"/>
  <c r="AI15" i="5"/>
  <c r="AI16" i="5"/>
  <c r="AI17" i="5"/>
  <c r="AI18" i="5"/>
  <c r="AI19" i="5"/>
  <c r="AI20" i="5"/>
  <c r="AI2" i="5"/>
  <c r="AI3" i="6"/>
  <c r="AI4" i="6"/>
  <c r="AI5" i="6"/>
  <c r="AI6" i="6"/>
  <c r="AI7" i="6"/>
  <c r="AI8" i="6"/>
  <c r="AI9" i="6"/>
  <c r="AI10" i="6"/>
  <c r="AI11" i="6"/>
  <c r="AI12" i="6"/>
  <c r="AI13" i="6"/>
  <c r="AI14" i="6"/>
  <c r="AI15" i="6"/>
  <c r="AI16" i="6"/>
  <c r="AI17" i="6"/>
  <c r="AI18" i="6"/>
  <c r="AI19" i="6"/>
  <c r="AI20" i="6"/>
  <c r="AI21" i="6"/>
  <c r="AI2" i="6"/>
  <c r="AH3" i="1"/>
  <c r="AH4" i="1"/>
  <c r="AH5" i="1"/>
  <c r="AH6" i="1"/>
  <c r="AH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G3" i="1"/>
  <c r="AG4" i="1"/>
  <c r="AG5" i="1"/>
  <c r="AG6" i="1"/>
  <c r="AG7" i="1"/>
  <c r="AG8" i="1"/>
  <c r="AG9" i="1"/>
  <c r="AG10" i="1"/>
  <c r="AG11" i="1"/>
  <c r="AG12" i="1"/>
  <c r="AG13" i="1"/>
  <c r="AG14" i="1"/>
  <c r="AG15" i="1"/>
  <c r="AG16" i="1"/>
  <c r="AG17" i="1"/>
  <c r="AG18" i="1"/>
  <c r="AG19" i="1"/>
  <c r="AF3" i="1"/>
  <c r="AF4" i="1"/>
  <c r="AF5" i="1"/>
  <c r="AF6" i="1"/>
  <c r="AF7" i="1"/>
  <c r="AF8" i="1"/>
  <c r="AF9" i="1"/>
  <c r="AF10" i="1"/>
  <c r="AF11" i="1"/>
  <c r="AF12" i="1"/>
  <c r="AF13" i="1"/>
  <c r="AF14" i="1"/>
  <c r="AF15" i="1"/>
  <c r="AF16" i="1"/>
  <c r="AF17" i="1"/>
  <c r="AF18" i="1"/>
  <c r="AF19" i="1"/>
  <c r="AH3" i="2"/>
  <c r="AH4" i="2"/>
  <c r="AH5" i="2"/>
  <c r="AH6" i="2"/>
  <c r="AH7" i="2"/>
  <c r="AH8" i="2"/>
  <c r="AH9" i="2"/>
  <c r="AH10" i="2"/>
  <c r="AH11" i="2"/>
  <c r="AH12" i="2"/>
  <c r="AH13" i="2"/>
  <c r="AH14" i="2"/>
  <c r="AH15" i="2"/>
  <c r="AH16" i="2"/>
  <c r="AH17" i="2"/>
  <c r="AH18" i="2"/>
  <c r="AH19" i="2"/>
  <c r="AH20" i="2"/>
  <c r="AG3" i="2"/>
  <c r="AG4" i="2"/>
  <c r="AG5" i="2"/>
  <c r="AG6" i="2"/>
  <c r="AG7" i="2"/>
  <c r="AG8" i="2"/>
  <c r="AG9" i="2"/>
  <c r="AG10" i="2"/>
  <c r="AG11" i="2"/>
  <c r="AG12" i="2"/>
  <c r="AG13" i="2"/>
  <c r="AG14" i="2"/>
  <c r="AG15" i="2"/>
  <c r="AG16" i="2"/>
  <c r="AG17" i="2"/>
  <c r="AG18" i="2"/>
  <c r="AG19" i="2"/>
  <c r="AG20" i="2"/>
  <c r="AF3" i="2"/>
  <c r="AF4" i="2"/>
  <c r="AF5" i="2"/>
  <c r="AF6" i="2"/>
  <c r="AF7" i="2"/>
  <c r="AF8" i="2"/>
  <c r="AF9" i="2"/>
  <c r="AF10" i="2"/>
  <c r="AF11" i="2"/>
  <c r="AF12" i="2"/>
  <c r="AF13" i="2"/>
  <c r="AF14" i="2"/>
  <c r="AF15" i="2"/>
  <c r="AF16" i="2"/>
  <c r="AF17" i="2"/>
  <c r="AF18" i="2"/>
  <c r="AF19" i="2"/>
  <c r="AF20" i="2"/>
  <c r="AH3" i="3"/>
  <c r="AH4" i="3"/>
  <c r="AH5" i="3"/>
  <c r="AH6" i="3"/>
  <c r="AH7" i="3"/>
  <c r="AH8" i="3"/>
  <c r="AH9" i="3"/>
  <c r="AH10" i="3"/>
  <c r="AH11" i="3"/>
  <c r="AH12" i="3"/>
  <c r="AH13" i="3"/>
  <c r="AH14" i="3"/>
  <c r="AH15" i="3"/>
  <c r="AH16" i="3"/>
  <c r="AH17" i="3"/>
  <c r="AH18" i="3"/>
  <c r="AH19" i="3"/>
  <c r="AH20" i="3"/>
  <c r="AH21" i="3"/>
  <c r="AG3" i="3"/>
  <c r="AG4" i="3"/>
  <c r="AG5" i="3"/>
  <c r="AG6" i="3"/>
  <c r="AG7" i="3"/>
  <c r="AG8" i="3"/>
  <c r="AG9" i="3"/>
  <c r="AG10" i="3"/>
  <c r="AG11" i="3"/>
  <c r="AG12" i="3"/>
  <c r="AG13" i="3"/>
  <c r="AG14" i="3"/>
  <c r="AG15" i="3"/>
  <c r="AG16" i="3"/>
  <c r="AG17" i="3"/>
  <c r="AG18" i="3"/>
  <c r="AG19" i="3"/>
  <c r="AG20" i="3"/>
  <c r="AG21" i="3"/>
  <c r="AF3" i="3"/>
  <c r="AF4" i="3"/>
  <c r="AF5" i="3"/>
  <c r="AF6" i="3"/>
  <c r="AF7" i="3"/>
  <c r="AF8" i="3"/>
  <c r="AF9" i="3"/>
  <c r="AF10" i="3"/>
  <c r="AF11" i="3"/>
  <c r="AF12" i="3"/>
  <c r="AF13" i="3"/>
  <c r="AF14" i="3"/>
  <c r="AF15" i="3"/>
  <c r="AF16" i="3"/>
  <c r="AF17" i="3"/>
  <c r="AF18" i="3"/>
  <c r="AF19" i="3"/>
  <c r="AF20" i="3"/>
  <c r="AF21" i="3"/>
  <c r="AH3" i="4"/>
  <c r="AH4" i="4"/>
  <c r="AH5" i="4"/>
  <c r="AH6" i="4"/>
  <c r="AH7" i="4"/>
  <c r="AH8" i="4"/>
  <c r="AH9" i="4"/>
  <c r="AH10" i="4"/>
  <c r="AH11" i="4"/>
  <c r="AH12" i="4"/>
  <c r="AH13" i="4"/>
  <c r="AH14" i="4"/>
  <c r="AH15" i="4"/>
  <c r="AH16" i="4"/>
  <c r="AH17" i="4"/>
  <c r="AH18" i="4"/>
  <c r="AH19" i="4"/>
  <c r="AH20" i="4"/>
  <c r="AH21" i="4"/>
  <c r="AG3" i="4"/>
  <c r="AG4" i="4"/>
  <c r="AG5" i="4"/>
  <c r="AG6" i="4"/>
  <c r="AG7" i="4"/>
  <c r="AG8" i="4"/>
  <c r="AG9" i="4"/>
  <c r="AG10" i="4"/>
  <c r="AG11" i="4"/>
  <c r="AG12" i="4"/>
  <c r="AG13" i="4"/>
  <c r="AG14" i="4"/>
  <c r="AG15" i="4"/>
  <c r="AG16" i="4"/>
  <c r="AG17" i="4"/>
  <c r="AG18" i="4"/>
  <c r="AG19" i="4"/>
  <c r="AG20" i="4"/>
  <c r="AG21" i="4"/>
  <c r="AF3" i="4"/>
  <c r="AF4" i="4"/>
  <c r="AF5" i="4"/>
  <c r="AF6" i="4"/>
  <c r="AF7" i="4"/>
  <c r="AF8" i="4"/>
  <c r="AF9" i="4"/>
  <c r="AF10" i="4"/>
  <c r="AF11" i="4"/>
  <c r="AF12" i="4"/>
  <c r="AF13" i="4"/>
  <c r="AF14" i="4"/>
  <c r="AF15" i="4"/>
  <c r="AF16" i="4"/>
  <c r="AF17" i="4"/>
  <c r="AF18" i="4"/>
  <c r="AF19" i="4"/>
  <c r="AF20" i="4"/>
  <c r="AF21" i="4"/>
  <c r="AG3" i="5"/>
  <c r="AG4" i="5"/>
  <c r="AG5" i="5"/>
  <c r="AG6" i="5"/>
  <c r="AG7" i="5"/>
  <c r="AG8" i="5"/>
  <c r="AG9" i="5"/>
  <c r="AG10" i="5"/>
  <c r="AG11" i="5"/>
  <c r="AG12" i="5"/>
  <c r="AG13" i="5"/>
  <c r="AG14" i="5"/>
  <c r="AG15" i="5"/>
  <c r="AG16" i="5"/>
  <c r="AG17" i="5"/>
  <c r="AG18" i="5"/>
  <c r="AG19" i="5"/>
  <c r="AG20" i="5"/>
  <c r="AF3" i="5"/>
  <c r="AF4" i="5"/>
  <c r="AF5" i="5"/>
  <c r="AF6" i="5"/>
  <c r="AF7" i="5"/>
  <c r="AF8" i="5"/>
  <c r="AF9" i="5"/>
  <c r="AF10" i="5"/>
  <c r="AF11" i="5"/>
  <c r="AF12" i="5"/>
  <c r="AF13" i="5"/>
  <c r="AF14" i="5"/>
  <c r="AF15" i="5"/>
  <c r="AF16" i="5"/>
  <c r="AF17" i="5"/>
  <c r="AF18" i="5"/>
  <c r="AF19" i="5"/>
  <c r="AF20" i="5"/>
  <c r="AE3" i="5"/>
  <c r="AE4" i="5"/>
  <c r="AE5" i="5"/>
  <c r="AE6" i="5"/>
  <c r="AE7" i="5"/>
  <c r="AE8" i="5"/>
  <c r="AE9" i="5"/>
  <c r="AE10" i="5"/>
  <c r="AE11" i="5"/>
  <c r="AE12" i="5"/>
  <c r="AE13" i="5"/>
  <c r="AE14" i="5"/>
  <c r="AE15" i="5"/>
  <c r="AE16" i="5"/>
  <c r="AE17" i="5"/>
  <c r="AE18" i="5"/>
  <c r="AE19" i="5"/>
  <c r="AE20" i="5"/>
  <c r="AG3" i="7"/>
  <c r="AG4" i="7"/>
  <c r="AG5" i="7"/>
  <c r="AG6" i="7"/>
  <c r="AG7" i="7"/>
  <c r="AG8" i="7"/>
  <c r="AG9" i="7"/>
  <c r="AG10" i="7"/>
  <c r="AG11" i="7"/>
  <c r="AG12" i="7"/>
  <c r="AG13" i="7"/>
  <c r="AG14" i="7"/>
  <c r="AG15" i="7"/>
  <c r="AG16" i="7"/>
  <c r="AG17" i="7"/>
  <c r="AG18" i="7"/>
  <c r="AG19" i="7"/>
  <c r="AG20" i="7"/>
  <c r="AG21" i="7"/>
  <c r="AF3" i="7"/>
  <c r="AF4" i="7"/>
  <c r="AF5" i="7"/>
  <c r="AF6" i="7"/>
  <c r="AF7" i="7"/>
  <c r="AF8" i="7"/>
  <c r="AF9" i="7"/>
  <c r="AF10" i="7"/>
  <c r="AF11" i="7"/>
  <c r="AF12" i="7"/>
  <c r="AF13" i="7"/>
  <c r="AF14" i="7"/>
  <c r="AF15" i="7"/>
  <c r="AF16" i="7"/>
  <c r="AF17" i="7"/>
  <c r="AF18" i="7"/>
  <c r="AF19" i="7"/>
  <c r="AF20" i="7"/>
  <c r="AF21" i="7"/>
  <c r="AE3" i="7"/>
  <c r="AE4" i="7"/>
  <c r="AE5" i="7"/>
  <c r="AE6" i="7"/>
  <c r="AE7" i="7"/>
  <c r="AE8" i="7"/>
  <c r="AE9" i="7"/>
  <c r="AE10" i="7"/>
  <c r="AE11" i="7"/>
  <c r="AE12" i="7"/>
  <c r="AE13" i="7"/>
  <c r="AE14" i="7"/>
  <c r="AE15" i="7"/>
  <c r="AE16" i="7"/>
  <c r="AE17" i="7"/>
  <c r="AE18" i="7"/>
  <c r="AE19" i="7"/>
  <c r="AE20" i="7"/>
  <c r="AE21" i="7"/>
  <c r="AG3" i="8"/>
  <c r="AG4" i="8"/>
  <c r="AG5" i="8"/>
  <c r="AG6" i="8"/>
  <c r="AG7" i="8"/>
  <c r="AG8" i="8"/>
  <c r="AG9" i="8"/>
  <c r="AG10" i="8"/>
  <c r="AG11" i="8"/>
  <c r="AG12" i="8"/>
  <c r="AG13" i="8"/>
  <c r="AG14" i="8"/>
  <c r="AG15" i="8"/>
  <c r="AG16" i="8"/>
  <c r="AG17" i="8"/>
  <c r="AG18" i="8"/>
  <c r="AG19" i="8"/>
  <c r="AG20" i="8"/>
  <c r="AG21" i="8"/>
  <c r="AF3" i="8"/>
  <c r="AF4" i="8"/>
  <c r="AF5" i="8"/>
  <c r="AF6" i="8"/>
  <c r="AF7" i="8"/>
  <c r="AF8" i="8"/>
  <c r="AF9" i="8"/>
  <c r="AF10" i="8"/>
  <c r="AF11" i="8"/>
  <c r="AF12" i="8"/>
  <c r="AF13" i="8"/>
  <c r="AF14" i="8"/>
  <c r="AF15" i="8"/>
  <c r="AF16" i="8"/>
  <c r="AF17" i="8"/>
  <c r="AF18" i="8"/>
  <c r="AF19" i="8"/>
  <c r="AF20" i="8"/>
  <c r="AF21" i="8"/>
  <c r="AE3" i="8"/>
  <c r="AE4" i="8"/>
  <c r="AE5" i="8"/>
  <c r="AE6" i="8"/>
  <c r="AE7" i="8"/>
  <c r="AE8" i="8"/>
  <c r="AE9" i="8"/>
  <c r="AE10" i="8"/>
  <c r="AE11" i="8"/>
  <c r="AE12" i="8"/>
  <c r="AE13" i="8"/>
  <c r="AE14" i="8"/>
  <c r="AE15" i="8"/>
  <c r="AE16" i="8"/>
  <c r="AE17" i="8"/>
  <c r="AE18" i="8"/>
  <c r="AE19" i="8"/>
  <c r="AE20" i="8"/>
  <c r="AE21" i="8"/>
  <c r="AG3" i="9"/>
  <c r="AG4" i="9"/>
  <c r="AG5" i="9"/>
  <c r="AG6" i="9"/>
  <c r="AG7" i="9"/>
  <c r="AG8" i="9"/>
  <c r="AG9" i="9"/>
  <c r="AG10" i="9"/>
  <c r="AG11" i="9"/>
  <c r="AG12" i="9"/>
  <c r="AG13" i="9"/>
  <c r="AG14" i="9"/>
  <c r="AG15" i="9"/>
  <c r="AG16" i="9"/>
  <c r="AG17" i="9"/>
  <c r="AG18" i="9"/>
  <c r="AG19" i="9"/>
  <c r="AG20" i="9"/>
  <c r="AG21" i="9"/>
  <c r="AF3" i="9"/>
  <c r="AF4" i="9"/>
  <c r="AF5" i="9"/>
  <c r="AF6" i="9"/>
  <c r="AF7" i="9"/>
  <c r="AF8" i="9"/>
  <c r="AF9" i="9"/>
  <c r="AF10" i="9"/>
  <c r="AF11" i="9"/>
  <c r="AF12" i="9"/>
  <c r="AF13" i="9"/>
  <c r="AF14" i="9"/>
  <c r="AF15" i="9"/>
  <c r="AF16" i="9"/>
  <c r="AF17" i="9"/>
  <c r="AF18" i="9"/>
  <c r="AF19" i="9"/>
  <c r="AF20" i="9"/>
  <c r="AF21" i="9"/>
  <c r="AE3" i="9"/>
  <c r="AE4" i="9"/>
  <c r="AE5" i="9"/>
  <c r="AE6" i="9"/>
  <c r="AE7" i="9"/>
  <c r="AE8" i="9"/>
  <c r="AE9" i="9"/>
  <c r="AE10" i="9"/>
  <c r="AE11" i="9"/>
  <c r="AE12" i="9"/>
  <c r="AE13" i="9"/>
  <c r="AE14" i="9"/>
  <c r="AE15" i="9"/>
  <c r="AE16" i="9"/>
  <c r="AE17" i="9"/>
  <c r="AE18" i="9"/>
  <c r="AE19" i="9"/>
  <c r="AE20" i="9"/>
  <c r="AE21" i="9"/>
  <c r="AG3" i="10"/>
  <c r="AG4" i="10"/>
  <c r="AG5" i="10"/>
  <c r="AG6" i="10"/>
  <c r="AG7" i="10"/>
  <c r="AG8" i="10"/>
  <c r="AG9" i="10"/>
  <c r="AG10" i="10"/>
  <c r="AG11" i="10"/>
  <c r="AG12" i="10"/>
  <c r="AG13" i="10"/>
  <c r="AG14" i="10"/>
  <c r="AG15" i="10"/>
  <c r="AG16" i="10"/>
  <c r="AG17" i="10"/>
  <c r="AG18" i="10"/>
  <c r="AG19" i="10"/>
  <c r="AG20" i="10"/>
  <c r="AG21" i="10"/>
  <c r="AF3" i="10"/>
  <c r="AF4" i="10"/>
  <c r="AF5" i="10"/>
  <c r="AF6" i="10"/>
  <c r="AF7" i="10"/>
  <c r="AF8" i="10"/>
  <c r="AF9" i="10"/>
  <c r="AF10" i="10"/>
  <c r="AF11" i="10"/>
  <c r="AF12" i="10"/>
  <c r="AF13" i="10"/>
  <c r="AF14" i="10"/>
  <c r="AF15" i="10"/>
  <c r="AF16" i="10"/>
  <c r="AF17" i="10"/>
  <c r="AF18" i="10"/>
  <c r="AF19" i="10"/>
  <c r="AF20" i="10"/>
  <c r="AF21" i="10"/>
  <c r="AE3" i="10"/>
  <c r="AE4" i="10"/>
  <c r="AE5" i="10"/>
  <c r="AE6" i="10"/>
  <c r="AE7" i="10"/>
  <c r="AE8" i="10"/>
  <c r="AE9" i="10"/>
  <c r="AE10" i="10"/>
  <c r="AE11" i="10"/>
  <c r="AE12" i="10"/>
  <c r="AE13" i="10"/>
  <c r="AE14" i="10"/>
  <c r="AE15" i="10"/>
  <c r="AE16" i="10"/>
  <c r="AE17" i="10"/>
  <c r="AE18" i="10"/>
  <c r="AE19" i="10"/>
  <c r="AE20" i="10"/>
  <c r="AE21" i="10"/>
  <c r="AG3" i="11"/>
  <c r="AG4" i="11"/>
  <c r="AG5" i="11"/>
  <c r="AG6" i="11"/>
  <c r="AG7" i="11"/>
  <c r="AG8" i="11"/>
  <c r="AG9" i="11"/>
  <c r="AG10" i="11"/>
  <c r="AG11" i="11"/>
  <c r="AG12" i="11"/>
  <c r="AG13" i="11"/>
  <c r="AG14" i="11"/>
  <c r="AG15" i="11"/>
  <c r="AG16" i="11"/>
  <c r="AG17" i="11"/>
  <c r="AG18" i="11"/>
  <c r="AG19" i="11"/>
  <c r="AF3" i="11"/>
  <c r="AF4" i="11"/>
  <c r="AF5" i="11"/>
  <c r="AF6" i="11"/>
  <c r="AF7" i="11"/>
  <c r="AF8" i="11"/>
  <c r="AF9" i="11"/>
  <c r="AF10" i="11"/>
  <c r="AF11" i="11"/>
  <c r="AF12" i="11"/>
  <c r="AF13" i="11"/>
  <c r="AF14" i="11"/>
  <c r="AF15" i="11"/>
  <c r="AF16" i="11"/>
  <c r="AF17" i="11"/>
  <c r="AF18" i="11"/>
  <c r="AF19" i="11"/>
  <c r="AE3" i="11"/>
  <c r="AE4" i="11"/>
  <c r="AE5" i="11"/>
  <c r="AE6" i="11"/>
  <c r="AE7" i="11"/>
  <c r="AE8" i="11"/>
  <c r="AE9" i="11"/>
  <c r="AE10" i="11"/>
  <c r="AE11" i="11"/>
  <c r="AE12" i="11"/>
  <c r="AE13" i="11"/>
  <c r="AE14" i="11"/>
  <c r="AE15" i="11"/>
  <c r="AE16" i="11"/>
  <c r="AE17" i="11"/>
  <c r="AE18" i="11"/>
  <c r="AE19" i="11"/>
  <c r="AG2" i="11"/>
  <c r="AF2" i="11"/>
  <c r="AE2" i="11"/>
  <c r="AG2" i="10"/>
  <c r="AF2" i="10"/>
  <c r="AE2" i="10"/>
  <c r="AG2" i="9"/>
  <c r="AF2" i="9"/>
  <c r="AE2" i="9"/>
  <c r="AG2" i="8"/>
  <c r="AF2" i="8"/>
  <c r="AE2" i="8"/>
  <c r="AG2" i="7"/>
  <c r="AF2" i="7"/>
  <c r="AE2" i="7"/>
  <c r="AG2" i="5"/>
  <c r="AF2" i="5"/>
  <c r="AE2" i="5"/>
  <c r="AH2" i="4"/>
  <c r="AG2" i="4"/>
  <c r="AF2" i="4"/>
  <c r="AH2" i="3"/>
  <c r="AG2" i="3"/>
  <c r="AF2" i="3"/>
  <c r="AH2" i="2"/>
  <c r="AG2" i="2"/>
  <c r="AF2" i="2"/>
  <c r="AH2" i="1"/>
  <c r="AF2" i="1"/>
  <c r="AG2" i="1"/>
  <c r="AC3" i="11"/>
  <c r="AC4" i="11"/>
  <c r="AC5" i="11"/>
  <c r="AC6" i="11"/>
  <c r="AC7" i="11"/>
  <c r="AC8" i="11"/>
  <c r="AC9" i="11"/>
  <c r="AC10" i="11"/>
  <c r="AC11" i="11"/>
  <c r="AC12" i="11"/>
  <c r="AC13" i="11"/>
  <c r="AC14" i="11"/>
  <c r="AC15" i="11"/>
  <c r="AC16" i="11"/>
  <c r="AC17" i="11"/>
  <c r="AC18" i="11"/>
  <c r="AC19" i="11"/>
  <c r="AB3" i="11"/>
  <c r="AB4" i="11"/>
  <c r="AB5" i="11"/>
  <c r="AB6" i="11"/>
  <c r="AB7" i="11"/>
  <c r="AB8" i="11"/>
  <c r="AB9" i="11"/>
  <c r="AB10" i="11"/>
  <c r="AB11" i="11"/>
  <c r="AB12" i="11"/>
  <c r="AB13" i="11"/>
  <c r="AB14" i="11"/>
  <c r="AB15" i="11"/>
  <c r="AB16" i="11"/>
  <c r="AB17" i="11"/>
  <c r="AB18" i="11"/>
  <c r="AB19" i="11"/>
  <c r="AA3" i="11"/>
  <c r="AA4" i="11"/>
  <c r="AA5" i="11"/>
  <c r="AA6" i="11"/>
  <c r="AA7" i="11"/>
  <c r="AA8" i="11"/>
  <c r="AA9" i="11"/>
  <c r="AA10" i="11"/>
  <c r="AA11" i="11"/>
  <c r="AA12" i="11"/>
  <c r="AA13" i="11"/>
  <c r="AA14" i="11"/>
  <c r="AA15" i="11"/>
  <c r="AA16" i="11"/>
  <c r="AA17" i="11"/>
  <c r="AA18" i="11"/>
  <c r="AA19" i="11"/>
  <c r="AC3" i="10"/>
  <c r="AC4" i="10"/>
  <c r="AC5" i="10"/>
  <c r="AC6" i="10"/>
  <c r="AC7" i="10"/>
  <c r="AC8" i="10"/>
  <c r="AC9" i="10"/>
  <c r="AC10" i="10"/>
  <c r="AC11" i="10"/>
  <c r="AC12" i="10"/>
  <c r="AC13" i="10"/>
  <c r="AC14" i="10"/>
  <c r="AC15" i="10"/>
  <c r="AC16" i="10"/>
  <c r="AC17" i="10"/>
  <c r="AC18" i="10"/>
  <c r="AC19" i="10"/>
  <c r="AC20" i="10"/>
  <c r="AC21" i="10"/>
  <c r="AB3" i="10"/>
  <c r="AB4" i="10"/>
  <c r="AB5" i="10"/>
  <c r="AB6" i="10"/>
  <c r="AB7" i="10"/>
  <c r="AB8" i="10"/>
  <c r="AB9" i="10"/>
  <c r="AB10" i="10"/>
  <c r="AB11" i="10"/>
  <c r="AB12" i="10"/>
  <c r="AB13" i="10"/>
  <c r="AB14" i="10"/>
  <c r="AB15" i="10"/>
  <c r="AB16" i="10"/>
  <c r="AB17" i="10"/>
  <c r="AB18" i="10"/>
  <c r="AB19" i="10"/>
  <c r="AB20" i="10"/>
  <c r="AB21" i="10"/>
  <c r="AA3" i="10"/>
  <c r="AA4" i="10"/>
  <c r="AA5" i="10"/>
  <c r="AA6" i="10"/>
  <c r="AA7" i="10"/>
  <c r="AA8" i="10"/>
  <c r="AA9" i="10"/>
  <c r="AA10" i="10"/>
  <c r="AA11" i="10"/>
  <c r="AA12" i="10"/>
  <c r="AA13" i="10"/>
  <c r="AA14" i="10"/>
  <c r="AA15" i="10"/>
  <c r="AA16" i="10"/>
  <c r="AA17" i="10"/>
  <c r="AA18" i="10"/>
  <c r="AA19" i="10"/>
  <c r="AA20" i="10"/>
  <c r="AA21" i="10"/>
  <c r="AC3" i="9"/>
  <c r="AC4" i="9"/>
  <c r="AC5" i="9"/>
  <c r="AC6" i="9"/>
  <c r="AC7" i="9"/>
  <c r="AC8" i="9"/>
  <c r="AC9" i="9"/>
  <c r="AC10" i="9"/>
  <c r="AC11" i="9"/>
  <c r="AC12" i="9"/>
  <c r="AC13" i="9"/>
  <c r="AC14" i="9"/>
  <c r="AC15" i="9"/>
  <c r="AC16" i="9"/>
  <c r="AC17" i="9"/>
  <c r="AC18" i="9"/>
  <c r="AC19" i="9"/>
  <c r="AC20" i="9"/>
  <c r="AC21" i="9"/>
  <c r="AB3" i="9"/>
  <c r="AB4" i="9"/>
  <c r="AB5" i="9"/>
  <c r="AB6" i="9"/>
  <c r="AB7" i="9"/>
  <c r="AB8" i="9"/>
  <c r="AB9" i="9"/>
  <c r="AB10" i="9"/>
  <c r="AB11" i="9"/>
  <c r="AB12" i="9"/>
  <c r="AB13" i="9"/>
  <c r="AB14" i="9"/>
  <c r="AB15" i="9"/>
  <c r="AB16" i="9"/>
  <c r="AB17" i="9"/>
  <c r="AB18" i="9"/>
  <c r="AB19" i="9"/>
  <c r="AB20" i="9"/>
  <c r="AB21" i="9"/>
  <c r="AA3" i="9"/>
  <c r="AA4" i="9"/>
  <c r="AA5" i="9"/>
  <c r="AA6" i="9"/>
  <c r="AA7" i="9"/>
  <c r="AA8" i="9"/>
  <c r="AA9" i="9"/>
  <c r="AA10" i="9"/>
  <c r="AA11" i="9"/>
  <c r="AA12" i="9"/>
  <c r="AA13" i="9"/>
  <c r="AA14" i="9"/>
  <c r="AA15" i="9"/>
  <c r="AA16" i="9"/>
  <c r="AA17" i="9"/>
  <c r="AA18" i="9"/>
  <c r="AA19" i="9"/>
  <c r="AA20" i="9"/>
  <c r="AA21" i="9"/>
  <c r="AC3" i="8"/>
  <c r="AC4" i="8"/>
  <c r="AC5" i="8"/>
  <c r="AC6" i="8"/>
  <c r="AC7" i="8"/>
  <c r="AC8" i="8"/>
  <c r="AC9" i="8"/>
  <c r="AC10" i="8"/>
  <c r="AC11" i="8"/>
  <c r="AC12" i="8"/>
  <c r="AC13" i="8"/>
  <c r="AC14" i="8"/>
  <c r="AC15" i="8"/>
  <c r="AC16" i="8"/>
  <c r="AC17" i="8"/>
  <c r="AC18" i="8"/>
  <c r="AC19" i="8"/>
  <c r="AC20" i="8"/>
  <c r="AC21" i="8"/>
  <c r="AB3" i="8"/>
  <c r="AB4" i="8"/>
  <c r="AB5" i="8"/>
  <c r="AB6" i="8"/>
  <c r="AB7" i="8"/>
  <c r="AB8" i="8"/>
  <c r="AB9" i="8"/>
  <c r="AB10" i="8"/>
  <c r="AB11" i="8"/>
  <c r="AB12" i="8"/>
  <c r="AB13" i="8"/>
  <c r="AB14" i="8"/>
  <c r="AB15" i="8"/>
  <c r="AB16" i="8"/>
  <c r="AB17" i="8"/>
  <c r="AB18" i="8"/>
  <c r="AB19" i="8"/>
  <c r="AB20" i="8"/>
  <c r="AB21" i="8"/>
  <c r="AA3" i="8"/>
  <c r="AA4" i="8"/>
  <c r="AA5" i="8"/>
  <c r="AA6" i="8"/>
  <c r="AA7" i="8"/>
  <c r="AA8" i="8"/>
  <c r="AA9" i="8"/>
  <c r="AA10" i="8"/>
  <c r="AA11" i="8"/>
  <c r="AA12" i="8"/>
  <c r="AA13" i="8"/>
  <c r="AA14" i="8"/>
  <c r="AA15" i="8"/>
  <c r="AA16" i="8"/>
  <c r="AA17" i="8"/>
  <c r="AA18" i="8"/>
  <c r="AA19" i="8"/>
  <c r="AA20" i="8"/>
  <c r="AA21" i="8"/>
  <c r="AC3" i="7"/>
  <c r="AC4" i="7"/>
  <c r="AC5" i="7"/>
  <c r="AC6" i="7"/>
  <c r="AC7" i="7"/>
  <c r="AC8" i="7"/>
  <c r="AC9" i="7"/>
  <c r="AC10" i="7"/>
  <c r="AC11" i="7"/>
  <c r="AC12" i="7"/>
  <c r="AC13" i="7"/>
  <c r="AC14" i="7"/>
  <c r="AC15" i="7"/>
  <c r="AC16" i="7"/>
  <c r="AC17" i="7"/>
  <c r="AC18" i="7"/>
  <c r="AC19" i="7"/>
  <c r="AC20" i="7"/>
  <c r="AC21" i="7"/>
  <c r="AB3" i="7"/>
  <c r="AB4" i="7"/>
  <c r="AB5" i="7"/>
  <c r="AB6" i="7"/>
  <c r="AB7" i="7"/>
  <c r="AB8" i="7"/>
  <c r="AB9" i="7"/>
  <c r="AB10" i="7"/>
  <c r="AB11" i="7"/>
  <c r="AB12" i="7"/>
  <c r="AB13" i="7"/>
  <c r="AB14" i="7"/>
  <c r="AB15" i="7"/>
  <c r="AB16" i="7"/>
  <c r="AB17" i="7"/>
  <c r="AB18" i="7"/>
  <c r="AB19" i="7"/>
  <c r="AB20" i="7"/>
  <c r="AB21" i="7"/>
  <c r="AA3" i="7"/>
  <c r="AA4" i="7"/>
  <c r="AA5" i="7"/>
  <c r="AA6" i="7"/>
  <c r="AA7" i="7"/>
  <c r="AA8" i="7"/>
  <c r="AA9" i="7"/>
  <c r="AA10" i="7"/>
  <c r="AA11" i="7"/>
  <c r="AA12" i="7"/>
  <c r="AA13" i="7"/>
  <c r="AA14" i="7"/>
  <c r="AA15" i="7"/>
  <c r="AA16" i="7"/>
  <c r="AA17" i="7"/>
  <c r="AA18" i="7"/>
  <c r="AA19" i="7"/>
  <c r="AA20" i="7"/>
  <c r="AA21" i="7"/>
  <c r="AC3" i="6"/>
  <c r="AC4" i="6"/>
  <c r="AC5" i="6"/>
  <c r="AC6" i="6"/>
  <c r="AC7" i="6"/>
  <c r="AC8" i="6"/>
  <c r="AC9" i="6"/>
  <c r="AC10" i="6"/>
  <c r="AC11" i="6"/>
  <c r="AC12" i="6"/>
  <c r="AC13" i="6"/>
  <c r="AC14" i="6"/>
  <c r="AC15" i="6"/>
  <c r="AC16" i="6"/>
  <c r="AC17" i="6"/>
  <c r="AC18" i="6"/>
  <c r="AC19" i="6"/>
  <c r="AC20" i="6"/>
  <c r="AC21" i="6"/>
  <c r="AB3" i="6"/>
  <c r="AB4" i="6"/>
  <c r="AB5" i="6"/>
  <c r="AB6" i="6"/>
  <c r="AB7" i="6"/>
  <c r="AB8" i="6"/>
  <c r="AB9" i="6"/>
  <c r="AB10" i="6"/>
  <c r="AB11" i="6"/>
  <c r="AB12" i="6"/>
  <c r="AB13" i="6"/>
  <c r="AB14" i="6"/>
  <c r="AB15" i="6"/>
  <c r="AB16" i="6"/>
  <c r="AB17" i="6"/>
  <c r="AB18" i="6"/>
  <c r="AB19" i="6"/>
  <c r="AB20" i="6"/>
  <c r="AB21" i="6"/>
  <c r="AA3" i="6"/>
  <c r="AA4" i="6"/>
  <c r="AA5" i="6"/>
  <c r="AA6" i="6"/>
  <c r="AA7" i="6"/>
  <c r="AA8" i="6"/>
  <c r="AA9" i="6"/>
  <c r="AA10" i="6"/>
  <c r="AA11" i="6"/>
  <c r="AA12" i="6"/>
  <c r="AA13" i="6"/>
  <c r="AA14" i="6"/>
  <c r="AA15" i="6"/>
  <c r="AA16" i="6"/>
  <c r="AA17" i="6"/>
  <c r="AA18" i="6"/>
  <c r="AA19" i="6"/>
  <c r="AA20" i="6"/>
  <c r="AA21" i="6"/>
  <c r="AC3" i="5"/>
  <c r="AC4" i="5"/>
  <c r="AC5" i="5"/>
  <c r="AC6" i="5"/>
  <c r="AC7" i="5"/>
  <c r="AC8" i="5"/>
  <c r="AC9" i="5"/>
  <c r="AC10" i="5"/>
  <c r="AC11" i="5"/>
  <c r="AC12" i="5"/>
  <c r="AC13" i="5"/>
  <c r="AC14" i="5"/>
  <c r="AC15" i="5"/>
  <c r="AC16" i="5"/>
  <c r="AC17" i="5"/>
  <c r="AC18" i="5"/>
  <c r="AC19" i="5"/>
  <c r="AC20" i="5"/>
  <c r="AB3" i="5"/>
  <c r="AB4" i="5"/>
  <c r="AB5" i="5"/>
  <c r="AB6" i="5"/>
  <c r="AB7" i="5"/>
  <c r="AB8" i="5"/>
  <c r="AB9" i="5"/>
  <c r="AB10" i="5"/>
  <c r="AB11" i="5"/>
  <c r="AB12" i="5"/>
  <c r="AB13" i="5"/>
  <c r="AB14" i="5"/>
  <c r="AB15" i="5"/>
  <c r="AB16" i="5"/>
  <c r="AB17" i="5"/>
  <c r="AB18" i="5"/>
  <c r="AB19" i="5"/>
  <c r="AB20" i="5"/>
  <c r="AA3" i="5"/>
  <c r="AA4" i="5"/>
  <c r="AA5" i="5"/>
  <c r="AA6" i="5"/>
  <c r="AA7" i="5"/>
  <c r="AA8" i="5"/>
  <c r="AA9" i="5"/>
  <c r="AA10" i="5"/>
  <c r="AA11" i="5"/>
  <c r="AA12" i="5"/>
  <c r="AA13" i="5"/>
  <c r="AA14" i="5"/>
  <c r="AA15" i="5"/>
  <c r="AA16" i="5"/>
  <c r="AA17" i="5"/>
  <c r="AA18" i="5"/>
  <c r="AA19" i="5"/>
  <c r="AA20" i="5"/>
  <c r="AD3" i="4"/>
  <c r="AD4" i="4"/>
  <c r="AD5" i="4"/>
  <c r="AD6" i="4"/>
  <c r="AD7" i="4"/>
  <c r="AD8" i="4"/>
  <c r="AD9" i="4"/>
  <c r="AD10" i="4"/>
  <c r="AD11" i="4"/>
  <c r="AD12" i="4"/>
  <c r="AD13" i="4"/>
  <c r="AD14" i="4"/>
  <c r="AD15" i="4"/>
  <c r="AD16" i="4"/>
  <c r="AD17" i="4"/>
  <c r="AD18" i="4"/>
  <c r="AD19" i="4"/>
  <c r="AD20" i="4"/>
  <c r="AD21" i="4"/>
  <c r="AC3" i="4"/>
  <c r="AC4" i="4"/>
  <c r="AC5" i="4"/>
  <c r="AC6" i="4"/>
  <c r="AC7" i="4"/>
  <c r="AC8" i="4"/>
  <c r="AC9" i="4"/>
  <c r="AC10" i="4"/>
  <c r="AC11" i="4"/>
  <c r="AC12" i="4"/>
  <c r="AC13" i="4"/>
  <c r="AC14" i="4"/>
  <c r="AC15" i="4"/>
  <c r="AC16" i="4"/>
  <c r="AC17" i="4"/>
  <c r="AC18" i="4"/>
  <c r="AC19" i="4"/>
  <c r="AC20" i="4"/>
  <c r="AC21" i="4"/>
  <c r="AB3" i="4"/>
  <c r="AB4" i="4"/>
  <c r="AB5" i="4"/>
  <c r="AB6" i="4"/>
  <c r="AB7" i="4"/>
  <c r="AB8" i="4"/>
  <c r="AB9" i="4"/>
  <c r="AB10" i="4"/>
  <c r="AB11" i="4"/>
  <c r="AB12" i="4"/>
  <c r="AB13" i="4"/>
  <c r="AB14" i="4"/>
  <c r="AB15" i="4"/>
  <c r="AB16" i="4"/>
  <c r="AB17" i="4"/>
  <c r="AB18" i="4"/>
  <c r="AB19" i="4"/>
  <c r="AB20" i="4"/>
  <c r="AB21" i="4"/>
  <c r="AD3" i="3"/>
  <c r="AD4" i="3"/>
  <c r="AD5" i="3"/>
  <c r="AD6" i="3"/>
  <c r="AD7" i="3"/>
  <c r="AD8" i="3"/>
  <c r="AD9" i="3"/>
  <c r="AD10" i="3"/>
  <c r="AD11" i="3"/>
  <c r="AD12" i="3"/>
  <c r="AD13" i="3"/>
  <c r="AD14" i="3"/>
  <c r="AD15" i="3"/>
  <c r="AD16" i="3"/>
  <c r="AD17" i="3"/>
  <c r="AD18" i="3"/>
  <c r="AD19" i="3"/>
  <c r="AD20" i="3"/>
  <c r="AD21" i="3"/>
  <c r="AC3" i="3"/>
  <c r="AC4" i="3"/>
  <c r="AC5" i="3"/>
  <c r="AC6" i="3"/>
  <c r="AC7" i="3"/>
  <c r="AC8" i="3"/>
  <c r="AC9" i="3"/>
  <c r="AC10" i="3"/>
  <c r="AC11" i="3"/>
  <c r="AC12" i="3"/>
  <c r="AC13" i="3"/>
  <c r="AC14" i="3"/>
  <c r="AC15" i="3"/>
  <c r="AC16" i="3"/>
  <c r="AC17" i="3"/>
  <c r="AC18" i="3"/>
  <c r="AC19" i="3"/>
  <c r="AC20" i="3"/>
  <c r="AC21" i="3"/>
  <c r="AB3" i="3"/>
  <c r="AB4" i="3"/>
  <c r="AB5" i="3"/>
  <c r="AB6" i="3"/>
  <c r="AB7" i="3"/>
  <c r="AB8" i="3"/>
  <c r="AB9" i="3"/>
  <c r="AB10" i="3"/>
  <c r="AB11" i="3"/>
  <c r="AB12" i="3"/>
  <c r="AB13" i="3"/>
  <c r="AB14" i="3"/>
  <c r="AB15" i="3"/>
  <c r="AB16" i="3"/>
  <c r="AB17" i="3"/>
  <c r="AB18" i="3"/>
  <c r="AB19" i="3"/>
  <c r="AB20" i="3"/>
  <c r="AB21" i="3"/>
  <c r="AD3" i="2"/>
  <c r="AD4" i="2"/>
  <c r="AD5" i="2"/>
  <c r="AD6" i="2"/>
  <c r="AD7" i="2"/>
  <c r="AD8" i="2"/>
  <c r="AD9" i="2"/>
  <c r="AD10" i="2"/>
  <c r="AD11" i="2"/>
  <c r="AD12" i="2"/>
  <c r="AD13" i="2"/>
  <c r="AD14" i="2"/>
  <c r="AD15" i="2"/>
  <c r="AD16" i="2"/>
  <c r="AD17" i="2"/>
  <c r="AD18" i="2"/>
  <c r="AD19" i="2"/>
  <c r="AD20" i="2"/>
  <c r="AC3" i="2"/>
  <c r="AC4" i="2"/>
  <c r="AC5" i="2"/>
  <c r="AC6" i="2"/>
  <c r="AC7" i="2"/>
  <c r="AC8" i="2"/>
  <c r="AC9" i="2"/>
  <c r="AC10" i="2"/>
  <c r="AC11" i="2"/>
  <c r="AC12" i="2"/>
  <c r="AC13" i="2"/>
  <c r="AC14" i="2"/>
  <c r="AC15" i="2"/>
  <c r="AC16" i="2"/>
  <c r="AC17" i="2"/>
  <c r="AC18" i="2"/>
  <c r="AC19" i="2"/>
  <c r="AC20" i="2"/>
  <c r="AB3" i="2"/>
  <c r="AB4" i="2"/>
  <c r="AB5" i="2"/>
  <c r="AB6" i="2"/>
  <c r="AB7" i="2"/>
  <c r="AB8" i="2"/>
  <c r="AB9" i="2"/>
  <c r="AB10" i="2"/>
  <c r="AB11" i="2"/>
  <c r="AB12" i="2"/>
  <c r="AB13" i="2"/>
  <c r="AB14" i="2"/>
  <c r="AB15" i="2"/>
  <c r="AB16" i="2"/>
  <c r="AB17" i="2"/>
  <c r="AB18" i="2"/>
  <c r="AB19" i="2"/>
  <c r="AB20" i="2"/>
  <c r="AD3" i="1"/>
  <c r="AD4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C3" i="1"/>
  <c r="AC4" i="1"/>
  <c r="AC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B3" i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E3" i="4"/>
  <c r="AE4" i="4"/>
  <c r="AE5" i="4"/>
  <c r="AE6" i="4"/>
  <c r="AE7" i="4"/>
  <c r="AE8" i="4"/>
  <c r="AE9" i="4"/>
  <c r="AE10" i="4"/>
  <c r="AE11" i="4"/>
  <c r="AE12" i="4"/>
  <c r="AE13" i="4"/>
  <c r="AE14" i="4"/>
  <c r="AE15" i="4"/>
  <c r="AE16" i="4"/>
  <c r="AE17" i="4"/>
  <c r="AE18" i="4"/>
  <c r="AE19" i="4"/>
  <c r="AE20" i="4"/>
  <c r="AE21" i="4"/>
  <c r="AD3" i="5"/>
  <c r="AD4" i="5"/>
  <c r="AD5" i="5"/>
  <c r="AD6" i="5"/>
  <c r="AD7" i="5"/>
  <c r="AD8" i="5"/>
  <c r="AD9" i="5"/>
  <c r="AD10" i="5"/>
  <c r="AD11" i="5"/>
  <c r="AD12" i="5"/>
  <c r="AD13" i="5"/>
  <c r="AD14" i="5"/>
  <c r="AD15" i="5"/>
  <c r="AD16" i="5"/>
  <c r="AD17" i="5"/>
  <c r="AD18" i="5"/>
  <c r="AD19" i="5"/>
  <c r="AD20" i="5"/>
  <c r="AD3" i="7"/>
  <c r="AD4" i="7"/>
  <c r="AD5" i="7"/>
  <c r="AD6" i="7"/>
  <c r="AD7" i="7"/>
  <c r="AD8" i="7"/>
  <c r="AD9" i="7"/>
  <c r="AD10" i="7"/>
  <c r="AD11" i="7"/>
  <c r="AD12" i="7"/>
  <c r="AD13" i="7"/>
  <c r="AD14" i="7"/>
  <c r="AD15" i="7"/>
  <c r="AD16" i="7"/>
  <c r="AD17" i="7"/>
  <c r="AD18" i="7"/>
  <c r="AD19" i="7"/>
  <c r="AD20" i="7"/>
  <c r="AD21" i="7"/>
  <c r="AD3" i="8"/>
  <c r="AD4" i="8"/>
  <c r="AD5" i="8"/>
  <c r="AD6" i="8"/>
  <c r="AD7" i="8"/>
  <c r="AD8" i="8"/>
  <c r="AD9" i="8"/>
  <c r="AD10" i="8"/>
  <c r="AD11" i="8"/>
  <c r="AD12" i="8"/>
  <c r="AD13" i="8"/>
  <c r="AD14" i="8"/>
  <c r="AD15" i="8"/>
  <c r="AD16" i="8"/>
  <c r="AD17" i="8"/>
  <c r="AD18" i="8"/>
  <c r="AD19" i="8"/>
  <c r="AD20" i="8"/>
  <c r="AD21" i="8"/>
  <c r="AD3" i="9"/>
  <c r="AD4" i="9"/>
  <c r="AD5" i="9"/>
  <c r="AD6" i="9"/>
  <c r="AD7" i="9"/>
  <c r="AD8" i="9"/>
  <c r="AD9" i="9"/>
  <c r="AD10" i="9"/>
  <c r="AD11" i="9"/>
  <c r="AD12" i="9"/>
  <c r="AD13" i="9"/>
  <c r="AD14" i="9"/>
  <c r="AD15" i="9"/>
  <c r="AD16" i="9"/>
  <c r="AD17" i="9"/>
  <c r="AD18" i="9"/>
  <c r="AD19" i="9"/>
  <c r="AD20" i="9"/>
  <c r="AD21" i="9"/>
  <c r="AD3" i="10"/>
  <c r="AD4" i="10"/>
  <c r="AD5" i="10"/>
  <c r="AD6" i="10"/>
  <c r="AD7" i="10"/>
  <c r="AD8" i="10"/>
  <c r="AD9" i="10"/>
  <c r="AD10" i="10"/>
  <c r="AD11" i="10"/>
  <c r="AD12" i="10"/>
  <c r="AD13" i="10"/>
  <c r="AD14" i="10"/>
  <c r="AD15" i="10"/>
  <c r="AD16" i="10"/>
  <c r="AD17" i="10"/>
  <c r="AD18" i="10"/>
  <c r="AD19" i="10"/>
  <c r="AD20" i="10"/>
  <c r="AD21" i="10"/>
  <c r="AD3" i="11"/>
  <c r="AD4" i="11"/>
  <c r="AD5" i="11"/>
  <c r="AD6" i="11"/>
  <c r="AD7" i="11"/>
  <c r="AD8" i="11"/>
  <c r="AD9" i="11"/>
  <c r="AD10" i="11"/>
  <c r="AD11" i="11"/>
  <c r="AD12" i="11"/>
  <c r="AD13" i="11"/>
  <c r="AD14" i="11"/>
  <c r="AD15" i="11"/>
  <c r="AD16" i="11"/>
  <c r="AD17" i="11"/>
  <c r="AD18" i="11"/>
  <c r="AD19" i="11"/>
  <c r="AD2" i="11"/>
  <c r="AD2" i="10"/>
  <c r="AD2" i="9"/>
  <c r="AD2" i="8"/>
  <c r="AD2" i="7"/>
  <c r="AD2" i="5"/>
  <c r="AE2" i="4"/>
  <c r="AE3" i="3"/>
  <c r="AE4" i="3"/>
  <c r="AE5" i="3"/>
  <c r="AE6" i="3"/>
  <c r="AE7" i="3"/>
  <c r="AE8" i="3"/>
  <c r="AE9" i="3"/>
  <c r="AE10" i="3"/>
  <c r="AE11" i="3"/>
  <c r="AE12" i="3"/>
  <c r="AE13" i="3"/>
  <c r="AE14" i="3"/>
  <c r="AE15" i="3"/>
  <c r="AE16" i="3"/>
  <c r="AE17" i="3"/>
  <c r="AE18" i="3"/>
  <c r="AE19" i="3"/>
  <c r="AE20" i="3"/>
  <c r="AE21" i="3"/>
  <c r="AE2" i="3"/>
  <c r="AE3" i="2"/>
  <c r="AE4" i="2"/>
  <c r="AE5" i="2"/>
  <c r="AE6" i="2"/>
  <c r="AE7" i="2"/>
  <c r="AE8" i="2"/>
  <c r="AE9" i="2"/>
  <c r="AE10" i="2"/>
  <c r="AE11" i="2"/>
  <c r="AE12" i="2"/>
  <c r="AE13" i="2"/>
  <c r="AE14" i="2"/>
  <c r="AE15" i="2"/>
  <c r="AE16" i="2"/>
  <c r="AE17" i="2"/>
  <c r="AE18" i="2"/>
  <c r="AE19" i="2"/>
  <c r="AE20" i="2"/>
  <c r="AE2" i="2"/>
  <c r="AE3" i="1"/>
  <c r="AE4" i="1"/>
  <c r="AE5" i="1"/>
  <c r="AE6" i="1"/>
  <c r="AE7" i="1"/>
  <c r="AE8" i="1"/>
  <c r="AE9" i="1"/>
  <c r="AE10" i="1"/>
  <c r="AE11" i="1"/>
  <c r="AE12" i="1"/>
  <c r="AE13" i="1"/>
  <c r="AE14" i="1"/>
  <c r="AE15" i="1"/>
  <c r="AE16" i="1"/>
  <c r="AE17" i="1"/>
  <c r="AE18" i="1"/>
  <c r="AE19" i="1"/>
  <c r="AE2" i="1"/>
  <c r="AD2" i="4"/>
  <c r="AC2" i="4"/>
  <c r="AB2" i="4"/>
  <c r="AA2" i="4"/>
  <c r="Z2" i="4"/>
  <c r="Y2" i="4"/>
  <c r="W2" i="10"/>
  <c r="W2" i="9"/>
  <c r="W2" i="6"/>
  <c r="W2" i="5"/>
  <c r="V2" i="5"/>
  <c r="X2" i="4"/>
  <c r="X2" i="3"/>
  <c r="AA2" i="3" s="1"/>
  <c r="AD2" i="3" s="1"/>
  <c r="V2" i="10"/>
  <c r="V2" i="9"/>
  <c r="V2" i="8"/>
  <c r="W2" i="4"/>
  <c r="W2" i="3"/>
  <c r="W2" i="2"/>
  <c r="Z2" i="2" s="1"/>
  <c r="AC2" i="2" s="1"/>
  <c r="V2" i="4"/>
  <c r="T2" i="11"/>
  <c r="W2" i="11" s="1"/>
  <c r="T2" i="10"/>
  <c r="T2" i="9"/>
  <c r="T2" i="8"/>
  <c r="W2" i="8" s="1"/>
  <c r="T2" i="7"/>
  <c r="W2" i="7" s="1"/>
  <c r="T2" i="6"/>
  <c r="T2" i="5"/>
  <c r="U2" i="4"/>
  <c r="U2" i="3"/>
  <c r="U2" i="2"/>
  <c r="X2" i="2" s="1"/>
  <c r="U2" i="1"/>
  <c r="X2" i="1" s="1"/>
  <c r="S2" i="11"/>
  <c r="V2" i="11" s="1"/>
  <c r="S2" i="10"/>
  <c r="S2" i="9"/>
  <c r="S2" i="8"/>
  <c r="S2" i="7"/>
  <c r="V2" i="7" s="1"/>
  <c r="Y2" i="7" s="1"/>
  <c r="AB2" i="7" s="1"/>
  <c r="S2" i="6"/>
  <c r="V2" i="6" s="1"/>
  <c r="S2" i="5"/>
  <c r="T2" i="4"/>
  <c r="T2" i="3"/>
  <c r="T2" i="2"/>
  <c r="T2" i="1"/>
  <c r="W2" i="1" s="1"/>
  <c r="Z2" i="1" s="1"/>
  <c r="AC2" i="1" s="1"/>
  <c r="R2" i="11"/>
  <c r="U2" i="11" s="1"/>
  <c r="R2" i="10"/>
  <c r="U2" i="10" s="1"/>
  <c r="R2" i="9"/>
  <c r="U2" i="9" s="1"/>
  <c r="R2" i="8"/>
  <c r="U2" i="8" s="1"/>
  <c r="X2" i="8" s="1"/>
  <c r="AA2" i="8" s="1"/>
  <c r="R2" i="7"/>
  <c r="U2" i="7" s="1"/>
  <c r="R2" i="6"/>
  <c r="U2" i="6" s="1"/>
  <c r="R2" i="5"/>
  <c r="U2" i="5" s="1"/>
  <c r="S2" i="4"/>
  <c r="S2" i="3"/>
  <c r="V2" i="3" s="1"/>
  <c r="S2" i="2"/>
  <c r="V2" i="2" s="1"/>
  <c r="Y2" i="2" s="1"/>
  <c r="AB2" i="2" s="1"/>
  <c r="S2" i="1"/>
  <c r="V2" i="1" s="1"/>
  <c r="Y2" i="1" s="1"/>
  <c r="AB2" i="1" s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Q2" i="11"/>
  <c r="X2" i="11" s="1"/>
  <c r="AA2" i="11" s="1"/>
  <c r="Q2" i="10"/>
  <c r="Z2" i="10" s="1"/>
  <c r="AC2" i="10" s="1"/>
  <c r="Q2" i="9"/>
  <c r="X2" i="9" s="1"/>
  <c r="AA2" i="9" s="1"/>
  <c r="Q2" i="8"/>
  <c r="Q2" i="7"/>
  <c r="X2" i="7" s="1"/>
  <c r="AA2" i="7" s="1"/>
  <c r="Q2" i="6"/>
  <c r="Z2" i="6" s="1"/>
  <c r="AC2" i="6" s="1"/>
  <c r="Q2" i="5"/>
  <c r="X2" i="5" s="1"/>
  <c r="AA2" i="5" s="1"/>
  <c r="R2" i="4"/>
  <c r="R2" i="3"/>
  <c r="Z2" i="3" s="1"/>
  <c r="AC2" i="3" s="1"/>
  <c r="R2" i="2"/>
  <c r="R2" i="1"/>
  <c r="P3" i="11"/>
  <c r="P4" i="11"/>
  <c r="P5" i="11"/>
  <c r="P6" i="11"/>
  <c r="P7" i="11"/>
  <c r="P8" i="11"/>
  <c r="P9" i="11"/>
  <c r="P10" i="11"/>
  <c r="P11" i="11"/>
  <c r="P12" i="11"/>
  <c r="P13" i="11"/>
  <c r="P14" i="11"/>
  <c r="P15" i="11"/>
  <c r="P16" i="11"/>
  <c r="P17" i="11"/>
  <c r="P18" i="11"/>
  <c r="P19" i="11"/>
  <c r="P2" i="11"/>
  <c r="P3" i="10"/>
  <c r="P4" i="10"/>
  <c r="P5" i="10"/>
  <c r="P6" i="10"/>
  <c r="P7" i="10"/>
  <c r="P8" i="10"/>
  <c r="P9" i="10"/>
  <c r="P10" i="10"/>
  <c r="P11" i="10"/>
  <c r="P12" i="10"/>
  <c r="P13" i="10"/>
  <c r="P14" i="10"/>
  <c r="P15" i="10"/>
  <c r="P16" i="10"/>
  <c r="P17" i="10"/>
  <c r="P18" i="10"/>
  <c r="P19" i="10"/>
  <c r="P20" i="10"/>
  <c r="P21" i="10"/>
  <c r="P2" i="10"/>
  <c r="P3" i="9"/>
  <c r="P4" i="9"/>
  <c r="P5" i="9"/>
  <c r="P6" i="9"/>
  <c r="P7" i="9"/>
  <c r="P8" i="9"/>
  <c r="P9" i="9"/>
  <c r="P10" i="9"/>
  <c r="P11" i="9"/>
  <c r="P12" i="9"/>
  <c r="P13" i="9"/>
  <c r="P14" i="9"/>
  <c r="P15" i="9"/>
  <c r="P16" i="9"/>
  <c r="P17" i="9"/>
  <c r="P18" i="9"/>
  <c r="P19" i="9"/>
  <c r="P20" i="9"/>
  <c r="P21" i="9"/>
  <c r="P2" i="9"/>
  <c r="P3" i="8"/>
  <c r="P4" i="8"/>
  <c r="P5" i="8"/>
  <c r="P6" i="8"/>
  <c r="P7" i="8"/>
  <c r="P8" i="8"/>
  <c r="P9" i="8"/>
  <c r="P10" i="8"/>
  <c r="P11" i="8"/>
  <c r="P12" i="8"/>
  <c r="P13" i="8"/>
  <c r="P14" i="8"/>
  <c r="P15" i="8"/>
  <c r="P16" i="8"/>
  <c r="P17" i="8"/>
  <c r="P18" i="8"/>
  <c r="P19" i="8"/>
  <c r="P20" i="8"/>
  <c r="P21" i="8"/>
  <c r="P2" i="8"/>
  <c r="P3" i="7"/>
  <c r="P4" i="7"/>
  <c r="P5" i="7"/>
  <c r="P6" i="7"/>
  <c r="P7" i="7"/>
  <c r="P8" i="7"/>
  <c r="P9" i="7"/>
  <c r="P10" i="7"/>
  <c r="P11" i="7"/>
  <c r="P12" i="7"/>
  <c r="P13" i="7"/>
  <c r="P14" i="7"/>
  <c r="P15" i="7"/>
  <c r="P16" i="7"/>
  <c r="P17" i="7"/>
  <c r="P18" i="7"/>
  <c r="P19" i="7"/>
  <c r="P20" i="7"/>
  <c r="P21" i="7"/>
  <c r="P2" i="7"/>
  <c r="P3" i="6"/>
  <c r="P4" i="6"/>
  <c r="P5" i="6"/>
  <c r="P6" i="6"/>
  <c r="P7" i="6"/>
  <c r="P8" i="6"/>
  <c r="P9" i="6"/>
  <c r="P10" i="6"/>
  <c r="P11" i="6"/>
  <c r="P12" i="6"/>
  <c r="P13" i="6"/>
  <c r="P14" i="6"/>
  <c r="P15" i="6"/>
  <c r="P16" i="6"/>
  <c r="P17" i="6"/>
  <c r="P18" i="6"/>
  <c r="P19" i="6"/>
  <c r="P20" i="6"/>
  <c r="P21" i="6"/>
  <c r="P2" i="6"/>
  <c r="P3" i="5"/>
  <c r="P4" i="5"/>
  <c r="P5" i="5"/>
  <c r="P6" i="5"/>
  <c r="P7" i="5"/>
  <c r="P8" i="5"/>
  <c r="P9" i="5"/>
  <c r="P10" i="5"/>
  <c r="P11" i="5"/>
  <c r="P12" i="5"/>
  <c r="P13" i="5"/>
  <c r="P14" i="5"/>
  <c r="P15" i="5"/>
  <c r="P16" i="5"/>
  <c r="P17" i="5"/>
  <c r="P18" i="5"/>
  <c r="P19" i="5"/>
  <c r="P20" i="5"/>
  <c r="P2" i="5"/>
  <c r="Q3" i="4"/>
  <c r="Q4" i="4"/>
  <c r="Q5" i="4"/>
  <c r="Q6" i="4"/>
  <c r="Q7" i="4"/>
  <c r="Q8" i="4"/>
  <c r="Q9" i="4"/>
  <c r="Q10" i="4"/>
  <c r="Q11" i="4"/>
  <c r="Q12" i="4"/>
  <c r="Q13" i="4"/>
  <c r="Q14" i="4"/>
  <c r="Q15" i="4"/>
  <c r="Q16" i="4"/>
  <c r="Q17" i="4"/>
  <c r="Q18" i="4"/>
  <c r="Q19" i="4"/>
  <c r="Q20" i="4"/>
  <c r="Q21" i="4"/>
  <c r="Q2" i="4"/>
  <c r="Q3" i="3"/>
  <c r="Q4" i="3"/>
  <c r="Q5" i="3"/>
  <c r="Q6" i="3"/>
  <c r="Q7" i="3"/>
  <c r="Q8" i="3"/>
  <c r="Q9" i="3"/>
  <c r="Q10" i="3"/>
  <c r="Q11" i="3"/>
  <c r="Q12" i="3"/>
  <c r="Q13" i="3"/>
  <c r="Q14" i="3"/>
  <c r="Q15" i="3"/>
  <c r="Q16" i="3"/>
  <c r="Q17" i="3"/>
  <c r="Q18" i="3"/>
  <c r="Q19" i="3"/>
  <c r="Q20" i="3"/>
  <c r="Q21" i="3"/>
  <c r="Q2" i="3"/>
  <c r="Q3" i="2"/>
  <c r="Q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" i="2"/>
  <c r="Q3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" i="1"/>
  <c r="O3" i="11"/>
  <c r="O4" i="11"/>
  <c r="O5" i="11"/>
  <c r="O6" i="11"/>
  <c r="O7" i="11"/>
  <c r="O8" i="11"/>
  <c r="O9" i="11"/>
  <c r="O10" i="11"/>
  <c r="O11" i="11"/>
  <c r="O12" i="11"/>
  <c r="O13" i="11"/>
  <c r="O14" i="11"/>
  <c r="O15" i="11"/>
  <c r="O16" i="11"/>
  <c r="O17" i="11"/>
  <c r="O18" i="11"/>
  <c r="O19" i="11"/>
  <c r="O2" i="11"/>
  <c r="O3" i="10"/>
  <c r="O4" i="10"/>
  <c r="O5" i="10"/>
  <c r="O6" i="10"/>
  <c r="O7" i="10"/>
  <c r="O8" i="10"/>
  <c r="O9" i="10"/>
  <c r="O10" i="10"/>
  <c r="O11" i="10"/>
  <c r="O12" i="10"/>
  <c r="O13" i="10"/>
  <c r="O14" i="10"/>
  <c r="O15" i="10"/>
  <c r="O16" i="10"/>
  <c r="O17" i="10"/>
  <c r="O18" i="10"/>
  <c r="O19" i="10"/>
  <c r="O20" i="10"/>
  <c r="O21" i="10"/>
  <c r="O2" i="10"/>
  <c r="O3" i="9"/>
  <c r="O4" i="9"/>
  <c r="O5" i="9"/>
  <c r="O6" i="9"/>
  <c r="O7" i="9"/>
  <c r="O8" i="9"/>
  <c r="O9" i="9"/>
  <c r="O10" i="9"/>
  <c r="O11" i="9"/>
  <c r="O12" i="9"/>
  <c r="O13" i="9"/>
  <c r="O14" i="9"/>
  <c r="O15" i="9"/>
  <c r="O16" i="9"/>
  <c r="O17" i="9"/>
  <c r="O18" i="9"/>
  <c r="O19" i="9"/>
  <c r="O20" i="9"/>
  <c r="O21" i="9"/>
  <c r="O2" i="9"/>
  <c r="O3" i="8"/>
  <c r="O4" i="8"/>
  <c r="O5" i="8"/>
  <c r="O6" i="8"/>
  <c r="O7" i="8"/>
  <c r="O8" i="8"/>
  <c r="O9" i="8"/>
  <c r="O10" i="8"/>
  <c r="O11" i="8"/>
  <c r="O12" i="8"/>
  <c r="O13" i="8"/>
  <c r="O14" i="8"/>
  <c r="O15" i="8"/>
  <c r="O16" i="8"/>
  <c r="O17" i="8"/>
  <c r="O18" i="8"/>
  <c r="O19" i="8"/>
  <c r="O20" i="8"/>
  <c r="O21" i="8"/>
  <c r="O2" i="8"/>
  <c r="O3" i="7"/>
  <c r="O4" i="7"/>
  <c r="O5" i="7"/>
  <c r="O6" i="7"/>
  <c r="O7" i="7"/>
  <c r="O8" i="7"/>
  <c r="O9" i="7"/>
  <c r="O10" i="7"/>
  <c r="O11" i="7"/>
  <c r="O12" i="7"/>
  <c r="O13" i="7"/>
  <c r="O14" i="7"/>
  <c r="O15" i="7"/>
  <c r="O16" i="7"/>
  <c r="O17" i="7"/>
  <c r="O18" i="7"/>
  <c r="O19" i="7"/>
  <c r="O20" i="7"/>
  <c r="O21" i="7"/>
  <c r="O2" i="7"/>
  <c r="O3" i="6"/>
  <c r="O4" i="6"/>
  <c r="O5" i="6"/>
  <c r="O6" i="6"/>
  <c r="O7" i="6"/>
  <c r="O8" i="6"/>
  <c r="O9" i="6"/>
  <c r="O10" i="6"/>
  <c r="O11" i="6"/>
  <c r="O12" i="6"/>
  <c r="O13" i="6"/>
  <c r="O14" i="6"/>
  <c r="O15" i="6"/>
  <c r="O16" i="6"/>
  <c r="O17" i="6"/>
  <c r="O18" i="6"/>
  <c r="O19" i="6"/>
  <c r="O20" i="6"/>
  <c r="O21" i="6"/>
  <c r="O2" i="6"/>
  <c r="O3" i="5"/>
  <c r="O4" i="5"/>
  <c r="O5" i="5"/>
  <c r="O6" i="5"/>
  <c r="O7" i="5"/>
  <c r="O8" i="5"/>
  <c r="O9" i="5"/>
  <c r="O10" i="5"/>
  <c r="O11" i="5"/>
  <c r="O12" i="5"/>
  <c r="O13" i="5"/>
  <c r="O14" i="5"/>
  <c r="O15" i="5"/>
  <c r="O16" i="5"/>
  <c r="O17" i="5"/>
  <c r="O18" i="5"/>
  <c r="O19" i="5"/>
  <c r="O20" i="5"/>
  <c r="O2" i="5"/>
  <c r="P3" i="4"/>
  <c r="P4" i="4"/>
  <c r="P5" i="4"/>
  <c r="P6" i="4"/>
  <c r="P7" i="4"/>
  <c r="P8" i="4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" i="4"/>
  <c r="P3" i="3"/>
  <c r="P4" i="3"/>
  <c r="P5" i="3"/>
  <c r="P6" i="3"/>
  <c r="P7" i="3"/>
  <c r="P8" i="3"/>
  <c r="P9" i="3"/>
  <c r="P10" i="3"/>
  <c r="P11" i="3"/>
  <c r="P12" i="3"/>
  <c r="P13" i="3"/>
  <c r="P14" i="3"/>
  <c r="P15" i="3"/>
  <c r="P16" i="3"/>
  <c r="P17" i="3"/>
  <c r="P18" i="3"/>
  <c r="P19" i="3"/>
  <c r="P20" i="3"/>
  <c r="P21" i="3"/>
  <c r="P2" i="3"/>
  <c r="P3" i="2"/>
  <c r="P4" i="2"/>
  <c r="P5" i="2"/>
  <c r="P6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" i="2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" i="1"/>
  <c r="N3" i="11"/>
  <c r="N4" i="11"/>
  <c r="N5" i="11"/>
  <c r="N6" i="11"/>
  <c r="N7" i="11"/>
  <c r="N8" i="11"/>
  <c r="N9" i="11"/>
  <c r="N10" i="11"/>
  <c r="N11" i="11"/>
  <c r="N12" i="11"/>
  <c r="N13" i="11"/>
  <c r="N14" i="11"/>
  <c r="N15" i="11"/>
  <c r="N16" i="11"/>
  <c r="N17" i="11"/>
  <c r="N18" i="11"/>
  <c r="N19" i="11"/>
  <c r="N2" i="11"/>
  <c r="N3" i="10"/>
  <c r="N4" i="10"/>
  <c r="N5" i="10"/>
  <c r="N6" i="10"/>
  <c r="N7" i="10"/>
  <c r="N8" i="10"/>
  <c r="N9" i="10"/>
  <c r="N10" i="10"/>
  <c r="N11" i="10"/>
  <c r="N12" i="10"/>
  <c r="N13" i="10"/>
  <c r="N14" i="10"/>
  <c r="N15" i="10"/>
  <c r="N16" i="10"/>
  <c r="N17" i="10"/>
  <c r="N18" i="10"/>
  <c r="N19" i="10"/>
  <c r="N20" i="10"/>
  <c r="N21" i="10"/>
  <c r="N2" i="10"/>
  <c r="N3" i="9"/>
  <c r="N4" i="9"/>
  <c r="N5" i="9"/>
  <c r="N6" i="9"/>
  <c r="N7" i="9"/>
  <c r="N8" i="9"/>
  <c r="N9" i="9"/>
  <c r="N10" i="9"/>
  <c r="N11" i="9"/>
  <c r="N12" i="9"/>
  <c r="N13" i="9"/>
  <c r="N14" i="9"/>
  <c r="N15" i="9"/>
  <c r="N16" i="9"/>
  <c r="N17" i="9"/>
  <c r="N18" i="9"/>
  <c r="N19" i="9"/>
  <c r="N20" i="9"/>
  <c r="N21" i="9"/>
  <c r="N2" i="9"/>
  <c r="N3" i="8"/>
  <c r="N4" i="8"/>
  <c r="N5" i="8"/>
  <c r="N6" i="8"/>
  <c r="N7" i="8"/>
  <c r="N8" i="8"/>
  <c r="N9" i="8"/>
  <c r="N10" i="8"/>
  <c r="N11" i="8"/>
  <c r="N12" i="8"/>
  <c r="N13" i="8"/>
  <c r="N14" i="8"/>
  <c r="N15" i="8"/>
  <c r="N16" i="8"/>
  <c r="N17" i="8"/>
  <c r="N18" i="8"/>
  <c r="N19" i="8"/>
  <c r="N20" i="8"/>
  <c r="N21" i="8"/>
  <c r="N2" i="8"/>
  <c r="N3" i="7"/>
  <c r="N4" i="7"/>
  <c r="N5" i="7"/>
  <c r="N6" i="7"/>
  <c r="N7" i="7"/>
  <c r="N8" i="7"/>
  <c r="N9" i="7"/>
  <c r="N10" i="7"/>
  <c r="N11" i="7"/>
  <c r="N12" i="7"/>
  <c r="N13" i="7"/>
  <c r="N14" i="7"/>
  <c r="N15" i="7"/>
  <c r="N16" i="7"/>
  <c r="N17" i="7"/>
  <c r="N18" i="7"/>
  <c r="N19" i="7"/>
  <c r="N20" i="7"/>
  <c r="N21" i="7"/>
  <c r="N2" i="7"/>
  <c r="N3" i="6"/>
  <c r="N4" i="6"/>
  <c r="N5" i="6"/>
  <c r="N6" i="6"/>
  <c r="N7" i="6"/>
  <c r="N8" i="6"/>
  <c r="N9" i="6"/>
  <c r="N10" i="6"/>
  <c r="N11" i="6"/>
  <c r="N12" i="6"/>
  <c r="N13" i="6"/>
  <c r="N14" i="6"/>
  <c r="N15" i="6"/>
  <c r="N16" i="6"/>
  <c r="N17" i="6"/>
  <c r="N18" i="6"/>
  <c r="N19" i="6"/>
  <c r="N20" i="6"/>
  <c r="N21" i="6"/>
  <c r="N2" i="6"/>
  <c r="N3" i="5"/>
  <c r="N4" i="5"/>
  <c r="N5" i="5"/>
  <c r="N6" i="5"/>
  <c r="N7" i="5"/>
  <c r="N8" i="5"/>
  <c r="N9" i="5"/>
  <c r="N10" i="5"/>
  <c r="N11" i="5"/>
  <c r="N12" i="5"/>
  <c r="N13" i="5"/>
  <c r="N14" i="5"/>
  <c r="N15" i="5"/>
  <c r="N16" i="5"/>
  <c r="N17" i="5"/>
  <c r="N18" i="5"/>
  <c r="N19" i="5"/>
  <c r="N20" i="5"/>
  <c r="N2" i="5"/>
  <c r="O3" i="4"/>
  <c r="O4" i="4"/>
  <c r="O5" i="4"/>
  <c r="O6" i="4"/>
  <c r="O7" i="4"/>
  <c r="O8" i="4"/>
  <c r="O9" i="4"/>
  <c r="O10" i="4"/>
  <c r="O11" i="4"/>
  <c r="O12" i="4"/>
  <c r="O13" i="4"/>
  <c r="O14" i="4"/>
  <c r="O15" i="4"/>
  <c r="O16" i="4"/>
  <c r="O17" i="4"/>
  <c r="O18" i="4"/>
  <c r="O19" i="4"/>
  <c r="O20" i="4"/>
  <c r="O21" i="4"/>
  <c r="O2" i="4"/>
  <c r="O3" i="3"/>
  <c r="O4" i="3"/>
  <c r="O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" i="3"/>
  <c r="O3" i="2"/>
  <c r="O4" i="2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" i="2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" i="1"/>
  <c r="Y2" i="11" l="1"/>
  <c r="AB2" i="11" s="1"/>
  <c r="Z2" i="11"/>
  <c r="AC2" i="11" s="1"/>
  <c r="Y2" i="10"/>
  <c r="AB2" i="10" s="1"/>
  <c r="X2" i="10"/>
  <c r="AA2" i="10" s="1"/>
  <c r="Y2" i="9"/>
  <c r="AB2" i="9" s="1"/>
  <c r="Z2" i="9"/>
  <c r="AC2" i="9" s="1"/>
  <c r="Z2" i="8"/>
  <c r="AC2" i="8" s="1"/>
  <c r="Y2" i="8"/>
  <c r="AB2" i="8" s="1"/>
  <c r="Z2" i="7"/>
  <c r="AC2" i="7" s="1"/>
  <c r="X2" i="6"/>
  <c r="AA2" i="6" s="1"/>
  <c r="Y2" i="6"/>
  <c r="AB2" i="6" s="1"/>
  <c r="Y2" i="5"/>
  <c r="AB2" i="5" s="1"/>
  <c r="Z2" i="5"/>
  <c r="AC2" i="5" s="1"/>
  <c r="Y2" i="3"/>
  <c r="AB2" i="3" s="1"/>
  <c r="AA2" i="2"/>
  <c r="AD2" i="2" s="1"/>
  <c r="AA2" i="1"/>
  <c r="AD2" i="1" s="1"/>
  <c r="M3" i="10"/>
  <c r="M4" i="10"/>
  <c r="M5" i="10"/>
  <c r="M6" i="10"/>
  <c r="M7" i="10"/>
  <c r="M8" i="10"/>
  <c r="M9" i="10"/>
  <c r="M10" i="10"/>
  <c r="M11" i="10"/>
  <c r="M12" i="10"/>
  <c r="M13" i="10"/>
  <c r="M14" i="10"/>
  <c r="M15" i="10"/>
  <c r="M16" i="10"/>
  <c r="M17" i="10"/>
  <c r="M18" i="10"/>
  <c r="M19" i="10"/>
  <c r="M20" i="10"/>
  <c r="M21" i="10"/>
  <c r="L3" i="10"/>
  <c r="L4" i="10"/>
  <c r="L5" i="10"/>
  <c r="L6" i="10"/>
  <c r="L7" i="10"/>
  <c r="L8" i="10"/>
  <c r="L9" i="10"/>
  <c r="L10" i="10"/>
  <c r="L11" i="10"/>
  <c r="L12" i="10"/>
  <c r="L13" i="10"/>
  <c r="L14" i="10"/>
  <c r="L15" i="10"/>
  <c r="L16" i="10"/>
  <c r="L17" i="10"/>
  <c r="L18" i="10"/>
  <c r="L19" i="10"/>
  <c r="L20" i="10"/>
  <c r="L21" i="10"/>
  <c r="M2" i="10"/>
  <c r="L2" i="10"/>
  <c r="M3" i="9"/>
  <c r="M4" i="9"/>
  <c r="M5" i="9"/>
  <c r="M6" i="9"/>
  <c r="M7" i="9"/>
  <c r="M8" i="9"/>
  <c r="M9" i="9"/>
  <c r="M10" i="9"/>
  <c r="M11" i="9"/>
  <c r="M12" i="9"/>
  <c r="M13" i="9"/>
  <c r="M14" i="9"/>
  <c r="M15" i="9"/>
  <c r="M16" i="9"/>
  <c r="M17" i="9"/>
  <c r="M18" i="9"/>
  <c r="M19" i="9"/>
  <c r="M20" i="9"/>
  <c r="M21" i="9"/>
  <c r="L3" i="9"/>
  <c r="L4" i="9"/>
  <c r="L5" i="9"/>
  <c r="L6" i="9"/>
  <c r="L7" i="9"/>
  <c r="L8" i="9"/>
  <c r="L9" i="9"/>
  <c r="L10" i="9"/>
  <c r="L11" i="9"/>
  <c r="L12" i="9"/>
  <c r="L13" i="9"/>
  <c r="L14" i="9"/>
  <c r="L15" i="9"/>
  <c r="L16" i="9"/>
  <c r="L17" i="9"/>
  <c r="L18" i="9"/>
  <c r="L19" i="9"/>
  <c r="L20" i="9"/>
  <c r="L21" i="9"/>
  <c r="M2" i="9"/>
  <c r="L2" i="9"/>
  <c r="M3" i="8"/>
  <c r="M4" i="8"/>
  <c r="M5" i="8"/>
  <c r="M6" i="8"/>
  <c r="M7" i="8"/>
  <c r="M8" i="8"/>
  <c r="M9" i="8"/>
  <c r="M10" i="8"/>
  <c r="M11" i="8"/>
  <c r="M12" i="8"/>
  <c r="M13" i="8"/>
  <c r="M14" i="8"/>
  <c r="M15" i="8"/>
  <c r="M16" i="8"/>
  <c r="M17" i="8"/>
  <c r="M18" i="8"/>
  <c r="M19" i="8"/>
  <c r="M20" i="8"/>
  <c r="M21" i="8"/>
  <c r="L3" i="8"/>
  <c r="L4" i="8"/>
  <c r="L5" i="8"/>
  <c r="L6" i="8"/>
  <c r="L7" i="8"/>
  <c r="L8" i="8"/>
  <c r="L9" i="8"/>
  <c r="L10" i="8"/>
  <c r="L11" i="8"/>
  <c r="L12" i="8"/>
  <c r="L13" i="8"/>
  <c r="L14" i="8"/>
  <c r="L15" i="8"/>
  <c r="L16" i="8"/>
  <c r="L17" i="8"/>
  <c r="L18" i="8"/>
  <c r="L19" i="8"/>
  <c r="L20" i="8"/>
  <c r="L21" i="8"/>
  <c r="M2" i="8"/>
  <c r="L2" i="8"/>
  <c r="M3" i="7"/>
  <c r="M4" i="7"/>
  <c r="M5" i="7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L3" i="7"/>
  <c r="L4" i="7"/>
  <c r="L5" i="7"/>
  <c r="L6" i="7"/>
  <c r="L7" i="7"/>
  <c r="L8" i="7"/>
  <c r="L9" i="7"/>
  <c r="L10" i="7"/>
  <c r="L11" i="7"/>
  <c r="L12" i="7"/>
  <c r="L13" i="7"/>
  <c r="L14" i="7"/>
  <c r="L15" i="7"/>
  <c r="L16" i="7"/>
  <c r="L17" i="7"/>
  <c r="L18" i="7"/>
  <c r="L19" i="7"/>
  <c r="L20" i="7"/>
  <c r="L21" i="7"/>
  <c r="M2" i="7"/>
  <c r="L2" i="7"/>
  <c r="M3" i="6"/>
  <c r="M4" i="6"/>
  <c r="M5" i="6"/>
  <c r="M6" i="6"/>
  <c r="M7" i="6"/>
  <c r="M8" i="6"/>
  <c r="M9" i="6"/>
  <c r="M10" i="6"/>
  <c r="M11" i="6"/>
  <c r="M12" i="6"/>
  <c r="M13" i="6"/>
  <c r="M14" i="6"/>
  <c r="M15" i="6"/>
  <c r="M16" i="6"/>
  <c r="M17" i="6"/>
  <c r="M18" i="6"/>
  <c r="M19" i="6"/>
  <c r="M20" i="6"/>
  <c r="M21" i="6"/>
  <c r="L3" i="6"/>
  <c r="L4" i="6"/>
  <c r="L5" i="6"/>
  <c r="L6" i="6"/>
  <c r="L7" i="6"/>
  <c r="L8" i="6"/>
  <c r="L9" i="6"/>
  <c r="L10" i="6"/>
  <c r="L11" i="6"/>
  <c r="L12" i="6"/>
  <c r="L13" i="6"/>
  <c r="L14" i="6"/>
  <c r="L15" i="6"/>
  <c r="L16" i="6"/>
  <c r="L17" i="6"/>
  <c r="L18" i="6"/>
  <c r="L19" i="6"/>
  <c r="L20" i="6"/>
  <c r="L21" i="6"/>
  <c r="M2" i="6"/>
  <c r="L2" i="6"/>
  <c r="M3" i="5"/>
  <c r="M4" i="5"/>
  <c r="M5" i="5"/>
  <c r="M6" i="5"/>
  <c r="M7" i="5"/>
  <c r="M8" i="5"/>
  <c r="M9" i="5"/>
  <c r="M10" i="5"/>
  <c r="M11" i="5"/>
  <c r="M12" i="5"/>
  <c r="M13" i="5"/>
  <c r="M14" i="5"/>
  <c r="M15" i="5"/>
  <c r="M16" i="5"/>
  <c r="M17" i="5"/>
  <c r="M18" i="5"/>
  <c r="M19" i="5"/>
  <c r="M20" i="5"/>
  <c r="L3" i="5"/>
  <c r="L4" i="5"/>
  <c r="L5" i="5"/>
  <c r="L6" i="5"/>
  <c r="L7" i="5"/>
  <c r="L8" i="5"/>
  <c r="L9" i="5"/>
  <c r="L10" i="5"/>
  <c r="L11" i="5"/>
  <c r="L12" i="5"/>
  <c r="L13" i="5"/>
  <c r="L14" i="5"/>
  <c r="L15" i="5"/>
  <c r="L16" i="5"/>
  <c r="L17" i="5"/>
  <c r="L18" i="5"/>
  <c r="L19" i="5"/>
  <c r="L20" i="5"/>
  <c r="M2" i="5"/>
  <c r="L2" i="5"/>
  <c r="N3" i="4"/>
  <c r="N4" i="4"/>
  <c r="N5" i="4"/>
  <c r="N6" i="4"/>
  <c r="N7" i="4"/>
  <c r="N8" i="4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M3" i="4"/>
  <c r="M4" i="4"/>
  <c r="M5" i="4"/>
  <c r="M6" i="4"/>
  <c r="M7" i="4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N2" i="4"/>
  <c r="M2" i="4"/>
  <c r="N3" i="3"/>
  <c r="N4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M3" i="3"/>
  <c r="M4" i="3"/>
  <c r="M5" i="3"/>
  <c r="M6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N2" i="3"/>
  <c r="M2" i="3"/>
  <c r="N3" i="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" i="2"/>
  <c r="M3" i="2"/>
  <c r="M4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" i="2"/>
  <c r="N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" i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" i="1"/>
  <c r="M3" i="11"/>
  <c r="M4" i="11"/>
  <c r="M5" i="11"/>
  <c r="M6" i="11"/>
  <c r="M7" i="11"/>
  <c r="M8" i="11"/>
  <c r="M9" i="11"/>
  <c r="M10" i="11"/>
  <c r="M11" i="11"/>
  <c r="M12" i="11"/>
  <c r="M13" i="11"/>
  <c r="M14" i="11"/>
  <c r="M15" i="11"/>
  <c r="M16" i="11"/>
  <c r="M17" i="11"/>
  <c r="M18" i="11"/>
  <c r="M19" i="11"/>
  <c r="M2" i="11"/>
  <c r="L3" i="11"/>
  <c r="L4" i="11"/>
  <c r="L5" i="11"/>
  <c r="L6" i="11"/>
  <c r="L7" i="11"/>
  <c r="L8" i="11"/>
  <c r="L9" i="11"/>
  <c r="L10" i="11"/>
  <c r="L11" i="11"/>
  <c r="L12" i="11"/>
  <c r="L13" i="11"/>
  <c r="L14" i="11"/>
  <c r="L15" i="11"/>
  <c r="L16" i="11"/>
  <c r="L17" i="11"/>
  <c r="L18" i="11"/>
  <c r="L19" i="11"/>
  <c r="L2" i="11"/>
  <c r="K3" i="11"/>
  <c r="K4" i="11"/>
  <c r="K5" i="11"/>
  <c r="K6" i="11"/>
  <c r="K7" i="11"/>
  <c r="K8" i="11"/>
  <c r="K9" i="11"/>
  <c r="K10" i="11"/>
  <c r="K11" i="11"/>
  <c r="K12" i="11"/>
  <c r="K13" i="11"/>
  <c r="K14" i="11"/>
  <c r="K15" i="11"/>
  <c r="K16" i="11"/>
  <c r="K17" i="11"/>
  <c r="K18" i="11"/>
  <c r="K19" i="11"/>
  <c r="K2" i="11"/>
  <c r="K3" i="10"/>
  <c r="K4" i="10"/>
  <c r="K5" i="10"/>
  <c r="K6" i="10"/>
  <c r="K7" i="10"/>
  <c r="K8" i="10"/>
  <c r="K9" i="10"/>
  <c r="K10" i="10"/>
  <c r="K11" i="10"/>
  <c r="K12" i="10"/>
  <c r="K13" i="10"/>
  <c r="K14" i="10"/>
  <c r="K15" i="10"/>
  <c r="K16" i="10"/>
  <c r="K17" i="10"/>
  <c r="K18" i="10"/>
  <c r="K19" i="10"/>
  <c r="K20" i="10"/>
  <c r="K21" i="10"/>
  <c r="K2" i="10"/>
  <c r="K3" i="9"/>
  <c r="K4" i="9"/>
  <c r="K5" i="9"/>
  <c r="K6" i="9"/>
  <c r="K7" i="9"/>
  <c r="K8" i="9"/>
  <c r="K9" i="9"/>
  <c r="K10" i="9"/>
  <c r="K11" i="9"/>
  <c r="K12" i="9"/>
  <c r="K13" i="9"/>
  <c r="K14" i="9"/>
  <c r="K15" i="9"/>
  <c r="K16" i="9"/>
  <c r="K17" i="9"/>
  <c r="K18" i="9"/>
  <c r="K19" i="9"/>
  <c r="K20" i="9"/>
  <c r="K21" i="9"/>
  <c r="K2" i="9"/>
  <c r="K3" i="8"/>
  <c r="K4" i="8"/>
  <c r="K5" i="8"/>
  <c r="K6" i="8"/>
  <c r="K7" i="8"/>
  <c r="K8" i="8"/>
  <c r="K9" i="8"/>
  <c r="K10" i="8"/>
  <c r="K11" i="8"/>
  <c r="K12" i="8"/>
  <c r="K13" i="8"/>
  <c r="K14" i="8"/>
  <c r="K15" i="8"/>
  <c r="K16" i="8"/>
  <c r="K17" i="8"/>
  <c r="K18" i="8"/>
  <c r="K19" i="8"/>
  <c r="K20" i="8"/>
  <c r="K21" i="8"/>
  <c r="K2" i="8"/>
  <c r="K3" i="7"/>
  <c r="K4" i="7"/>
  <c r="K5" i="7"/>
  <c r="K6" i="7"/>
  <c r="K7" i="7"/>
  <c r="K8" i="7"/>
  <c r="K9" i="7"/>
  <c r="K10" i="7"/>
  <c r="K11" i="7"/>
  <c r="K12" i="7"/>
  <c r="K13" i="7"/>
  <c r="K14" i="7"/>
  <c r="K15" i="7"/>
  <c r="K16" i="7"/>
  <c r="K17" i="7"/>
  <c r="K18" i="7"/>
  <c r="K19" i="7"/>
  <c r="K20" i="7"/>
  <c r="K21" i="7"/>
  <c r="K2" i="7"/>
  <c r="K3" i="6"/>
  <c r="K4" i="6"/>
  <c r="K5" i="6"/>
  <c r="K6" i="6"/>
  <c r="K7" i="6"/>
  <c r="K8" i="6"/>
  <c r="K9" i="6"/>
  <c r="K10" i="6"/>
  <c r="K11" i="6"/>
  <c r="K12" i="6"/>
  <c r="K13" i="6"/>
  <c r="K14" i="6"/>
  <c r="K15" i="6"/>
  <c r="K16" i="6"/>
  <c r="K17" i="6"/>
  <c r="K18" i="6"/>
  <c r="K19" i="6"/>
  <c r="K20" i="6"/>
  <c r="K21" i="6"/>
  <c r="K2" i="6"/>
  <c r="K3" i="5"/>
  <c r="K4" i="5"/>
  <c r="K5" i="5"/>
  <c r="K6" i="5"/>
  <c r="K7" i="5"/>
  <c r="K8" i="5"/>
  <c r="K9" i="5"/>
  <c r="K10" i="5"/>
  <c r="K11" i="5"/>
  <c r="K12" i="5"/>
  <c r="K13" i="5"/>
  <c r="K14" i="5"/>
  <c r="K15" i="5"/>
  <c r="K16" i="5"/>
  <c r="K17" i="5"/>
  <c r="K18" i="5"/>
  <c r="K19" i="5"/>
  <c r="K20" i="5"/>
  <c r="K2" i="5"/>
  <c r="L3" i="4"/>
  <c r="L4" i="4"/>
  <c r="L5" i="4"/>
  <c r="L6" i="4"/>
  <c r="L7" i="4"/>
  <c r="L8" i="4"/>
  <c r="L9" i="4"/>
  <c r="L10" i="4"/>
  <c r="L11" i="4"/>
  <c r="L12" i="4"/>
  <c r="L13" i="4"/>
  <c r="L14" i="4"/>
  <c r="L15" i="4"/>
  <c r="L16" i="4"/>
  <c r="L17" i="4"/>
  <c r="L18" i="4"/>
  <c r="L19" i="4"/>
  <c r="L20" i="4"/>
  <c r="L21" i="4"/>
  <c r="L2" i="4"/>
  <c r="AE20" i="6" l="1"/>
  <c r="AF20" i="6"/>
  <c r="AD20" i="6"/>
  <c r="AG20" i="6"/>
  <c r="AE12" i="6"/>
  <c r="AF12" i="6"/>
  <c r="AD12" i="6"/>
  <c r="AG12" i="6"/>
  <c r="AF19" i="6"/>
  <c r="AD19" i="6"/>
  <c r="AG19" i="6"/>
  <c r="AE19" i="6"/>
  <c r="AF15" i="6"/>
  <c r="AD15" i="6"/>
  <c r="AG15" i="6"/>
  <c r="AE15" i="6"/>
  <c r="AF11" i="6"/>
  <c r="AD11" i="6"/>
  <c r="AG11" i="6"/>
  <c r="AE11" i="6"/>
  <c r="AF7" i="6"/>
  <c r="AD7" i="6"/>
  <c r="AG7" i="6"/>
  <c r="AE7" i="6"/>
  <c r="AF3" i="6"/>
  <c r="AD3" i="6"/>
  <c r="AG3" i="6"/>
  <c r="AE3" i="6"/>
  <c r="AE16" i="6"/>
  <c r="AF16" i="6"/>
  <c r="AD16" i="6"/>
  <c r="AG16" i="6"/>
  <c r="AE4" i="6"/>
  <c r="AF4" i="6"/>
  <c r="AD4" i="6"/>
  <c r="AG4" i="6"/>
  <c r="AG18" i="6"/>
  <c r="AE18" i="6"/>
  <c r="AF18" i="6"/>
  <c r="AD18" i="6"/>
  <c r="AG10" i="6"/>
  <c r="AE10" i="6"/>
  <c r="AF10" i="6"/>
  <c r="AD10" i="6"/>
  <c r="AG6" i="6"/>
  <c r="AE6" i="6"/>
  <c r="AF6" i="6"/>
  <c r="AD6" i="6"/>
  <c r="AE8" i="6"/>
  <c r="AF8" i="6"/>
  <c r="AD8" i="6"/>
  <c r="AG8" i="6"/>
  <c r="AG2" i="6"/>
  <c r="AF2" i="6"/>
  <c r="AD2" i="6"/>
  <c r="AE2" i="6"/>
  <c r="AG14" i="6"/>
  <c r="AE14" i="6"/>
  <c r="AF14" i="6"/>
  <c r="AD14" i="6"/>
  <c r="AE21" i="6"/>
  <c r="AF21" i="6"/>
  <c r="AD21" i="6"/>
  <c r="AG21" i="6"/>
  <c r="AE17" i="6"/>
  <c r="AF17" i="6"/>
  <c r="AD17" i="6"/>
  <c r="AG17" i="6"/>
  <c r="AE13" i="6"/>
  <c r="AF13" i="6"/>
  <c r="AD13" i="6"/>
  <c r="AG13" i="6"/>
  <c r="AE9" i="6"/>
  <c r="AF9" i="6"/>
  <c r="AD9" i="6"/>
  <c r="AG9" i="6"/>
  <c r="AE5" i="6"/>
  <c r="AF5" i="6"/>
  <c r="AD5" i="6"/>
  <c r="AG5" i="6"/>
  <c r="G3" i="4"/>
  <c r="G4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" i="4"/>
  <c r="G3" i="3"/>
  <c r="L3" i="3" s="1"/>
  <c r="G4" i="3"/>
  <c r="L4" i="3" s="1"/>
  <c r="G5" i="3"/>
  <c r="L5" i="3" s="1"/>
  <c r="G6" i="3"/>
  <c r="L6" i="3" s="1"/>
  <c r="G7" i="3"/>
  <c r="L7" i="3" s="1"/>
  <c r="G8" i="3"/>
  <c r="L8" i="3" s="1"/>
  <c r="G9" i="3"/>
  <c r="L9" i="3" s="1"/>
  <c r="G10" i="3"/>
  <c r="L10" i="3" s="1"/>
  <c r="G11" i="3"/>
  <c r="L11" i="3" s="1"/>
  <c r="G12" i="3"/>
  <c r="L12" i="3" s="1"/>
  <c r="G13" i="3"/>
  <c r="L13" i="3" s="1"/>
  <c r="G14" i="3"/>
  <c r="L14" i="3" s="1"/>
  <c r="G15" i="3"/>
  <c r="L15" i="3" s="1"/>
  <c r="G16" i="3"/>
  <c r="L16" i="3" s="1"/>
  <c r="G17" i="3"/>
  <c r="L17" i="3" s="1"/>
  <c r="G18" i="3"/>
  <c r="L18" i="3" s="1"/>
  <c r="G19" i="3"/>
  <c r="L19" i="3" s="1"/>
  <c r="G20" i="3"/>
  <c r="L20" i="3" s="1"/>
  <c r="G21" i="3"/>
  <c r="L21" i="3" s="1"/>
  <c r="G2" i="3"/>
  <c r="L2" i="3" s="1"/>
  <c r="G3" i="2"/>
  <c r="L3" i="2" s="1"/>
  <c r="G4" i="2"/>
  <c r="L4" i="2" s="1"/>
  <c r="G5" i="2"/>
  <c r="L5" i="2" s="1"/>
  <c r="G6" i="2"/>
  <c r="L6" i="2" s="1"/>
  <c r="G7" i="2"/>
  <c r="L7" i="2" s="1"/>
  <c r="G8" i="2"/>
  <c r="L8" i="2" s="1"/>
  <c r="G9" i="2"/>
  <c r="L9" i="2" s="1"/>
  <c r="G10" i="2"/>
  <c r="L10" i="2" s="1"/>
  <c r="G11" i="2"/>
  <c r="L11" i="2" s="1"/>
  <c r="G12" i="2"/>
  <c r="L12" i="2" s="1"/>
  <c r="G13" i="2"/>
  <c r="L13" i="2" s="1"/>
  <c r="G14" i="2"/>
  <c r="L14" i="2" s="1"/>
  <c r="G15" i="2"/>
  <c r="L15" i="2" s="1"/>
  <c r="G16" i="2"/>
  <c r="L16" i="2" s="1"/>
  <c r="G17" i="2"/>
  <c r="L17" i="2" s="1"/>
  <c r="G18" i="2"/>
  <c r="L18" i="2" s="1"/>
  <c r="G19" i="2"/>
  <c r="L19" i="2" s="1"/>
  <c r="G20" i="2"/>
  <c r="L20" i="2" s="1"/>
  <c r="G2" i="2"/>
  <c r="L2" i="2" s="1"/>
  <c r="G2" i="1"/>
  <c r="L2" i="1" s="1"/>
  <c r="G3" i="1"/>
  <c r="L3" i="1" s="1"/>
  <c r="G4" i="1"/>
  <c r="L4" i="1" s="1"/>
  <c r="G5" i="1"/>
  <c r="L5" i="1" s="1"/>
  <c r="G6" i="1"/>
  <c r="L6" i="1" s="1"/>
  <c r="G7" i="1"/>
  <c r="L7" i="1" s="1"/>
  <c r="G8" i="1"/>
  <c r="L8" i="1" s="1"/>
  <c r="G9" i="1"/>
  <c r="L9" i="1" s="1"/>
  <c r="G10" i="1"/>
  <c r="L10" i="1" s="1"/>
  <c r="G11" i="1"/>
  <c r="L11" i="1" s="1"/>
  <c r="G12" i="1"/>
  <c r="L12" i="1" s="1"/>
  <c r="G13" i="1"/>
  <c r="L13" i="1" s="1"/>
  <c r="G14" i="1"/>
  <c r="L14" i="1" s="1"/>
  <c r="G15" i="1"/>
  <c r="L15" i="1" s="1"/>
  <c r="G16" i="1"/>
  <c r="L16" i="1" s="1"/>
  <c r="G17" i="1"/>
  <c r="L17" i="1" s="1"/>
  <c r="G18" i="1"/>
  <c r="L18" i="1" s="1"/>
  <c r="G19" i="1"/>
  <c r="L19" i="1" s="1"/>
</calcChain>
</file>

<file path=xl/sharedStrings.xml><?xml version="1.0" encoding="utf-8"?>
<sst xmlns="http://schemas.openxmlformats.org/spreadsheetml/2006/main" count="598" uniqueCount="51">
  <si>
    <t>Trt</t>
  </si>
  <si>
    <t>Rep</t>
  </si>
  <si>
    <t>Tree</t>
  </si>
  <si>
    <t>Cultivar</t>
  </si>
  <si>
    <t>Thermaldata</t>
  </si>
  <si>
    <t>W</t>
  </si>
  <si>
    <t>Tc</t>
  </si>
  <si>
    <t>Twet</t>
  </si>
  <si>
    <t>Tdry</t>
  </si>
  <si>
    <t>220122Therm</t>
  </si>
  <si>
    <t>Midday SWP</t>
  </si>
  <si>
    <t>20220209The</t>
  </si>
  <si>
    <t>20220224The</t>
  </si>
  <si>
    <r>
      <rPr>
        <sz val="11"/>
        <color theme="1"/>
        <rFont val="Times New Roman"/>
        <family val="1"/>
      </rPr>
      <t>ψ</t>
    </r>
    <r>
      <rPr>
        <sz val="11"/>
        <color theme="1"/>
        <rFont val="Calibri"/>
        <family val="2"/>
      </rPr>
      <t xml:space="preserve"> Midday</t>
    </r>
  </si>
  <si>
    <t>20220302The</t>
  </si>
  <si>
    <t>T dry</t>
  </si>
  <si>
    <t>20220310The</t>
  </si>
  <si>
    <t>20220314The</t>
  </si>
  <si>
    <t>20220324The</t>
  </si>
  <si>
    <t>Variety</t>
  </si>
  <si>
    <t>20220406The</t>
  </si>
  <si>
    <t>20220413The</t>
  </si>
  <si>
    <t>Ta(AWS main)</t>
  </si>
  <si>
    <t>VPD</t>
  </si>
  <si>
    <t>Tc-Ta</t>
  </si>
  <si>
    <t>Twet-Ta</t>
  </si>
  <si>
    <t>Tdry-Ta</t>
  </si>
  <si>
    <t>(Tc-Ta)LL 2021</t>
  </si>
  <si>
    <t>(Tc-Ta)LL 2022</t>
  </si>
  <si>
    <t>(Tc-Ta)LL comb.</t>
  </si>
  <si>
    <t>e*(Ta)</t>
  </si>
  <si>
    <t>(Ta+a)21</t>
  </si>
  <si>
    <t>(Ta+a)22</t>
  </si>
  <si>
    <t>(Ta+a)comb</t>
  </si>
  <si>
    <t>VPG 21</t>
  </si>
  <si>
    <t>e*(Ta+a)21</t>
  </si>
  <si>
    <t>e*(Ta+a)22</t>
  </si>
  <si>
    <t>e*(Ta+a)comb</t>
  </si>
  <si>
    <t>VPG 22</t>
  </si>
  <si>
    <t>VPG comb</t>
  </si>
  <si>
    <t>(Tc-Ta)UL 21</t>
  </si>
  <si>
    <t>(Tc-Ta)UL 22</t>
  </si>
  <si>
    <t>(Tc-Ta)UL comb</t>
  </si>
  <si>
    <t>CWSI si</t>
  </si>
  <si>
    <t>CWSI NWSB 21</t>
  </si>
  <si>
    <t>CWSI NWSB 22</t>
  </si>
  <si>
    <t>CWSI NWSB comb</t>
  </si>
  <si>
    <t>Date</t>
  </si>
  <si>
    <t>Twetref-Ta</t>
  </si>
  <si>
    <t>Twetref</t>
  </si>
  <si>
    <t>CWSI ref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</si>
</sst>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1"/>
    </font>
    <font>
      <sz val="11"/>
      <color theme="1"/>
      <name val="Times New Roman"/>
      <family val="1"/>
    </font>
    <font>
      <sz val="11"/>
      <color theme="1"/>
      <name val="Calibri"/>
      <family val="2"/>
    </font>
    <font>
      <sz val="10"/>
      <name val="Arial"/>
      <family val="2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/>
  </cellStyleXfs>
  <cellXfs count="5">
    <xf numFmtId="0" fontId="0" fillId="0" borderId="0" xfId="0"/>
    <xf numFmtId="0" fontId="1" fillId="0" borderId="0" xfId="0" applyFont="1"/>
    <xf numFmtId="0" fontId="4" fillId="0" borderId="0" xfId="1"/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</cellXfs>
  <cellStyles count="2">
    <cellStyle name="Normal" xfId="0" builtinId="0"/>
    <cellStyle name="Normal 11" xfId="1" xr:uid="{245F4270-E895-49CC-AD96-07B249B280C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CWSI si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'20211029'!$F$2:$F$19</c:f>
              <c:numCache>
                <c:formatCode>General</c:formatCode>
                <c:ptCount val="18"/>
                <c:pt idx="0">
                  <c:v>-0.48299999999999998</c:v>
                </c:pt>
                <c:pt idx="1">
                  <c:v>-0.48299999999999998</c:v>
                </c:pt>
                <c:pt idx="2">
                  <c:v>-0.55000000000000004</c:v>
                </c:pt>
                <c:pt idx="3">
                  <c:v>-0.6</c:v>
                </c:pt>
                <c:pt idx="4">
                  <c:v>-0.55200000000000005</c:v>
                </c:pt>
                <c:pt idx="5">
                  <c:v>-0.7</c:v>
                </c:pt>
                <c:pt idx="6">
                  <c:v>-0.71699999999999997</c:v>
                </c:pt>
                <c:pt idx="7">
                  <c:v>-0.66700000000000004</c:v>
                </c:pt>
                <c:pt idx="8">
                  <c:v>-0.433</c:v>
                </c:pt>
                <c:pt idx="9">
                  <c:v>-0.63300000000000001</c:v>
                </c:pt>
                <c:pt idx="10">
                  <c:v>-0.48299999999999998</c:v>
                </c:pt>
                <c:pt idx="11">
                  <c:v>-0.58299999999999996</c:v>
                </c:pt>
                <c:pt idx="12">
                  <c:v>-0.56699999999999995</c:v>
                </c:pt>
                <c:pt idx="13">
                  <c:v>-0.55000000000000004</c:v>
                </c:pt>
                <c:pt idx="14">
                  <c:v>-0.76700000000000002</c:v>
                </c:pt>
                <c:pt idx="15">
                  <c:v>-0.433</c:v>
                </c:pt>
                <c:pt idx="16">
                  <c:v>-0.51700000000000002</c:v>
                </c:pt>
                <c:pt idx="17">
                  <c:v>-0.65</c:v>
                </c:pt>
              </c:numCache>
            </c:numRef>
          </c:xVal>
          <c:yVal>
            <c:numRef>
              <c:f>'20211029'!$AE$2:$AE$19</c:f>
              <c:numCache>
                <c:formatCode>General</c:formatCode>
                <c:ptCount val="18"/>
                <c:pt idx="0">
                  <c:v>0.70953794166666639</c:v>
                </c:pt>
                <c:pt idx="1">
                  <c:v>0.53936924027777444</c:v>
                </c:pt>
                <c:pt idx="2">
                  <c:v>0.48724101388888957</c:v>
                </c:pt>
                <c:pt idx="3">
                  <c:v>0.30141004027777984</c:v>
                </c:pt>
                <c:pt idx="4">
                  <c:v>0.51660248333333281</c:v>
                </c:pt>
                <c:pt idx="5">
                  <c:v>0.51819343194444167</c:v>
                </c:pt>
                <c:pt idx="6">
                  <c:v>0.31266756944444624</c:v>
                </c:pt>
                <c:pt idx="7">
                  <c:v>0.394856874999998</c:v>
                </c:pt>
                <c:pt idx="8">
                  <c:v>0.43050245138889043</c:v>
                </c:pt>
                <c:pt idx="9">
                  <c:v>0.74863825972222164</c:v>
                </c:pt>
                <c:pt idx="10">
                  <c:v>0.57407647638888715</c:v>
                </c:pt>
                <c:pt idx="11">
                  <c:v>0.3759370250000017</c:v>
                </c:pt>
                <c:pt idx="12">
                  <c:v>0.38877650833333338</c:v>
                </c:pt>
                <c:pt idx="13">
                  <c:v>0.41154405694444313</c:v>
                </c:pt>
                <c:pt idx="14">
                  <c:v>0.4790337999999994</c:v>
                </c:pt>
                <c:pt idx="15">
                  <c:v>0.44891706666666481</c:v>
                </c:pt>
                <c:pt idx="16">
                  <c:v>0.55023488333333337</c:v>
                </c:pt>
                <c:pt idx="17">
                  <c:v>0.40542923333333514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4C6-49FD-B155-BF9A734993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7360408"/>
        <c:axId val="467357784"/>
      </c:scatterChart>
      <c:valAx>
        <c:axId val="4673604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7357784"/>
        <c:crosses val="autoZero"/>
        <c:crossBetween val="midCat"/>
      </c:valAx>
      <c:valAx>
        <c:axId val="467357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73604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CWSI NWSB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CWSI NWSB 21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'20220122'!$F$2:$F$21</c:f>
              <c:numCache>
                <c:formatCode>General</c:formatCode>
                <c:ptCount val="20"/>
                <c:pt idx="0">
                  <c:v>-0.61699999999999999</c:v>
                </c:pt>
                <c:pt idx="1">
                  <c:v>-0.45</c:v>
                </c:pt>
                <c:pt idx="2">
                  <c:v>-0.41699999999999998</c:v>
                </c:pt>
                <c:pt idx="3">
                  <c:v>-0.38200000000000001</c:v>
                </c:pt>
                <c:pt idx="4">
                  <c:v>-0.33</c:v>
                </c:pt>
                <c:pt idx="5">
                  <c:v>-0.47699999999999998</c:v>
                </c:pt>
                <c:pt idx="6">
                  <c:v>-0.34</c:v>
                </c:pt>
                <c:pt idx="7">
                  <c:v>-0.40300000000000002</c:v>
                </c:pt>
                <c:pt idx="8">
                  <c:v>-0.42299999999999999</c:v>
                </c:pt>
                <c:pt idx="9">
                  <c:v>-0.39</c:v>
                </c:pt>
                <c:pt idx="10">
                  <c:v>-0.32</c:v>
                </c:pt>
                <c:pt idx="11">
                  <c:v>-0.38700000000000001</c:v>
                </c:pt>
                <c:pt idx="12">
                  <c:v>-0.34300000000000003</c:v>
                </c:pt>
                <c:pt idx="13">
                  <c:v>-0.51700000000000002</c:v>
                </c:pt>
                <c:pt idx="14">
                  <c:v>-0.38700000000000001</c:v>
                </c:pt>
                <c:pt idx="15">
                  <c:v>-0.4</c:v>
                </c:pt>
                <c:pt idx="16">
                  <c:v>-0.56999999999999995</c:v>
                </c:pt>
                <c:pt idx="17">
                  <c:v>-0.42699999999999999</c:v>
                </c:pt>
                <c:pt idx="18">
                  <c:v>-0.42699999999999999</c:v>
                </c:pt>
                <c:pt idx="19">
                  <c:v>-0.36</c:v>
                </c:pt>
              </c:numCache>
            </c:numRef>
          </c:xVal>
          <c:yVal>
            <c:numRef>
              <c:f>'20220122'!$AF$2:$AF$21</c:f>
              <c:numCache>
                <c:formatCode>General</c:formatCode>
                <c:ptCount val="20"/>
                <c:pt idx="0">
                  <c:v>1.4890529585922709</c:v>
                </c:pt>
                <c:pt idx="1">
                  <c:v>1.4718462171527897</c:v>
                </c:pt>
                <c:pt idx="2">
                  <c:v>1.4722389518952412</c:v>
                </c:pt>
                <c:pt idx="3">
                  <c:v>1.4727998494016761</c:v>
                </c:pt>
                <c:pt idx="4">
                  <c:v>1.4483913636693619</c:v>
                </c:pt>
                <c:pt idx="5">
                  <c:v>1.4523271812875218</c:v>
                </c:pt>
                <c:pt idx="6">
                  <c:v>1.4513671248527913</c:v>
                </c:pt>
                <c:pt idx="7">
                  <c:v>1.4766960847382014</c:v>
                </c:pt>
                <c:pt idx="8">
                  <c:v>1.4472653230716384</c:v>
                </c:pt>
                <c:pt idx="9">
                  <c:v>1.4467473640161894</c:v>
                </c:pt>
                <c:pt idx="10">
                  <c:v>1.45111926669346</c:v>
                </c:pt>
                <c:pt idx="11">
                  <c:v>1.4583561019416591</c:v>
                </c:pt>
                <c:pt idx="12">
                  <c:v>1.4427907857652271</c:v>
                </c:pt>
                <c:pt idx="13">
                  <c:v>1.4697061150377493</c:v>
                </c:pt>
                <c:pt idx="14">
                  <c:v>1.453912675039025</c:v>
                </c:pt>
                <c:pt idx="15">
                  <c:v>1.4468725835827791</c:v>
                </c:pt>
                <c:pt idx="16">
                  <c:v>1.4526592143790023</c:v>
                </c:pt>
                <c:pt idx="17">
                  <c:v>1.4521958267597179</c:v>
                </c:pt>
                <c:pt idx="18">
                  <c:v>1.4534319595112482</c:v>
                </c:pt>
                <c:pt idx="19">
                  <c:v>1.4630128441817556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A25-409A-8F7B-ACD0F2F3F87B}"/>
            </c:ext>
          </c:extLst>
        </c:ser>
        <c:ser>
          <c:idx val="1"/>
          <c:order val="1"/>
          <c:tx>
            <c:v>CWSI NWSB 22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'20220122'!$F$2:$F$21</c:f>
              <c:numCache>
                <c:formatCode>General</c:formatCode>
                <c:ptCount val="20"/>
                <c:pt idx="0">
                  <c:v>-0.61699999999999999</c:v>
                </c:pt>
                <c:pt idx="1">
                  <c:v>-0.45</c:v>
                </c:pt>
                <c:pt idx="2">
                  <c:v>-0.41699999999999998</c:v>
                </c:pt>
                <c:pt idx="3">
                  <c:v>-0.38200000000000001</c:v>
                </c:pt>
                <c:pt idx="4">
                  <c:v>-0.33</c:v>
                </c:pt>
                <c:pt idx="5">
                  <c:v>-0.47699999999999998</c:v>
                </c:pt>
                <c:pt idx="6">
                  <c:v>-0.34</c:v>
                </c:pt>
                <c:pt idx="7">
                  <c:v>-0.40300000000000002</c:v>
                </c:pt>
                <c:pt idx="8">
                  <c:v>-0.42299999999999999</c:v>
                </c:pt>
                <c:pt idx="9">
                  <c:v>-0.39</c:v>
                </c:pt>
                <c:pt idx="10">
                  <c:v>-0.32</c:v>
                </c:pt>
                <c:pt idx="11">
                  <c:v>-0.38700000000000001</c:v>
                </c:pt>
                <c:pt idx="12">
                  <c:v>-0.34300000000000003</c:v>
                </c:pt>
                <c:pt idx="13">
                  <c:v>-0.51700000000000002</c:v>
                </c:pt>
                <c:pt idx="14">
                  <c:v>-0.38700000000000001</c:v>
                </c:pt>
                <c:pt idx="15">
                  <c:v>-0.4</c:v>
                </c:pt>
                <c:pt idx="16">
                  <c:v>-0.56999999999999995</c:v>
                </c:pt>
                <c:pt idx="17">
                  <c:v>-0.42699999999999999</c:v>
                </c:pt>
                <c:pt idx="18">
                  <c:v>-0.42699999999999999</c:v>
                </c:pt>
                <c:pt idx="19">
                  <c:v>-0.36</c:v>
                </c:pt>
              </c:numCache>
            </c:numRef>
          </c:xVal>
          <c:yVal>
            <c:numRef>
              <c:f>'20220122'!$AG$2:$AG$21</c:f>
              <c:numCache>
                <c:formatCode>General</c:formatCode>
                <c:ptCount val="20"/>
                <c:pt idx="0">
                  <c:v>1.4392258317613691</c:v>
                </c:pt>
                <c:pt idx="1">
                  <c:v>1.4237721979822924</c:v>
                </c:pt>
                <c:pt idx="2">
                  <c:v>1.4241249189726966</c:v>
                </c:pt>
                <c:pt idx="3">
                  <c:v>1.424628669475517</c:v>
                </c:pt>
                <c:pt idx="4">
                  <c:v>1.4027070406223334</c:v>
                </c:pt>
                <c:pt idx="5">
                  <c:v>1.4062418577349287</c:v>
                </c:pt>
                <c:pt idx="6">
                  <c:v>1.4053796165835895</c:v>
                </c:pt>
                <c:pt idx="7">
                  <c:v>1.4281279371445019</c:v>
                </c:pt>
                <c:pt idx="8">
                  <c:v>1.4016957265929573</c:v>
                </c:pt>
                <c:pt idx="9">
                  <c:v>1.4012305397600164</c:v>
                </c:pt>
                <c:pt idx="10">
                  <c:v>1.4051570114356637</c:v>
                </c:pt>
                <c:pt idx="11">
                  <c:v>1.4116565222255784</c:v>
                </c:pt>
                <c:pt idx="12">
                  <c:v>1.3976770772102547</c:v>
                </c:pt>
                <c:pt idx="13">
                  <c:v>1.4218501400230916</c:v>
                </c:pt>
                <c:pt idx="14">
                  <c:v>1.4076658135653177</c:v>
                </c:pt>
                <c:pt idx="15">
                  <c:v>1.4013430013397328</c:v>
                </c:pt>
                <c:pt idx="16">
                  <c:v>1.4065400616578689</c:v>
                </c:pt>
                <c:pt idx="17">
                  <c:v>1.4061238862540968</c:v>
                </c:pt>
                <c:pt idx="18">
                  <c:v>1.4072340757058102</c:v>
                </c:pt>
                <c:pt idx="19">
                  <c:v>1.4158388126049113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A25-409A-8F7B-ACD0F2F3F87B}"/>
            </c:ext>
          </c:extLst>
        </c:ser>
        <c:ser>
          <c:idx val="2"/>
          <c:order val="2"/>
          <c:tx>
            <c:v>CWSI NWSB comb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'20220122'!$F$2:$F$21</c:f>
              <c:numCache>
                <c:formatCode>General</c:formatCode>
                <c:ptCount val="20"/>
                <c:pt idx="0">
                  <c:v>-0.61699999999999999</c:v>
                </c:pt>
                <c:pt idx="1">
                  <c:v>-0.45</c:v>
                </c:pt>
                <c:pt idx="2">
                  <c:v>-0.41699999999999998</c:v>
                </c:pt>
                <c:pt idx="3">
                  <c:v>-0.38200000000000001</c:v>
                </c:pt>
                <c:pt idx="4">
                  <c:v>-0.33</c:v>
                </c:pt>
                <c:pt idx="5">
                  <c:v>-0.47699999999999998</c:v>
                </c:pt>
                <c:pt idx="6">
                  <c:v>-0.34</c:v>
                </c:pt>
                <c:pt idx="7">
                  <c:v>-0.40300000000000002</c:v>
                </c:pt>
                <c:pt idx="8">
                  <c:v>-0.42299999999999999</c:v>
                </c:pt>
                <c:pt idx="9">
                  <c:v>-0.39</c:v>
                </c:pt>
                <c:pt idx="10">
                  <c:v>-0.32</c:v>
                </c:pt>
                <c:pt idx="11">
                  <c:v>-0.38700000000000001</c:v>
                </c:pt>
                <c:pt idx="12">
                  <c:v>-0.34300000000000003</c:v>
                </c:pt>
                <c:pt idx="13">
                  <c:v>-0.51700000000000002</c:v>
                </c:pt>
                <c:pt idx="14">
                  <c:v>-0.38700000000000001</c:v>
                </c:pt>
                <c:pt idx="15">
                  <c:v>-0.4</c:v>
                </c:pt>
                <c:pt idx="16">
                  <c:v>-0.56999999999999995</c:v>
                </c:pt>
                <c:pt idx="17">
                  <c:v>-0.42699999999999999</c:v>
                </c:pt>
                <c:pt idx="18">
                  <c:v>-0.42699999999999999</c:v>
                </c:pt>
                <c:pt idx="19">
                  <c:v>-0.36</c:v>
                </c:pt>
              </c:numCache>
            </c:numRef>
          </c:xVal>
          <c:yVal>
            <c:numRef>
              <c:f>'20220122'!$AH$2:$AH$21</c:f>
              <c:numCache>
                <c:formatCode>General</c:formatCode>
                <c:ptCount val="20"/>
                <c:pt idx="0">
                  <c:v>1.4613813678970142</c:v>
                </c:pt>
                <c:pt idx="1">
                  <c:v>1.4451482181676887</c:v>
                </c:pt>
                <c:pt idx="2">
                  <c:v>1.4455187311960005</c:v>
                </c:pt>
                <c:pt idx="3">
                  <c:v>1.4460478920040936</c:v>
                </c:pt>
                <c:pt idx="4">
                  <c:v>1.4230204870214385</c:v>
                </c:pt>
                <c:pt idx="5">
                  <c:v>1.4267336082377722</c:v>
                </c:pt>
                <c:pt idx="6">
                  <c:v>1.4258278737087564</c:v>
                </c:pt>
                <c:pt idx="7">
                  <c:v>1.449723670583144</c:v>
                </c:pt>
                <c:pt idx="8">
                  <c:v>1.4219581600440476</c:v>
                </c:pt>
                <c:pt idx="9">
                  <c:v>1.4214695081438413</c:v>
                </c:pt>
                <c:pt idx="10">
                  <c:v>1.4255940398578668</c:v>
                </c:pt>
                <c:pt idx="11">
                  <c:v>1.4324214005503988</c:v>
                </c:pt>
                <c:pt idx="12">
                  <c:v>1.4177368009726687</c:v>
                </c:pt>
                <c:pt idx="13">
                  <c:v>1.4431292072938582</c:v>
                </c:pt>
                <c:pt idx="14">
                  <c:v>1.4282293915941726</c:v>
                </c:pt>
                <c:pt idx="15">
                  <c:v>1.4215876425378893</c:v>
                </c:pt>
                <c:pt idx="16">
                  <c:v>1.4270468542354557</c:v>
                </c:pt>
                <c:pt idx="17">
                  <c:v>1.4266096860108377</c:v>
                </c:pt>
                <c:pt idx="18">
                  <c:v>1.4277758759086454</c:v>
                </c:pt>
                <c:pt idx="19">
                  <c:v>1.436814655037324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A25-409A-8F7B-ACD0F2F3F8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7060568"/>
        <c:axId val="667054336"/>
      </c:scatterChart>
      <c:valAx>
        <c:axId val="6670605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ψ </a:t>
                </a:r>
                <a:r>
                  <a:rPr lang="en-US"/>
                  <a:t>Midday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7054336"/>
        <c:crosses val="autoZero"/>
        <c:crossBetween val="midCat"/>
      </c:valAx>
      <c:valAx>
        <c:axId val="667054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CWSI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70605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CWSI si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'20220209'!$E$2:$E$21</c:f>
              <c:numCache>
                <c:formatCode>General</c:formatCode>
                <c:ptCount val="20"/>
                <c:pt idx="0">
                  <c:v>-0.46</c:v>
                </c:pt>
                <c:pt idx="1">
                  <c:v>-0.40699999999999997</c:v>
                </c:pt>
                <c:pt idx="2">
                  <c:v>-0.38700000000000001</c:v>
                </c:pt>
                <c:pt idx="3">
                  <c:v>-0.46</c:v>
                </c:pt>
                <c:pt idx="4">
                  <c:v>-0.503</c:v>
                </c:pt>
                <c:pt idx="5">
                  <c:v>-0.39</c:v>
                </c:pt>
                <c:pt idx="6">
                  <c:v>-0.36299999999999999</c:v>
                </c:pt>
                <c:pt idx="7">
                  <c:v>-0.46</c:v>
                </c:pt>
                <c:pt idx="8">
                  <c:v>-0.40300000000000002</c:v>
                </c:pt>
                <c:pt idx="9">
                  <c:v>-0.46300000000000002</c:v>
                </c:pt>
                <c:pt idx="10">
                  <c:v>-0.70299999999999996</c:v>
                </c:pt>
                <c:pt idx="11">
                  <c:v>-0.437</c:v>
                </c:pt>
                <c:pt idx="12">
                  <c:v>-0.52</c:v>
                </c:pt>
                <c:pt idx="13">
                  <c:v>-0.40300000000000002</c:v>
                </c:pt>
                <c:pt idx="14">
                  <c:v>-0.51</c:v>
                </c:pt>
                <c:pt idx="15">
                  <c:v>-0.37</c:v>
                </c:pt>
                <c:pt idx="16">
                  <c:v>-0.43</c:v>
                </c:pt>
                <c:pt idx="17">
                  <c:v>-0.48</c:v>
                </c:pt>
                <c:pt idx="18">
                  <c:v>-0.34699999999999998</c:v>
                </c:pt>
                <c:pt idx="19">
                  <c:v>-0.32</c:v>
                </c:pt>
              </c:numCache>
            </c:numRef>
          </c:xVal>
          <c:yVal>
            <c:numRef>
              <c:f>'20220209'!$AE$2:$AE$21</c:f>
              <c:numCache>
                <c:formatCode>General</c:formatCode>
                <c:ptCount val="20"/>
                <c:pt idx="0">
                  <c:v>0.41986873223140608</c:v>
                </c:pt>
                <c:pt idx="1">
                  <c:v>0.3333284289256212</c:v>
                </c:pt>
                <c:pt idx="2">
                  <c:v>0.38615896528925786</c:v>
                </c:pt>
                <c:pt idx="3">
                  <c:v>0.31754719090909239</c:v>
                </c:pt>
                <c:pt idx="4">
                  <c:v>0.38820633553718914</c:v>
                </c:pt>
                <c:pt idx="5">
                  <c:v>0.30523468677686194</c:v>
                </c:pt>
                <c:pt idx="6">
                  <c:v>0.31712065454545646</c:v>
                </c:pt>
                <c:pt idx="7">
                  <c:v>0.3835195297520661</c:v>
                </c:pt>
                <c:pt idx="8">
                  <c:v>0.36691108595041411</c:v>
                </c:pt>
                <c:pt idx="9">
                  <c:v>0.31652557438016599</c:v>
                </c:pt>
                <c:pt idx="10">
                  <c:v>0.43299673388430004</c:v>
                </c:pt>
                <c:pt idx="11">
                  <c:v>0.47309959421487519</c:v>
                </c:pt>
                <c:pt idx="12">
                  <c:v>0.34337107851239784</c:v>
                </c:pt>
                <c:pt idx="13">
                  <c:v>0.31958604380165168</c:v>
                </c:pt>
                <c:pt idx="14">
                  <c:v>0.34201135702479424</c:v>
                </c:pt>
                <c:pt idx="15">
                  <c:v>0.35948983471074569</c:v>
                </c:pt>
                <c:pt idx="16">
                  <c:v>0.40090790330578574</c:v>
                </c:pt>
                <c:pt idx="17">
                  <c:v>0.32741814793388463</c:v>
                </c:pt>
                <c:pt idx="18">
                  <c:v>0.40541574628099381</c:v>
                </c:pt>
                <c:pt idx="19">
                  <c:v>0.4409551438016549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E9E-431F-BBF4-1D3B2175DD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7052368"/>
        <c:axId val="667051712"/>
      </c:scatterChart>
      <c:valAx>
        <c:axId val="6670523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7051712"/>
        <c:crosses val="autoZero"/>
        <c:crossBetween val="midCat"/>
      </c:valAx>
      <c:valAx>
        <c:axId val="667051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70523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CWSI NWSB 21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'20220209'!$E$2:$E$21</c:f>
              <c:numCache>
                <c:formatCode>General</c:formatCode>
                <c:ptCount val="20"/>
                <c:pt idx="0">
                  <c:v>-0.46</c:v>
                </c:pt>
                <c:pt idx="1">
                  <c:v>-0.40699999999999997</c:v>
                </c:pt>
                <c:pt idx="2">
                  <c:v>-0.38700000000000001</c:v>
                </c:pt>
                <c:pt idx="3">
                  <c:v>-0.46</c:v>
                </c:pt>
                <c:pt idx="4">
                  <c:v>-0.503</c:v>
                </c:pt>
                <c:pt idx="5">
                  <c:v>-0.39</c:v>
                </c:pt>
                <c:pt idx="6">
                  <c:v>-0.36299999999999999</c:v>
                </c:pt>
                <c:pt idx="7">
                  <c:v>-0.46</c:v>
                </c:pt>
                <c:pt idx="8">
                  <c:v>-0.40300000000000002</c:v>
                </c:pt>
                <c:pt idx="9">
                  <c:v>-0.46300000000000002</c:v>
                </c:pt>
                <c:pt idx="10">
                  <c:v>-0.70299999999999996</c:v>
                </c:pt>
                <c:pt idx="11">
                  <c:v>-0.437</c:v>
                </c:pt>
                <c:pt idx="12">
                  <c:v>-0.52</c:v>
                </c:pt>
                <c:pt idx="13">
                  <c:v>-0.40300000000000002</c:v>
                </c:pt>
                <c:pt idx="14">
                  <c:v>-0.51</c:v>
                </c:pt>
                <c:pt idx="15">
                  <c:v>-0.37</c:v>
                </c:pt>
                <c:pt idx="16">
                  <c:v>-0.43</c:v>
                </c:pt>
                <c:pt idx="17">
                  <c:v>-0.48</c:v>
                </c:pt>
                <c:pt idx="18">
                  <c:v>-0.34699999999999998</c:v>
                </c:pt>
                <c:pt idx="19">
                  <c:v>-0.32</c:v>
                </c:pt>
              </c:numCache>
            </c:numRef>
          </c:xVal>
          <c:yVal>
            <c:numRef>
              <c:f>'20220209'!$AF$2:$AF$21</c:f>
              <c:numCache>
                <c:formatCode>General</c:formatCode>
                <c:ptCount val="20"/>
                <c:pt idx="0">
                  <c:v>0.8700245024800809</c:v>
                </c:pt>
                <c:pt idx="1">
                  <c:v>0.85412375768975646</c:v>
                </c:pt>
                <c:pt idx="2">
                  <c:v>0.86383073633167196</c:v>
                </c:pt>
                <c:pt idx="3">
                  <c:v>0.85122414411561009</c:v>
                </c:pt>
                <c:pt idx="4">
                  <c:v>0.86420691610641376</c:v>
                </c:pt>
                <c:pt idx="5">
                  <c:v>0.84896186886976721</c:v>
                </c:pt>
                <c:pt idx="6">
                  <c:v>0.85114577316470186</c:v>
                </c:pt>
                <c:pt idx="7">
                  <c:v>0.8633457716474241</c:v>
                </c:pt>
                <c:pt idx="8">
                  <c:v>0.86029416891243737</c:v>
                </c:pt>
                <c:pt idx="9">
                  <c:v>0.85103643430781528</c:v>
                </c:pt>
                <c:pt idx="10">
                  <c:v>0.8724366156333252</c:v>
                </c:pt>
                <c:pt idx="11">
                  <c:v>0.87980503616249006</c:v>
                </c:pt>
                <c:pt idx="12">
                  <c:v>0.85596897433446539</c:v>
                </c:pt>
                <c:pt idx="13">
                  <c:v>0.85159875892826042</c:v>
                </c:pt>
                <c:pt idx="14">
                  <c:v>0.85571914178784358</c:v>
                </c:pt>
                <c:pt idx="15">
                  <c:v>0.85893060283421496</c:v>
                </c:pt>
                <c:pt idx="16">
                  <c:v>0.86654067713810135</c:v>
                </c:pt>
                <c:pt idx="17">
                  <c:v>0.85303781430732284</c:v>
                </c:pt>
                <c:pt idx="18">
                  <c:v>0.86736893932306702</c:v>
                </c:pt>
                <c:pt idx="19">
                  <c:v>0.8738988781884437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C3B-41B3-96C5-E2459DCC6465}"/>
            </c:ext>
          </c:extLst>
        </c:ser>
        <c:ser>
          <c:idx val="1"/>
          <c:order val="1"/>
          <c:tx>
            <c:v>CWSI NWSB 22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'20220209'!$E$2:$E$21</c:f>
              <c:numCache>
                <c:formatCode>General</c:formatCode>
                <c:ptCount val="20"/>
                <c:pt idx="0">
                  <c:v>-0.46</c:v>
                </c:pt>
                <c:pt idx="1">
                  <c:v>-0.40699999999999997</c:v>
                </c:pt>
                <c:pt idx="2">
                  <c:v>-0.38700000000000001</c:v>
                </c:pt>
                <c:pt idx="3">
                  <c:v>-0.46</c:v>
                </c:pt>
                <c:pt idx="4">
                  <c:v>-0.503</c:v>
                </c:pt>
                <c:pt idx="5">
                  <c:v>-0.39</c:v>
                </c:pt>
                <c:pt idx="6">
                  <c:v>-0.36299999999999999</c:v>
                </c:pt>
                <c:pt idx="7">
                  <c:v>-0.46</c:v>
                </c:pt>
                <c:pt idx="8">
                  <c:v>-0.40300000000000002</c:v>
                </c:pt>
                <c:pt idx="9">
                  <c:v>-0.46300000000000002</c:v>
                </c:pt>
                <c:pt idx="10">
                  <c:v>-0.70299999999999996</c:v>
                </c:pt>
                <c:pt idx="11">
                  <c:v>-0.437</c:v>
                </c:pt>
                <c:pt idx="12">
                  <c:v>-0.52</c:v>
                </c:pt>
                <c:pt idx="13">
                  <c:v>-0.40300000000000002</c:v>
                </c:pt>
                <c:pt idx="14">
                  <c:v>-0.51</c:v>
                </c:pt>
                <c:pt idx="15">
                  <c:v>-0.37</c:v>
                </c:pt>
                <c:pt idx="16">
                  <c:v>-0.43</c:v>
                </c:pt>
                <c:pt idx="17">
                  <c:v>-0.48</c:v>
                </c:pt>
                <c:pt idx="18">
                  <c:v>-0.34699999999999998</c:v>
                </c:pt>
                <c:pt idx="19">
                  <c:v>-0.32</c:v>
                </c:pt>
              </c:numCache>
            </c:numRef>
          </c:xVal>
          <c:yVal>
            <c:numRef>
              <c:f>'20220209'!$AG$2:$AG$21</c:f>
              <c:numCache>
                <c:formatCode>General</c:formatCode>
                <c:ptCount val="20"/>
                <c:pt idx="0">
                  <c:v>0.88308626436095528</c:v>
                </c:pt>
                <c:pt idx="1">
                  <c:v>0.86878344953545306</c:v>
                </c:pt>
                <c:pt idx="2">
                  <c:v>0.8775149347495862</c:v>
                </c:pt>
                <c:pt idx="3">
                  <c:v>0.86617522982226314</c:v>
                </c:pt>
                <c:pt idx="4">
                  <c:v>0.87785331070179351</c:v>
                </c:pt>
                <c:pt idx="5">
                  <c:v>0.8641402997386548</c:v>
                </c:pt>
                <c:pt idx="6">
                  <c:v>0.86610473468424776</c:v>
                </c:pt>
                <c:pt idx="7">
                  <c:v>0.8770787061221117</c:v>
                </c:pt>
                <c:pt idx="8">
                  <c:v>0.87433377125176082</c:v>
                </c:pt>
                <c:pt idx="9">
                  <c:v>0.86600638373000616</c:v>
                </c:pt>
                <c:pt idx="10">
                  <c:v>0.88525597453641836</c:v>
                </c:pt>
                <c:pt idx="11">
                  <c:v>0.89188391277294699</c:v>
                </c:pt>
                <c:pt idx="12">
                  <c:v>0.87044323291857262</c:v>
                </c:pt>
                <c:pt idx="13">
                  <c:v>0.8665121980817303</c:v>
                </c:pt>
                <c:pt idx="14">
                  <c:v>0.87021850705202775</c:v>
                </c:pt>
                <c:pt idx="15">
                  <c:v>0.87310723542741264</c:v>
                </c:pt>
                <c:pt idx="16">
                  <c:v>0.87995254267635559</c:v>
                </c:pt>
                <c:pt idx="17">
                  <c:v>0.86780663698266136</c:v>
                </c:pt>
                <c:pt idx="18">
                  <c:v>0.88069756945432998</c:v>
                </c:pt>
                <c:pt idx="19">
                  <c:v>0.8865712884306991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C3B-41B3-96C5-E2459DCC6465}"/>
            </c:ext>
          </c:extLst>
        </c:ser>
        <c:ser>
          <c:idx val="2"/>
          <c:order val="2"/>
          <c:tx>
            <c:v>CWSI NWSB comb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'20220209'!$E$2:$E$21</c:f>
              <c:numCache>
                <c:formatCode>General</c:formatCode>
                <c:ptCount val="20"/>
                <c:pt idx="0">
                  <c:v>-0.46</c:v>
                </c:pt>
                <c:pt idx="1">
                  <c:v>-0.40699999999999997</c:v>
                </c:pt>
                <c:pt idx="2">
                  <c:v>-0.38700000000000001</c:v>
                </c:pt>
                <c:pt idx="3">
                  <c:v>-0.46</c:v>
                </c:pt>
                <c:pt idx="4">
                  <c:v>-0.503</c:v>
                </c:pt>
                <c:pt idx="5">
                  <c:v>-0.39</c:v>
                </c:pt>
                <c:pt idx="6">
                  <c:v>-0.36299999999999999</c:v>
                </c:pt>
                <c:pt idx="7">
                  <c:v>-0.46</c:v>
                </c:pt>
                <c:pt idx="8">
                  <c:v>-0.40300000000000002</c:v>
                </c:pt>
                <c:pt idx="9">
                  <c:v>-0.46300000000000002</c:v>
                </c:pt>
                <c:pt idx="10">
                  <c:v>-0.70299999999999996</c:v>
                </c:pt>
                <c:pt idx="11">
                  <c:v>-0.437</c:v>
                </c:pt>
                <c:pt idx="12">
                  <c:v>-0.52</c:v>
                </c:pt>
                <c:pt idx="13">
                  <c:v>-0.40300000000000002</c:v>
                </c:pt>
                <c:pt idx="14">
                  <c:v>-0.51</c:v>
                </c:pt>
                <c:pt idx="15">
                  <c:v>-0.37</c:v>
                </c:pt>
                <c:pt idx="16">
                  <c:v>-0.43</c:v>
                </c:pt>
                <c:pt idx="17">
                  <c:v>-0.48</c:v>
                </c:pt>
                <c:pt idx="18">
                  <c:v>-0.34699999999999998</c:v>
                </c:pt>
                <c:pt idx="19">
                  <c:v>-0.32</c:v>
                </c:pt>
              </c:numCache>
            </c:numRef>
          </c:xVal>
          <c:yVal>
            <c:numRef>
              <c:f>'20220209'!$AH$2:$AH$21</c:f>
              <c:numCache>
                <c:formatCode>General</c:formatCode>
                <c:ptCount val="20"/>
                <c:pt idx="0">
                  <c:v>0.87725830766285051</c:v>
                </c:pt>
                <c:pt idx="1">
                  <c:v>0.86224252113211264</c:v>
                </c:pt>
                <c:pt idx="2">
                  <c:v>0.87140925646856859</c:v>
                </c:pt>
                <c:pt idx="3">
                  <c:v>0.85950428597236694</c:v>
                </c:pt>
                <c:pt idx="4">
                  <c:v>0.87176449990333782</c:v>
                </c:pt>
                <c:pt idx="5">
                  <c:v>0.85736791798374168</c:v>
                </c:pt>
                <c:pt idx="6">
                  <c:v>0.85943027676810835</c:v>
                </c:pt>
                <c:pt idx="7">
                  <c:v>0.87095128256422405</c:v>
                </c:pt>
                <c:pt idx="8">
                  <c:v>0.86806951722244841</c:v>
                </c:pt>
                <c:pt idx="9">
                  <c:v>0.85932702318117438</c:v>
                </c:pt>
                <c:pt idx="10">
                  <c:v>0.87953617430838893</c:v>
                </c:pt>
                <c:pt idx="11">
                  <c:v>0.88649450432334342</c:v>
                </c:pt>
                <c:pt idx="12">
                  <c:v>0.86398504197659365</c:v>
                </c:pt>
                <c:pt idx="13">
                  <c:v>0.85985805154323713</c:v>
                </c:pt>
                <c:pt idx="14">
                  <c:v>0.8637491138966219</c:v>
                </c:pt>
                <c:pt idx="15">
                  <c:v>0.86678184061225572</c:v>
                </c:pt>
                <c:pt idx="16">
                  <c:v>0.87396837512601921</c:v>
                </c:pt>
                <c:pt idx="17">
                  <c:v>0.86121701608627288</c:v>
                </c:pt>
                <c:pt idx="18">
                  <c:v>0.87475054025884325</c:v>
                </c:pt>
                <c:pt idx="19">
                  <c:v>0.88091705442872847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C3B-41B3-96C5-E2459DCC64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7060896"/>
        <c:axId val="667052368"/>
      </c:scatterChart>
      <c:valAx>
        <c:axId val="6670608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ψ </a:t>
                </a:r>
                <a:r>
                  <a:rPr lang="en-US"/>
                  <a:t>Midday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7052368"/>
        <c:crosses val="autoZero"/>
        <c:crossBetween val="midCat"/>
      </c:valAx>
      <c:valAx>
        <c:axId val="667052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CWSI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70608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CWSI si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'20220224'!$E$2:$E$20</c:f>
              <c:numCache>
                <c:formatCode>General</c:formatCode>
                <c:ptCount val="19"/>
                <c:pt idx="0">
                  <c:v>-0.91300000000000003</c:v>
                </c:pt>
                <c:pt idx="1">
                  <c:v>-0.61</c:v>
                </c:pt>
                <c:pt idx="2">
                  <c:v>-0.65</c:v>
                </c:pt>
                <c:pt idx="3">
                  <c:v>-0.46</c:v>
                </c:pt>
                <c:pt idx="4">
                  <c:v>-0.64700000000000002</c:v>
                </c:pt>
                <c:pt idx="5">
                  <c:v>-0.88</c:v>
                </c:pt>
                <c:pt idx="6">
                  <c:v>-0.85</c:v>
                </c:pt>
                <c:pt idx="7">
                  <c:v>-0.53</c:v>
                </c:pt>
                <c:pt idx="8">
                  <c:v>-0.66300000000000003</c:v>
                </c:pt>
                <c:pt idx="9">
                  <c:v>-0.64700000000000002</c:v>
                </c:pt>
                <c:pt idx="10">
                  <c:v>-1.0669999999999999</c:v>
                </c:pt>
                <c:pt idx="11">
                  <c:v>-0.93300000000000005</c:v>
                </c:pt>
                <c:pt idx="12">
                  <c:v>-0.73299999999999998</c:v>
                </c:pt>
                <c:pt idx="13">
                  <c:v>-0.88300000000000001</c:v>
                </c:pt>
                <c:pt idx="14">
                  <c:v>-0.65</c:v>
                </c:pt>
                <c:pt idx="15">
                  <c:v>-0.95</c:v>
                </c:pt>
                <c:pt idx="16">
                  <c:v>-1.0069999999999999</c:v>
                </c:pt>
                <c:pt idx="17">
                  <c:v>-0.85</c:v>
                </c:pt>
                <c:pt idx="18">
                  <c:v>-0.623</c:v>
                </c:pt>
              </c:numCache>
            </c:numRef>
          </c:xVal>
          <c:yVal>
            <c:numRef>
              <c:f>'20220224'!$AD$2:$AD$20</c:f>
              <c:numCache>
                <c:formatCode>General</c:formatCode>
                <c:ptCount val="19"/>
                <c:pt idx="0">
                  <c:v>0.59663889125000003</c:v>
                </c:pt>
                <c:pt idx="1">
                  <c:v>0.5966973201250001</c:v>
                </c:pt>
                <c:pt idx="2">
                  <c:v>0.41823449975000004</c:v>
                </c:pt>
                <c:pt idx="3">
                  <c:v>0.56716160549999994</c:v>
                </c:pt>
                <c:pt idx="4">
                  <c:v>0.62357014800000021</c:v>
                </c:pt>
                <c:pt idx="5">
                  <c:v>0.4969202128750001</c:v>
                </c:pt>
                <c:pt idx="6">
                  <c:v>0.6880715513750002</c:v>
                </c:pt>
                <c:pt idx="7">
                  <c:v>0.56524430087499988</c:v>
                </c:pt>
                <c:pt idx="8">
                  <c:v>0.46962217449999999</c:v>
                </c:pt>
                <c:pt idx="9">
                  <c:v>0.63683428250000018</c:v>
                </c:pt>
                <c:pt idx="10">
                  <c:v>0.64854300374999996</c:v>
                </c:pt>
                <c:pt idx="11">
                  <c:v>0.54496114499999981</c:v>
                </c:pt>
                <c:pt idx="12">
                  <c:v>0.59767785774999993</c:v>
                </c:pt>
                <c:pt idx="13">
                  <c:v>0.62572573062500014</c:v>
                </c:pt>
                <c:pt idx="14">
                  <c:v>0.63181969812500016</c:v>
                </c:pt>
                <c:pt idx="15">
                  <c:v>0.57271768525000022</c:v>
                </c:pt>
                <c:pt idx="16">
                  <c:v>0.65282982212500018</c:v>
                </c:pt>
                <c:pt idx="17">
                  <c:v>0.62639525137499996</c:v>
                </c:pt>
                <c:pt idx="18">
                  <c:v>0.55417793712499996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9E2-409B-AD3B-D6C581B5D8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0273664"/>
        <c:axId val="710273336"/>
      </c:scatterChart>
      <c:valAx>
        <c:axId val="7102736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0273336"/>
        <c:crosses val="autoZero"/>
        <c:crossBetween val="midCat"/>
      </c:valAx>
      <c:valAx>
        <c:axId val="710273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0273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CWSI NWSB 21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'20220224'!$E$2:$E$20</c:f>
              <c:numCache>
                <c:formatCode>General</c:formatCode>
                <c:ptCount val="19"/>
                <c:pt idx="0">
                  <c:v>-0.91300000000000003</c:v>
                </c:pt>
                <c:pt idx="1">
                  <c:v>-0.61</c:v>
                </c:pt>
                <c:pt idx="2">
                  <c:v>-0.65</c:v>
                </c:pt>
                <c:pt idx="3">
                  <c:v>-0.46</c:v>
                </c:pt>
                <c:pt idx="4">
                  <c:v>-0.64700000000000002</c:v>
                </c:pt>
                <c:pt idx="5">
                  <c:v>-0.88</c:v>
                </c:pt>
                <c:pt idx="6">
                  <c:v>-0.85</c:v>
                </c:pt>
                <c:pt idx="7">
                  <c:v>-0.53</c:v>
                </c:pt>
                <c:pt idx="8">
                  <c:v>-0.66300000000000003</c:v>
                </c:pt>
                <c:pt idx="9">
                  <c:v>-0.64700000000000002</c:v>
                </c:pt>
                <c:pt idx="10">
                  <c:v>-1.0669999999999999</c:v>
                </c:pt>
                <c:pt idx="11">
                  <c:v>-0.93300000000000005</c:v>
                </c:pt>
                <c:pt idx="12">
                  <c:v>-0.73299999999999998</c:v>
                </c:pt>
                <c:pt idx="13">
                  <c:v>-0.88300000000000001</c:v>
                </c:pt>
                <c:pt idx="14">
                  <c:v>-0.65</c:v>
                </c:pt>
                <c:pt idx="15">
                  <c:v>-0.95</c:v>
                </c:pt>
                <c:pt idx="16">
                  <c:v>-1.0069999999999999</c:v>
                </c:pt>
                <c:pt idx="17">
                  <c:v>-0.85</c:v>
                </c:pt>
                <c:pt idx="18">
                  <c:v>-0.623</c:v>
                </c:pt>
              </c:numCache>
            </c:numRef>
          </c:xVal>
          <c:yVal>
            <c:numRef>
              <c:f>'20220224'!$AE$2:$AE$20</c:f>
              <c:numCache>
                <c:formatCode>General</c:formatCode>
                <c:ptCount val="19"/>
                <c:pt idx="0">
                  <c:v>0.31574017261615811</c:v>
                </c:pt>
                <c:pt idx="1">
                  <c:v>0.31581170231569961</c:v>
                </c:pt>
                <c:pt idx="2">
                  <c:v>9.7334247106502306E-2</c:v>
                </c:pt>
                <c:pt idx="3">
                  <c:v>0.27965353920085145</c:v>
                </c:pt>
                <c:pt idx="4">
                  <c:v>0.34870991067118778</c:v>
                </c:pt>
                <c:pt idx="5">
                  <c:v>0.19366273910695239</c:v>
                </c:pt>
                <c:pt idx="6">
                  <c:v>0.42767371073430738</c:v>
                </c:pt>
                <c:pt idx="7">
                  <c:v>0.27730633974243968</c:v>
                </c:pt>
                <c:pt idx="8">
                  <c:v>0.160243980264965</c:v>
                </c:pt>
                <c:pt idx="9">
                  <c:v>0.36494810720435467</c:v>
                </c:pt>
                <c:pt idx="10">
                  <c:v>0.37928213833239882</c:v>
                </c:pt>
                <c:pt idx="11">
                  <c:v>0.25247532861155053</c:v>
                </c:pt>
                <c:pt idx="12">
                  <c:v>0.31701209444553757</c:v>
                </c:pt>
                <c:pt idx="13">
                  <c:v>0.35134881442387733</c:v>
                </c:pt>
                <c:pt idx="14">
                  <c:v>0.35880916111530542</c:v>
                </c:pt>
                <c:pt idx="15">
                  <c:v>0.28645539385140956</c:v>
                </c:pt>
                <c:pt idx="16">
                  <c:v>0.38453013994722302</c:v>
                </c:pt>
                <c:pt idx="17">
                  <c:v>0.35216845399565111</c:v>
                </c:pt>
                <c:pt idx="18">
                  <c:v>0.2637586944377262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6F0-4EE7-A94C-F41D5E38A86C}"/>
            </c:ext>
          </c:extLst>
        </c:ser>
        <c:ser>
          <c:idx val="1"/>
          <c:order val="1"/>
          <c:tx>
            <c:v>CWSI NWSB 22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'20220224'!$E$2:$E$20</c:f>
              <c:numCache>
                <c:formatCode>General</c:formatCode>
                <c:ptCount val="19"/>
                <c:pt idx="0">
                  <c:v>-0.91300000000000003</c:v>
                </c:pt>
                <c:pt idx="1">
                  <c:v>-0.61</c:v>
                </c:pt>
                <c:pt idx="2">
                  <c:v>-0.65</c:v>
                </c:pt>
                <c:pt idx="3">
                  <c:v>-0.46</c:v>
                </c:pt>
                <c:pt idx="4">
                  <c:v>-0.64700000000000002</c:v>
                </c:pt>
                <c:pt idx="5">
                  <c:v>-0.88</c:v>
                </c:pt>
                <c:pt idx="6">
                  <c:v>-0.85</c:v>
                </c:pt>
                <c:pt idx="7">
                  <c:v>-0.53</c:v>
                </c:pt>
                <c:pt idx="8">
                  <c:v>-0.66300000000000003</c:v>
                </c:pt>
                <c:pt idx="9">
                  <c:v>-0.64700000000000002</c:v>
                </c:pt>
                <c:pt idx="10">
                  <c:v>-1.0669999999999999</c:v>
                </c:pt>
                <c:pt idx="11">
                  <c:v>-0.93300000000000005</c:v>
                </c:pt>
                <c:pt idx="12">
                  <c:v>-0.73299999999999998</c:v>
                </c:pt>
                <c:pt idx="13">
                  <c:v>-0.88300000000000001</c:v>
                </c:pt>
                <c:pt idx="14">
                  <c:v>-0.65</c:v>
                </c:pt>
                <c:pt idx="15">
                  <c:v>-0.95</c:v>
                </c:pt>
                <c:pt idx="16">
                  <c:v>-1.0069999999999999</c:v>
                </c:pt>
                <c:pt idx="17">
                  <c:v>-0.85</c:v>
                </c:pt>
                <c:pt idx="18">
                  <c:v>-0.623</c:v>
                </c:pt>
              </c:numCache>
            </c:numRef>
          </c:xVal>
          <c:yVal>
            <c:numRef>
              <c:f>'20220224'!$AF$2:$AF$20</c:f>
              <c:numCache>
                <c:formatCode>General</c:formatCode>
                <c:ptCount val="19"/>
                <c:pt idx="0">
                  <c:v>0.38539363257687725</c:v>
                </c:pt>
                <c:pt idx="1">
                  <c:v>0.38545788099105954</c:v>
                </c:pt>
                <c:pt idx="2">
                  <c:v>0.18922009274713783</c:v>
                </c:pt>
                <c:pt idx="3">
                  <c:v>0.35298039744555337</c:v>
                </c:pt>
                <c:pt idx="4">
                  <c:v>0.41500725320746074</c:v>
                </c:pt>
                <c:pt idx="5">
                  <c:v>0.27574293418604179</c:v>
                </c:pt>
                <c:pt idx="6">
                  <c:v>0.4859330220053642</c:v>
                </c:pt>
                <c:pt idx="7">
                  <c:v>0.35087212851755345</c:v>
                </c:pt>
                <c:pt idx="8">
                  <c:v>0.24572600033477035</c:v>
                </c:pt>
                <c:pt idx="9">
                  <c:v>0.42959250077768529</c:v>
                </c:pt>
                <c:pt idx="10">
                  <c:v>0.44246741531975331</c:v>
                </c:pt>
                <c:pt idx="11">
                  <c:v>0.32856876225250753</c:v>
                </c:pt>
                <c:pt idx="12">
                  <c:v>0.38653608055338623</c:v>
                </c:pt>
                <c:pt idx="13">
                  <c:v>0.41737753271900357</c:v>
                </c:pt>
                <c:pt idx="14">
                  <c:v>0.42407846180505915</c:v>
                </c:pt>
                <c:pt idx="15">
                  <c:v>0.35908986494783673</c:v>
                </c:pt>
                <c:pt idx="16">
                  <c:v>0.44718120250940874</c:v>
                </c:pt>
                <c:pt idx="17">
                  <c:v>0.4181137380019152</c:v>
                </c:pt>
                <c:pt idx="18">
                  <c:v>0.33870355053789647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6F0-4EE7-A94C-F41D5E38A86C}"/>
            </c:ext>
          </c:extLst>
        </c:ser>
        <c:ser>
          <c:idx val="2"/>
          <c:order val="2"/>
          <c:tx>
            <c:v>CWSI NWSB comb.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'20220224'!$E$2:$E$20</c:f>
              <c:numCache>
                <c:formatCode>General</c:formatCode>
                <c:ptCount val="19"/>
                <c:pt idx="0">
                  <c:v>-0.91300000000000003</c:v>
                </c:pt>
                <c:pt idx="1">
                  <c:v>-0.61</c:v>
                </c:pt>
                <c:pt idx="2">
                  <c:v>-0.65</c:v>
                </c:pt>
                <c:pt idx="3">
                  <c:v>-0.46</c:v>
                </c:pt>
                <c:pt idx="4">
                  <c:v>-0.64700000000000002</c:v>
                </c:pt>
                <c:pt idx="5">
                  <c:v>-0.88</c:v>
                </c:pt>
                <c:pt idx="6">
                  <c:v>-0.85</c:v>
                </c:pt>
                <c:pt idx="7">
                  <c:v>-0.53</c:v>
                </c:pt>
                <c:pt idx="8">
                  <c:v>-0.66300000000000003</c:v>
                </c:pt>
                <c:pt idx="9">
                  <c:v>-0.64700000000000002</c:v>
                </c:pt>
                <c:pt idx="10">
                  <c:v>-1.0669999999999999</c:v>
                </c:pt>
                <c:pt idx="11">
                  <c:v>-0.93300000000000005</c:v>
                </c:pt>
                <c:pt idx="12">
                  <c:v>-0.73299999999999998</c:v>
                </c:pt>
                <c:pt idx="13">
                  <c:v>-0.88300000000000001</c:v>
                </c:pt>
                <c:pt idx="14">
                  <c:v>-0.65</c:v>
                </c:pt>
                <c:pt idx="15">
                  <c:v>-0.95</c:v>
                </c:pt>
                <c:pt idx="16">
                  <c:v>-1.0069999999999999</c:v>
                </c:pt>
                <c:pt idx="17">
                  <c:v>-0.85</c:v>
                </c:pt>
                <c:pt idx="18">
                  <c:v>-0.623</c:v>
                </c:pt>
              </c:numCache>
            </c:numRef>
          </c:xVal>
          <c:yVal>
            <c:numRef>
              <c:f>'20220224'!$AG$2:$AG$20</c:f>
              <c:numCache>
                <c:formatCode>General</c:formatCode>
                <c:ptCount val="19"/>
                <c:pt idx="0">
                  <c:v>0.35441541684751871</c:v>
                </c:pt>
                <c:pt idx="1">
                  <c:v>0.35448290359657725</c:v>
                </c:pt>
                <c:pt idx="2">
                  <c:v>0.14835407474407813</c:v>
                </c:pt>
                <c:pt idx="3">
                  <c:v>0.32036844629852501</c:v>
                </c:pt>
                <c:pt idx="4">
                  <c:v>0.38552166296499379</c:v>
                </c:pt>
                <c:pt idx="5">
                  <c:v>0.23923795666300399</c:v>
                </c:pt>
                <c:pt idx="6">
                  <c:v>0.46002232763617645</c:v>
                </c:pt>
                <c:pt idx="7">
                  <c:v>0.318153913567986</c:v>
                </c:pt>
                <c:pt idx="8">
                  <c:v>0.20770806899012265</c:v>
                </c:pt>
                <c:pt idx="9">
                  <c:v>0.40084205577556281</c:v>
                </c:pt>
                <c:pt idx="10">
                  <c:v>0.41436590905520604</c:v>
                </c:pt>
                <c:pt idx="11">
                  <c:v>0.29472638307641846</c:v>
                </c:pt>
                <c:pt idx="12">
                  <c:v>0.3556154480215859</c:v>
                </c:pt>
                <c:pt idx="13">
                  <c:v>0.38801141248846527</c:v>
                </c:pt>
                <c:pt idx="14">
                  <c:v>0.39505009080364983</c:v>
                </c:pt>
                <c:pt idx="15">
                  <c:v>0.32678585138868393</c:v>
                </c:pt>
                <c:pt idx="16">
                  <c:v>0.41931728687880765</c:v>
                </c:pt>
                <c:pt idx="17">
                  <c:v>0.38878472497898803</c:v>
                </c:pt>
                <c:pt idx="18">
                  <c:v>0.30537199857499187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6F0-4EE7-A94C-F41D5E38A8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9468736"/>
        <c:axId val="709476608"/>
      </c:scatterChart>
      <c:valAx>
        <c:axId val="7094687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ψ </a:t>
                </a:r>
                <a:r>
                  <a:rPr lang="en-US"/>
                  <a:t>Midday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9476608"/>
        <c:crosses val="autoZero"/>
        <c:crossBetween val="midCat"/>
      </c:valAx>
      <c:valAx>
        <c:axId val="709476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CWSI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94687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CWSI ref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8.2358486439195105E-2"/>
                  <c:y val="-0.1869918343540390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'20220224'!$E$2:$E$20</c:f>
              <c:numCache>
                <c:formatCode>General</c:formatCode>
                <c:ptCount val="19"/>
                <c:pt idx="0">
                  <c:v>-0.91300000000000003</c:v>
                </c:pt>
                <c:pt idx="1">
                  <c:v>-0.61</c:v>
                </c:pt>
                <c:pt idx="2">
                  <c:v>-0.65</c:v>
                </c:pt>
                <c:pt idx="3">
                  <c:v>-0.46</c:v>
                </c:pt>
                <c:pt idx="4">
                  <c:v>-0.64700000000000002</c:v>
                </c:pt>
                <c:pt idx="5">
                  <c:v>-0.88</c:v>
                </c:pt>
                <c:pt idx="6">
                  <c:v>-0.85</c:v>
                </c:pt>
                <c:pt idx="7">
                  <c:v>-0.53</c:v>
                </c:pt>
                <c:pt idx="8">
                  <c:v>-0.66300000000000003</c:v>
                </c:pt>
                <c:pt idx="9">
                  <c:v>-0.64700000000000002</c:v>
                </c:pt>
                <c:pt idx="10">
                  <c:v>-1.0669999999999999</c:v>
                </c:pt>
                <c:pt idx="11">
                  <c:v>-0.93300000000000005</c:v>
                </c:pt>
                <c:pt idx="12">
                  <c:v>-0.73299999999999998</c:v>
                </c:pt>
                <c:pt idx="13">
                  <c:v>-0.88300000000000001</c:v>
                </c:pt>
                <c:pt idx="14">
                  <c:v>-0.65</c:v>
                </c:pt>
                <c:pt idx="15">
                  <c:v>-0.95</c:v>
                </c:pt>
                <c:pt idx="16">
                  <c:v>-1.0069999999999999</c:v>
                </c:pt>
                <c:pt idx="17">
                  <c:v>-0.85</c:v>
                </c:pt>
                <c:pt idx="18">
                  <c:v>-0.623</c:v>
                </c:pt>
              </c:numCache>
            </c:numRef>
          </c:xVal>
          <c:yVal>
            <c:numRef>
              <c:f>'20220224'!$AJ$2:$AJ$20</c:f>
              <c:numCache>
                <c:formatCode>General</c:formatCode>
                <c:ptCount val="19"/>
                <c:pt idx="0">
                  <c:v>0.4121558190741112</c:v>
                </c:pt>
                <c:pt idx="1">
                  <c:v>0.41221726987972052</c:v>
                </c:pt>
                <c:pt idx="2">
                  <c:v>0.22452438543952563</c:v>
                </c:pt>
                <c:pt idx="3">
                  <c:v>0.38115397355659847</c:v>
                </c:pt>
                <c:pt idx="4">
                  <c:v>0.44047995544260216</c:v>
                </c:pt>
                <c:pt idx="5">
                  <c:v>0.30727970909535329</c:v>
                </c:pt>
                <c:pt idx="6">
                  <c:v>0.50831735947138101</c:v>
                </c:pt>
                <c:pt idx="7">
                  <c:v>0.37913750629097637</c:v>
                </c:pt>
                <c:pt idx="8">
                  <c:v>0.27856982122404939</c:v>
                </c:pt>
                <c:pt idx="9">
                  <c:v>0.45443010852589638</c:v>
                </c:pt>
                <c:pt idx="10">
                  <c:v>0.46674440267355582</c:v>
                </c:pt>
                <c:pt idx="11">
                  <c:v>0.35780530934525245</c:v>
                </c:pt>
                <c:pt idx="12">
                  <c:v>0.41324852072934648</c:v>
                </c:pt>
                <c:pt idx="13">
                  <c:v>0.44274702440231739</c:v>
                </c:pt>
                <c:pt idx="14">
                  <c:v>0.44915617077440978</c:v>
                </c:pt>
                <c:pt idx="15">
                  <c:v>0.38699741272373717</c:v>
                </c:pt>
                <c:pt idx="16">
                  <c:v>0.47125293450211442</c:v>
                </c:pt>
                <c:pt idx="17">
                  <c:v>0.44345117264168721</c:v>
                </c:pt>
                <c:pt idx="18">
                  <c:v>0.36749879225442034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B6A-4BED-93AB-03733009BC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965048"/>
        <c:axId val="628968984"/>
      </c:scatterChart>
      <c:valAx>
        <c:axId val="628965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ψ </a:t>
                </a:r>
                <a:r>
                  <a:rPr lang="en-US"/>
                  <a:t>Midday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968984"/>
        <c:crosses val="autoZero"/>
        <c:crossBetween val="midCat"/>
      </c:valAx>
      <c:valAx>
        <c:axId val="628968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CWSI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9650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CWSI si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'20220302'!$E$2:$E$21</c:f>
              <c:numCache>
                <c:formatCode>General</c:formatCode>
                <c:ptCount val="20"/>
                <c:pt idx="0">
                  <c:v>-0.67</c:v>
                </c:pt>
                <c:pt idx="1">
                  <c:v>-0.47</c:v>
                </c:pt>
                <c:pt idx="2">
                  <c:v>-0.497</c:v>
                </c:pt>
                <c:pt idx="3">
                  <c:v>-0.61299999999999999</c:v>
                </c:pt>
                <c:pt idx="4">
                  <c:v>-0.48</c:v>
                </c:pt>
                <c:pt idx="5">
                  <c:v>-0.443</c:v>
                </c:pt>
                <c:pt idx="6">
                  <c:v>-0.63700000000000001</c:v>
                </c:pt>
                <c:pt idx="7">
                  <c:v>-0.43</c:v>
                </c:pt>
                <c:pt idx="8">
                  <c:v>-0.54300000000000004</c:v>
                </c:pt>
                <c:pt idx="9">
                  <c:v>-0.61</c:v>
                </c:pt>
                <c:pt idx="10">
                  <c:v>-0.55000000000000004</c:v>
                </c:pt>
                <c:pt idx="11">
                  <c:v>-0.433</c:v>
                </c:pt>
                <c:pt idx="12">
                  <c:v>-0.52</c:v>
                </c:pt>
                <c:pt idx="13">
                  <c:v>-0.52300000000000002</c:v>
                </c:pt>
                <c:pt idx="14">
                  <c:v>-0.59</c:v>
                </c:pt>
                <c:pt idx="15">
                  <c:v>-0.497</c:v>
                </c:pt>
                <c:pt idx="16">
                  <c:v>-0.503</c:v>
                </c:pt>
                <c:pt idx="17">
                  <c:v>-0.503</c:v>
                </c:pt>
                <c:pt idx="18">
                  <c:v>-0.52300000000000002</c:v>
                </c:pt>
                <c:pt idx="19">
                  <c:v>-0.63700000000000001</c:v>
                </c:pt>
              </c:numCache>
            </c:numRef>
          </c:xVal>
          <c:yVal>
            <c:numRef>
              <c:f>'20220302'!$AD$2:$AD$21</c:f>
              <c:numCache>
                <c:formatCode>General</c:formatCode>
                <c:ptCount val="20"/>
                <c:pt idx="0">
                  <c:v>0.46859954063157899</c:v>
                </c:pt>
                <c:pt idx="1">
                  <c:v>0.48007041484210522</c:v>
                </c:pt>
                <c:pt idx="2">
                  <c:v>0.56731008442105268</c:v>
                </c:pt>
                <c:pt idx="3">
                  <c:v>0.5110961704210526</c:v>
                </c:pt>
                <c:pt idx="4">
                  <c:v>0.41403333747368415</c:v>
                </c:pt>
                <c:pt idx="5">
                  <c:v>0.32498060252631578</c:v>
                </c:pt>
                <c:pt idx="6">
                  <c:v>0.49820847652631567</c:v>
                </c:pt>
                <c:pt idx="7">
                  <c:v>0.42864492673684207</c:v>
                </c:pt>
                <c:pt idx="8">
                  <c:v>0.34186492515789457</c:v>
                </c:pt>
                <c:pt idx="9">
                  <c:v>0.50063150547368418</c:v>
                </c:pt>
                <c:pt idx="10">
                  <c:v>0.25969868010526315</c:v>
                </c:pt>
                <c:pt idx="11">
                  <c:v>0.2354387472631578</c:v>
                </c:pt>
                <c:pt idx="12">
                  <c:v>0.3323051600000001</c:v>
                </c:pt>
                <c:pt idx="13">
                  <c:v>0.25601691578947378</c:v>
                </c:pt>
                <c:pt idx="14">
                  <c:v>0.23450402568421044</c:v>
                </c:pt>
                <c:pt idx="15">
                  <c:v>0.39207476684210529</c:v>
                </c:pt>
                <c:pt idx="16">
                  <c:v>0.50149829473684204</c:v>
                </c:pt>
                <c:pt idx="17">
                  <c:v>0.47496891042105271</c:v>
                </c:pt>
                <c:pt idx="18">
                  <c:v>0.52315148957894719</c:v>
                </c:pt>
                <c:pt idx="19">
                  <c:v>0.5593942454736841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BB8-400B-9F20-3C6C457CA3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7040888"/>
        <c:axId val="667050072"/>
      </c:scatterChart>
      <c:valAx>
        <c:axId val="6670408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7050072"/>
        <c:crosses val="autoZero"/>
        <c:crossBetween val="midCat"/>
      </c:valAx>
      <c:valAx>
        <c:axId val="667050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70408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CWSI NWSB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CWSI NWSB 21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'20220302'!$E$2:$E$21</c:f>
              <c:numCache>
                <c:formatCode>General</c:formatCode>
                <c:ptCount val="20"/>
                <c:pt idx="0">
                  <c:v>-0.67</c:v>
                </c:pt>
                <c:pt idx="1">
                  <c:v>-0.47</c:v>
                </c:pt>
                <c:pt idx="2">
                  <c:v>-0.497</c:v>
                </c:pt>
                <c:pt idx="3">
                  <c:v>-0.61299999999999999</c:v>
                </c:pt>
                <c:pt idx="4">
                  <c:v>-0.48</c:v>
                </c:pt>
                <c:pt idx="5">
                  <c:v>-0.443</c:v>
                </c:pt>
                <c:pt idx="6">
                  <c:v>-0.63700000000000001</c:v>
                </c:pt>
                <c:pt idx="7">
                  <c:v>-0.43</c:v>
                </c:pt>
                <c:pt idx="8">
                  <c:v>-0.54300000000000004</c:v>
                </c:pt>
                <c:pt idx="9">
                  <c:v>-0.61</c:v>
                </c:pt>
                <c:pt idx="10">
                  <c:v>-0.55000000000000004</c:v>
                </c:pt>
                <c:pt idx="11">
                  <c:v>-0.433</c:v>
                </c:pt>
                <c:pt idx="12">
                  <c:v>-0.52</c:v>
                </c:pt>
                <c:pt idx="13">
                  <c:v>-0.52300000000000002</c:v>
                </c:pt>
                <c:pt idx="14">
                  <c:v>-0.59</c:v>
                </c:pt>
                <c:pt idx="15">
                  <c:v>-0.497</c:v>
                </c:pt>
                <c:pt idx="16">
                  <c:v>-0.503</c:v>
                </c:pt>
                <c:pt idx="17">
                  <c:v>-0.503</c:v>
                </c:pt>
                <c:pt idx="18">
                  <c:v>-0.52300000000000002</c:v>
                </c:pt>
                <c:pt idx="19">
                  <c:v>-0.63700000000000001</c:v>
                </c:pt>
              </c:numCache>
            </c:numRef>
          </c:xVal>
          <c:yVal>
            <c:numRef>
              <c:f>'20220302'!$AE$2:$AE$21</c:f>
              <c:numCache>
                <c:formatCode>General</c:formatCode>
                <c:ptCount val="20"/>
                <c:pt idx="0">
                  <c:v>0.29390200529738697</c:v>
                </c:pt>
                <c:pt idx="1">
                  <c:v>0.31108257470124995</c:v>
                </c:pt>
                <c:pt idx="2">
                  <c:v>0.44174630359087391</c:v>
                </c:pt>
                <c:pt idx="3">
                  <c:v>0.35755158283859406</c:v>
                </c:pt>
                <c:pt idx="4">
                  <c:v>0.21217515316268029</c:v>
                </c:pt>
                <c:pt idx="5">
                  <c:v>7.8795894939876931E-2</c:v>
                </c:pt>
                <c:pt idx="6">
                  <c:v>0.33824896340867427</c:v>
                </c:pt>
                <c:pt idx="7">
                  <c:v>0.23405974703313362</c:v>
                </c:pt>
                <c:pt idx="8">
                  <c:v>0.10408448859761749</c:v>
                </c:pt>
                <c:pt idx="9">
                  <c:v>0.34187806928446118</c:v>
                </c:pt>
                <c:pt idx="10">
                  <c:v>-1.8980488828962059E-2</c:v>
                </c:pt>
                <c:pt idx="11">
                  <c:v>-5.5315946116460665E-2</c:v>
                </c:pt>
                <c:pt idx="12">
                  <c:v>8.9766294032366301E-2</c:v>
                </c:pt>
                <c:pt idx="13">
                  <c:v>-2.4494873015830764E-2</c:v>
                </c:pt>
                <c:pt idx="14">
                  <c:v>-5.6715930866154556E-2</c:v>
                </c:pt>
                <c:pt idx="15">
                  <c:v>0.17928657467933556</c:v>
                </c:pt>
                <c:pt idx="16">
                  <c:v>0.34317630800810983</c:v>
                </c:pt>
                <c:pt idx="17">
                  <c:v>0.30344176641049414</c:v>
                </c:pt>
                <c:pt idx="18">
                  <c:v>0.37560750810433058</c:v>
                </c:pt>
                <c:pt idx="19">
                  <c:v>0.42989030918895904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60D-48A6-8B51-A1726021D96E}"/>
            </c:ext>
          </c:extLst>
        </c:ser>
        <c:ser>
          <c:idx val="1"/>
          <c:order val="1"/>
          <c:tx>
            <c:v>CWSI NWSB 22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'20220302'!$E$2:$E$21</c:f>
              <c:numCache>
                <c:formatCode>General</c:formatCode>
                <c:ptCount val="20"/>
                <c:pt idx="0">
                  <c:v>-0.67</c:v>
                </c:pt>
                <c:pt idx="1">
                  <c:v>-0.47</c:v>
                </c:pt>
                <c:pt idx="2">
                  <c:v>-0.497</c:v>
                </c:pt>
                <c:pt idx="3">
                  <c:v>-0.61299999999999999</c:v>
                </c:pt>
                <c:pt idx="4">
                  <c:v>-0.48</c:v>
                </c:pt>
                <c:pt idx="5">
                  <c:v>-0.443</c:v>
                </c:pt>
                <c:pt idx="6">
                  <c:v>-0.63700000000000001</c:v>
                </c:pt>
                <c:pt idx="7">
                  <c:v>-0.43</c:v>
                </c:pt>
                <c:pt idx="8">
                  <c:v>-0.54300000000000004</c:v>
                </c:pt>
                <c:pt idx="9">
                  <c:v>-0.61</c:v>
                </c:pt>
                <c:pt idx="10">
                  <c:v>-0.55000000000000004</c:v>
                </c:pt>
                <c:pt idx="11">
                  <c:v>-0.433</c:v>
                </c:pt>
                <c:pt idx="12">
                  <c:v>-0.52</c:v>
                </c:pt>
                <c:pt idx="13">
                  <c:v>-0.52300000000000002</c:v>
                </c:pt>
                <c:pt idx="14">
                  <c:v>-0.59</c:v>
                </c:pt>
                <c:pt idx="15">
                  <c:v>-0.497</c:v>
                </c:pt>
                <c:pt idx="16">
                  <c:v>-0.503</c:v>
                </c:pt>
                <c:pt idx="17">
                  <c:v>-0.503</c:v>
                </c:pt>
                <c:pt idx="18">
                  <c:v>-0.52300000000000002</c:v>
                </c:pt>
                <c:pt idx="19">
                  <c:v>-0.63700000000000001</c:v>
                </c:pt>
              </c:numCache>
            </c:numRef>
          </c:xVal>
          <c:yVal>
            <c:numRef>
              <c:f>'20220302'!$AF$2:$AF$21</c:f>
              <c:numCache>
                <c:formatCode>General</c:formatCode>
                <c:ptCount val="20"/>
                <c:pt idx="0">
                  <c:v>0.36936218925924436</c:v>
                </c:pt>
                <c:pt idx="1">
                  <c:v>0.3847066835892346</c:v>
                </c:pt>
                <c:pt idx="2">
                  <c:v>0.50140647391349558</c:v>
                </c:pt>
                <c:pt idx="3">
                  <c:v>0.4262095823070981</c:v>
                </c:pt>
                <c:pt idx="4">
                  <c:v>0.29636942692931878</c:v>
                </c:pt>
                <c:pt idx="5">
                  <c:v>0.17724431393522103</c:v>
                </c:pt>
                <c:pt idx="6">
                  <c:v>0.40896981990843351</c:v>
                </c:pt>
                <c:pt idx="7">
                  <c:v>0.31591523002032734</c:v>
                </c:pt>
                <c:pt idx="8">
                  <c:v>0.19983033380877532</c:v>
                </c:pt>
                <c:pt idx="9">
                  <c:v>0.41221108585398625</c:v>
                </c:pt>
                <c:pt idx="10">
                  <c:v>8.9917221853478876E-2</c:v>
                </c:pt>
                <c:pt idx="11">
                  <c:v>5.7464908707194909E-2</c:v>
                </c:pt>
                <c:pt idx="12">
                  <c:v>0.18704231438068847</c:v>
                </c:pt>
                <c:pt idx="13">
                  <c:v>8.4992155931637572E-2</c:v>
                </c:pt>
                <c:pt idx="14">
                  <c:v>5.6214539319034786E-2</c:v>
                </c:pt>
                <c:pt idx="15">
                  <c:v>0.26699562713280839</c:v>
                </c:pt>
                <c:pt idx="16">
                  <c:v>0.41337058274059824</c:v>
                </c:pt>
                <c:pt idx="17">
                  <c:v>0.377882442975435</c:v>
                </c:pt>
                <c:pt idx="18">
                  <c:v>0.44233588384868305</c:v>
                </c:pt>
                <c:pt idx="19">
                  <c:v>0.49081752109126409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60D-48A6-8B51-A1726021D96E}"/>
            </c:ext>
          </c:extLst>
        </c:ser>
        <c:ser>
          <c:idx val="2"/>
          <c:order val="2"/>
          <c:tx>
            <c:v>CWSI NWSB comb.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'20220302'!$E$2:$E$21</c:f>
              <c:numCache>
                <c:formatCode>General</c:formatCode>
                <c:ptCount val="20"/>
                <c:pt idx="0">
                  <c:v>-0.67</c:v>
                </c:pt>
                <c:pt idx="1">
                  <c:v>-0.47</c:v>
                </c:pt>
                <c:pt idx="2">
                  <c:v>-0.497</c:v>
                </c:pt>
                <c:pt idx="3">
                  <c:v>-0.61299999999999999</c:v>
                </c:pt>
                <c:pt idx="4">
                  <c:v>-0.48</c:v>
                </c:pt>
                <c:pt idx="5">
                  <c:v>-0.443</c:v>
                </c:pt>
                <c:pt idx="6">
                  <c:v>-0.63700000000000001</c:v>
                </c:pt>
                <c:pt idx="7">
                  <c:v>-0.43</c:v>
                </c:pt>
                <c:pt idx="8">
                  <c:v>-0.54300000000000004</c:v>
                </c:pt>
                <c:pt idx="9">
                  <c:v>-0.61</c:v>
                </c:pt>
                <c:pt idx="10">
                  <c:v>-0.55000000000000004</c:v>
                </c:pt>
                <c:pt idx="11">
                  <c:v>-0.433</c:v>
                </c:pt>
                <c:pt idx="12">
                  <c:v>-0.52</c:v>
                </c:pt>
                <c:pt idx="13">
                  <c:v>-0.52300000000000002</c:v>
                </c:pt>
                <c:pt idx="14">
                  <c:v>-0.59</c:v>
                </c:pt>
                <c:pt idx="15">
                  <c:v>-0.497</c:v>
                </c:pt>
                <c:pt idx="16">
                  <c:v>-0.503</c:v>
                </c:pt>
                <c:pt idx="17">
                  <c:v>-0.503</c:v>
                </c:pt>
                <c:pt idx="18">
                  <c:v>-0.52300000000000002</c:v>
                </c:pt>
                <c:pt idx="19">
                  <c:v>-0.63700000000000001</c:v>
                </c:pt>
              </c:numCache>
            </c:numRef>
          </c:xVal>
          <c:yVal>
            <c:numRef>
              <c:f>'20220302'!$AG$2:$AG$21</c:f>
              <c:numCache>
                <c:formatCode>General</c:formatCode>
                <c:ptCount val="20"/>
                <c:pt idx="0">
                  <c:v>0.33620576350085052</c:v>
                </c:pt>
                <c:pt idx="1">
                  <c:v>0.35235701026208943</c:v>
                </c:pt>
                <c:pt idx="2">
                  <c:v>0.47519241102391918</c:v>
                </c:pt>
                <c:pt idx="3">
                  <c:v>0.39604196618721205</c:v>
                </c:pt>
                <c:pt idx="4">
                  <c:v>0.25937533228416809</c:v>
                </c:pt>
                <c:pt idx="5">
                  <c:v>0.13398709504081283</c:v>
                </c:pt>
                <c:pt idx="6">
                  <c:v>0.37789580570659254</c:v>
                </c:pt>
                <c:pt idx="7">
                  <c:v>0.27994877589726008</c:v>
                </c:pt>
                <c:pt idx="8">
                  <c:v>0.15776059793292493</c:v>
                </c:pt>
                <c:pt idx="9">
                  <c:v>0.38130748451330987</c:v>
                </c:pt>
                <c:pt idx="10">
                  <c:v>4.2068692073502806E-2</c:v>
                </c:pt>
                <c:pt idx="11">
                  <c:v>7.9101654823589048E-3</c:v>
                </c:pt>
                <c:pt idx="12">
                  <c:v>0.14430023534757283</c:v>
                </c:pt>
                <c:pt idx="13">
                  <c:v>3.6884685790313815E-2</c:v>
                </c:pt>
                <c:pt idx="14">
                  <c:v>6.5940566490164465E-3</c:v>
                </c:pt>
                <c:pt idx="15">
                  <c:v>0.22845717502033278</c:v>
                </c:pt>
                <c:pt idx="16">
                  <c:v>0.38252794313070188</c:v>
                </c:pt>
                <c:pt idx="17">
                  <c:v>0.34517397824153434</c:v>
                </c:pt>
                <c:pt idx="18">
                  <c:v>0.41301612447115277</c:v>
                </c:pt>
                <c:pt idx="19">
                  <c:v>0.46404673321290679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60D-48A6-8B51-A1726021D9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8721984"/>
        <c:axId val="618734448"/>
      </c:scatterChart>
      <c:valAx>
        <c:axId val="6187219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ψ </a:t>
                </a:r>
                <a:r>
                  <a:rPr lang="en-US"/>
                  <a:t>Midday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8734448"/>
        <c:crosses val="autoZero"/>
        <c:crossBetween val="midCat"/>
      </c:valAx>
      <c:valAx>
        <c:axId val="618734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CWSI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87219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CWSI ref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'20220302'!$E$2:$E$21</c:f>
              <c:numCache>
                <c:formatCode>General</c:formatCode>
                <c:ptCount val="20"/>
                <c:pt idx="0">
                  <c:v>-0.67</c:v>
                </c:pt>
                <c:pt idx="1">
                  <c:v>-0.47</c:v>
                </c:pt>
                <c:pt idx="2">
                  <c:v>-0.497</c:v>
                </c:pt>
                <c:pt idx="3">
                  <c:v>-0.61299999999999999</c:v>
                </c:pt>
                <c:pt idx="4">
                  <c:v>-0.48</c:v>
                </c:pt>
                <c:pt idx="5">
                  <c:v>-0.443</c:v>
                </c:pt>
                <c:pt idx="6">
                  <c:v>-0.63700000000000001</c:v>
                </c:pt>
                <c:pt idx="7">
                  <c:v>-0.43</c:v>
                </c:pt>
                <c:pt idx="8">
                  <c:v>-0.54300000000000004</c:v>
                </c:pt>
                <c:pt idx="9">
                  <c:v>-0.61</c:v>
                </c:pt>
                <c:pt idx="10">
                  <c:v>-0.55000000000000004</c:v>
                </c:pt>
                <c:pt idx="11">
                  <c:v>-0.433</c:v>
                </c:pt>
                <c:pt idx="12">
                  <c:v>-0.52</c:v>
                </c:pt>
                <c:pt idx="13">
                  <c:v>-0.52300000000000002</c:v>
                </c:pt>
                <c:pt idx="14">
                  <c:v>-0.59</c:v>
                </c:pt>
                <c:pt idx="15">
                  <c:v>-0.497</c:v>
                </c:pt>
                <c:pt idx="16">
                  <c:v>-0.503</c:v>
                </c:pt>
                <c:pt idx="17">
                  <c:v>-0.503</c:v>
                </c:pt>
                <c:pt idx="18">
                  <c:v>-0.52300000000000002</c:v>
                </c:pt>
                <c:pt idx="19">
                  <c:v>-0.63700000000000001</c:v>
                </c:pt>
              </c:numCache>
            </c:numRef>
          </c:xVal>
          <c:yVal>
            <c:numRef>
              <c:f>'20220302'!$AJ$2:$AJ$21</c:f>
              <c:numCache>
                <c:formatCode>General</c:formatCode>
                <c:ptCount val="20"/>
                <c:pt idx="0">
                  <c:v>0.51049816751183086</c:v>
                </c:pt>
                <c:pt idx="1">
                  <c:v>0.52240858259511269</c:v>
                </c:pt>
                <c:pt idx="2">
                  <c:v>0.6129911011846837</c:v>
                </c:pt>
                <c:pt idx="3">
                  <c:v>0.55462318284577306</c:v>
                </c:pt>
                <c:pt idx="4">
                  <c:v>0.45384109698682862</c:v>
                </c:pt>
                <c:pt idx="5">
                  <c:v>0.36137604000352302</c:v>
                </c:pt>
                <c:pt idx="6">
                  <c:v>0.54124165839214966</c:v>
                </c:pt>
                <c:pt idx="7">
                  <c:v>0.4690125730187894</c:v>
                </c:pt>
                <c:pt idx="8">
                  <c:v>0.37890733598422649</c:v>
                </c:pt>
                <c:pt idx="9">
                  <c:v>0.54375753294471718</c:v>
                </c:pt>
                <c:pt idx="10">
                  <c:v>0.29359264536426893</c:v>
                </c:pt>
                <c:pt idx="11">
                  <c:v>0.26840312059580218</c:v>
                </c:pt>
                <c:pt idx="12">
                  <c:v>0.36898125981605312</c:v>
                </c:pt>
                <c:pt idx="13">
                  <c:v>0.28976980323078733</c:v>
                </c:pt>
                <c:pt idx="14">
                  <c:v>0.26743258236233891</c:v>
                </c:pt>
                <c:pt idx="15">
                  <c:v>0.43104111800896933</c:v>
                </c:pt>
                <c:pt idx="16">
                  <c:v>0.54465753583241949</c:v>
                </c:pt>
                <c:pt idx="17">
                  <c:v>0.51711159876556501</c:v>
                </c:pt>
                <c:pt idx="18">
                  <c:v>0.56714043763357336</c:v>
                </c:pt>
                <c:pt idx="19">
                  <c:v>0.60477194317935457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0EA-4ADF-9175-1AFD1C1AD5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8250568"/>
        <c:axId val="718252536"/>
      </c:scatterChart>
      <c:valAx>
        <c:axId val="7182505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ψ </a:t>
                </a:r>
                <a:r>
                  <a:rPr lang="en-US"/>
                  <a:t>Midday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8252536"/>
        <c:crosses val="autoZero"/>
        <c:crossBetween val="midCat"/>
      </c:valAx>
      <c:valAx>
        <c:axId val="718252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CWSI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82505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CWSI si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'20220310'!$E$2:$E$21</c:f>
              <c:numCache>
                <c:formatCode>General</c:formatCode>
                <c:ptCount val="20"/>
                <c:pt idx="0">
                  <c:v>-0.57699999999999996</c:v>
                </c:pt>
                <c:pt idx="1">
                  <c:v>-0.54</c:v>
                </c:pt>
                <c:pt idx="2">
                  <c:v>-0.47</c:v>
                </c:pt>
                <c:pt idx="3">
                  <c:v>-0.627</c:v>
                </c:pt>
                <c:pt idx="4">
                  <c:v>-0.65700000000000003</c:v>
                </c:pt>
                <c:pt idx="5">
                  <c:v>-0.65700000000000003</c:v>
                </c:pt>
                <c:pt idx="6">
                  <c:v>-0.56999999999999995</c:v>
                </c:pt>
                <c:pt idx="7">
                  <c:v>-0.48699999999999999</c:v>
                </c:pt>
                <c:pt idx="8">
                  <c:v>-0.54</c:v>
                </c:pt>
                <c:pt idx="9">
                  <c:v>-0.64</c:v>
                </c:pt>
                <c:pt idx="10">
                  <c:v>-0.503</c:v>
                </c:pt>
                <c:pt idx="11">
                  <c:v>-0.64700000000000002</c:v>
                </c:pt>
                <c:pt idx="12">
                  <c:v>-0.49299999999999999</c:v>
                </c:pt>
                <c:pt idx="13">
                  <c:v>-0.71699999999999997</c:v>
                </c:pt>
                <c:pt idx="14">
                  <c:v>-0.65300000000000002</c:v>
                </c:pt>
                <c:pt idx="15">
                  <c:v>-0.51300000000000001</c:v>
                </c:pt>
                <c:pt idx="16">
                  <c:v>-0.70699999999999996</c:v>
                </c:pt>
                <c:pt idx="17">
                  <c:v>-0.497</c:v>
                </c:pt>
                <c:pt idx="18">
                  <c:v>-0.54630000000000001</c:v>
                </c:pt>
                <c:pt idx="19">
                  <c:v>-0.58299999999999996</c:v>
                </c:pt>
              </c:numCache>
            </c:numRef>
          </c:xVal>
          <c:yVal>
            <c:numRef>
              <c:f>'20220310'!$AD$2:$AD$21</c:f>
              <c:numCache>
                <c:formatCode>General</c:formatCode>
                <c:ptCount val="20"/>
                <c:pt idx="0">
                  <c:v>0.55889176069999991</c:v>
                </c:pt>
                <c:pt idx="1">
                  <c:v>0.50358099430000003</c:v>
                </c:pt>
                <c:pt idx="2">
                  <c:v>0.26358974579999989</c:v>
                </c:pt>
                <c:pt idx="3">
                  <c:v>0.38154770290000001</c:v>
                </c:pt>
                <c:pt idx="4">
                  <c:v>0.33255276050000016</c:v>
                </c:pt>
                <c:pt idx="5">
                  <c:v>0.38798221179999998</c:v>
                </c:pt>
                <c:pt idx="6">
                  <c:v>0.42056350269999998</c:v>
                </c:pt>
                <c:pt idx="7">
                  <c:v>0.28844607929999988</c:v>
                </c:pt>
                <c:pt idx="8">
                  <c:v>0.26932009430000009</c:v>
                </c:pt>
                <c:pt idx="9">
                  <c:v>0.31235520200000016</c:v>
                </c:pt>
                <c:pt idx="10">
                  <c:v>0.30057436760000017</c:v>
                </c:pt>
                <c:pt idx="11">
                  <c:v>0.18827483290000019</c:v>
                </c:pt>
                <c:pt idx="12">
                  <c:v>0.29982051329999992</c:v>
                </c:pt>
                <c:pt idx="13">
                  <c:v>0.44349427400000002</c:v>
                </c:pt>
                <c:pt idx="14">
                  <c:v>0.48534534329999984</c:v>
                </c:pt>
                <c:pt idx="15">
                  <c:v>0.40579307040000001</c:v>
                </c:pt>
                <c:pt idx="16">
                  <c:v>0.44680749919999985</c:v>
                </c:pt>
                <c:pt idx="17">
                  <c:v>0.44215480059999984</c:v>
                </c:pt>
                <c:pt idx="18">
                  <c:v>0.48822322309999999</c:v>
                </c:pt>
                <c:pt idx="19">
                  <c:v>0.48271920020000003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7A8-4882-B3F1-2707771B84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7037608"/>
        <c:axId val="667039904"/>
      </c:scatterChart>
      <c:valAx>
        <c:axId val="667037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7039904"/>
        <c:crosses val="autoZero"/>
        <c:crossBetween val="midCat"/>
      </c:valAx>
      <c:valAx>
        <c:axId val="667039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7037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CWSI NWSB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CWSI NWSB 21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'20211029'!$F$2:$F$19</c:f>
              <c:numCache>
                <c:formatCode>General</c:formatCode>
                <c:ptCount val="18"/>
                <c:pt idx="0">
                  <c:v>-0.48299999999999998</c:v>
                </c:pt>
                <c:pt idx="1">
                  <c:v>-0.48299999999999998</c:v>
                </c:pt>
                <c:pt idx="2">
                  <c:v>-0.55000000000000004</c:v>
                </c:pt>
                <c:pt idx="3">
                  <c:v>-0.6</c:v>
                </c:pt>
                <c:pt idx="4">
                  <c:v>-0.55200000000000005</c:v>
                </c:pt>
                <c:pt idx="5">
                  <c:v>-0.7</c:v>
                </c:pt>
                <c:pt idx="6">
                  <c:v>-0.71699999999999997</c:v>
                </c:pt>
                <c:pt idx="7">
                  <c:v>-0.66700000000000004</c:v>
                </c:pt>
                <c:pt idx="8">
                  <c:v>-0.433</c:v>
                </c:pt>
                <c:pt idx="9">
                  <c:v>-0.63300000000000001</c:v>
                </c:pt>
                <c:pt idx="10">
                  <c:v>-0.48299999999999998</c:v>
                </c:pt>
                <c:pt idx="11">
                  <c:v>-0.58299999999999996</c:v>
                </c:pt>
                <c:pt idx="12">
                  <c:v>-0.56699999999999995</c:v>
                </c:pt>
                <c:pt idx="13">
                  <c:v>-0.55000000000000004</c:v>
                </c:pt>
                <c:pt idx="14">
                  <c:v>-0.76700000000000002</c:v>
                </c:pt>
                <c:pt idx="15">
                  <c:v>-0.433</c:v>
                </c:pt>
                <c:pt idx="16">
                  <c:v>-0.51700000000000002</c:v>
                </c:pt>
                <c:pt idx="17">
                  <c:v>-0.65</c:v>
                </c:pt>
              </c:numCache>
            </c:numRef>
          </c:xVal>
          <c:yVal>
            <c:numRef>
              <c:f>'20211029'!$AF$2:$AF$19</c:f>
              <c:numCache>
                <c:formatCode>General</c:formatCode>
                <c:ptCount val="18"/>
                <c:pt idx="0">
                  <c:v>1.6786869926402554</c:v>
                </c:pt>
                <c:pt idx="1">
                  <c:v>1.6587537347192782</c:v>
                </c:pt>
                <c:pt idx="2">
                  <c:v>1.6526475273315986</c:v>
                </c:pt>
                <c:pt idx="3">
                  <c:v>1.6308796188004568</c:v>
                </c:pt>
                <c:pt idx="4">
                  <c:v>1.6560868774506161</c:v>
                </c:pt>
                <c:pt idx="5">
                  <c:v>1.6562732383309979</c:v>
                </c:pt>
                <c:pt idx="6">
                  <c:v>1.6321983056717826</c:v>
                </c:pt>
                <c:pt idx="7">
                  <c:v>1.6418258142125028</c:v>
                </c:pt>
                <c:pt idx="8">
                  <c:v>1.6460012734015452</c:v>
                </c:pt>
                <c:pt idx="9">
                  <c:v>1.6832671341012426</c:v>
                </c:pt>
                <c:pt idx="10">
                  <c:v>1.6628192784031663</c:v>
                </c:pt>
                <c:pt idx="11">
                  <c:v>1.6396095767563901</c:v>
                </c:pt>
                <c:pt idx="12">
                  <c:v>1.6411135709149309</c:v>
                </c:pt>
                <c:pt idx="13">
                  <c:v>1.6437805209180134</c:v>
                </c:pt>
                <c:pt idx="14">
                  <c:v>1.6516861489469448</c:v>
                </c:pt>
                <c:pt idx="15">
                  <c:v>1.6481583285641666</c:v>
                </c:pt>
                <c:pt idx="16">
                  <c:v>1.6600265167510855</c:v>
                </c:pt>
                <c:pt idx="17">
                  <c:v>1.6430642413954768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567-4DB2-840C-E6FEDD684AAA}"/>
            </c:ext>
          </c:extLst>
        </c:ser>
        <c:ser>
          <c:idx val="1"/>
          <c:order val="1"/>
          <c:tx>
            <c:v>CWSI NWSB 22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'20211029'!$F$2:$F$19</c:f>
              <c:numCache>
                <c:formatCode>General</c:formatCode>
                <c:ptCount val="18"/>
                <c:pt idx="0">
                  <c:v>-0.48299999999999998</c:v>
                </c:pt>
                <c:pt idx="1">
                  <c:v>-0.48299999999999998</c:v>
                </c:pt>
                <c:pt idx="2">
                  <c:v>-0.55000000000000004</c:v>
                </c:pt>
                <c:pt idx="3">
                  <c:v>-0.6</c:v>
                </c:pt>
                <c:pt idx="4">
                  <c:v>-0.55200000000000005</c:v>
                </c:pt>
                <c:pt idx="5">
                  <c:v>-0.7</c:v>
                </c:pt>
                <c:pt idx="6">
                  <c:v>-0.71699999999999997</c:v>
                </c:pt>
                <c:pt idx="7">
                  <c:v>-0.66700000000000004</c:v>
                </c:pt>
                <c:pt idx="8">
                  <c:v>-0.433</c:v>
                </c:pt>
                <c:pt idx="9">
                  <c:v>-0.63300000000000001</c:v>
                </c:pt>
                <c:pt idx="10">
                  <c:v>-0.48299999999999998</c:v>
                </c:pt>
                <c:pt idx="11">
                  <c:v>-0.58299999999999996</c:v>
                </c:pt>
                <c:pt idx="12">
                  <c:v>-0.56699999999999995</c:v>
                </c:pt>
                <c:pt idx="13">
                  <c:v>-0.55000000000000004</c:v>
                </c:pt>
                <c:pt idx="14">
                  <c:v>-0.76700000000000002</c:v>
                </c:pt>
                <c:pt idx="15">
                  <c:v>-0.433</c:v>
                </c:pt>
                <c:pt idx="16">
                  <c:v>-0.51700000000000002</c:v>
                </c:pt>
                <c:pt idx="17">
                  <c:v>-0.65</c:v>
                </c:pt>
              </c:numCache>
            </c:numRef>
          </c:xVal>
          <c:yVal>
            <c:numRef>
              <c:f>'20211029'!$AG$2:$AG$19</c:f>
              <c:numCache>
                <c:formatCode>General</c:formatCode>
                <c:ptCount val="18"/>
                <c:pt idx="0">
                  <c:v>1.602456301321636</c:v>
                </c:pt>
                <c:pt idx="1">
                  <c:v>1.5847619636216537</c:v>
                </c:pt>
                <c:pt idx="2">
                  <c:v>1.5793416105608511</c:v>
                </c:pt>
                <c:pt idx="3">
                  <c:v>1.5600186917435008</c:v>
                </c:pt>
                <c:pt idx="4">
                  <c:v>1.5823946499945269</c:v>
                </c:pt>
                <c:pt idx="5">
                  <c:v>1.5825600786647731</c:v>
                </c:pt>
                <c:pt idx="6">
                  <c:v>1.5611892626012238</c:v>
                </c:pt>
                <c:pt idx="7">
                  <c:v>1.5697354013209608</c:v>
                </c:pt>
                <c:pt idx="8">
                  <c:v>1.5734418694375281</c:v>
                </c:pt>
                <c:pt idx="9">
                  <c:v>1.6065219974584983</c:v>
                </c:pt>
                <c:pt idx="10">
                  <c:v>1.5883708620346442</c:v>
                </c:pt>
                <c:pt idx="11">
                  <c:v>1.5677680935117071</c:v>
                </c:pt>
                <c:pt idx="12">
                  <c:v>1.5691031577869763</c:v>
                </c:pt>
                <c:pt idx="13">
                  <c:v>1.5714705537325155</c:v>
                </c:pt>
                <c:pt idx="14">
                  <c:v>1.5784882150013815</c:v>
                </c:pt>
                <c:pt idx="15">
                  <c:v>1.5753566423580521</c:v>
                </c:pt>
                <c:pt idx="16">
                  <c:v>1.5858917857098715</c:v>
                </c:pt>
                <c:pt idx="17">
                  <c:v>1.5708347273257339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567-4DB2-840C-E6FEDD684AAA}"/>
            </c:ext>
          </c:extLst>
        </c:ser>
        <c:ser>
          <c:idx val="2"/>
          <c:order val="2"/>
          <c:tx>
            <c:v>CWSI NWSB comb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'20211029'!$F$2:$F$19</c:f>
              <c:numCache>
                <c:formatCode>General</c:formatCode>
                <c:ptCount val="18"/>
                <c:pt idx="0">
                  <c:v>-0.48299999999999998</c:v>
                </c:pt>
                <c:pt idx="1">
                  <c:v>-0.48299999999999998</c:v>
                </c:pt>
                <c:pt idx="2">
                  <c:v>-0.55000000000000004</c:v>
                </c:pt>
                <c:pt idx="3">
                  <c:v>-0.6</c:v>
                </c:pt>
                <c:pt idx="4">
                  <c:v>-0.55200000000000005</c:v>
                </c:pt>
                <c:pt idx="5">
                  <c:v>-0.7</c:v>
                </c:pt>
                <c:pt idx="6">
                  <c:v>-0.71699999999999997</c:v>
                </c:pt>
                <c:pt idx="7">
                  <c:v>-0.66700000000000004</c:v>
                </c:pt>
                <c:pt idx="8">
                  <c:v>-0.433</c:v>
                </c:pt>
                <c:pt idx="9">
                  <c:v>-0.63300000000000001</c:v>
                </c:pt>
                <c:pt idx="10">
                  <c:v>-0.48299999999999998</c:v>
                </c:pt>
                <c:pt idx="11">
                  <c:v>-0.58299999999999996</c:v>
                </c:pt>
                <c:pt idx="12">
                  <c:v>-0.56699999999999995</c:v>
                </c:pt>
                <c:pt idx="13">
                  <c:v>-0.55000000000000004</c:v>
                </c:pt>
                <c:pt idx="14">
                  <c:v>-0.76700000000000002</c:v>
                </c:pt>
                <c:pt idx="15">
                  <c:v>-0.433</c:v>
                </c:pt>
                <c:pt idx="16">
                  <c:v>-0.51700000000000002</c:v>
                </c:pt>
                <c:pt idx="17">
                  <c:v>-0.65</c:v>
                </c:pt>
              </c:numCache>
            </c:numRef>
          </c:xVal>
          <c:yVal>
            <c:numRef>
              <c:f>'20211029'!$AH$2:$AH$19</c:f>
              <c:numCache>
                <c:formatCode>General</c:formatCode>
                <c:ptCount val="18"/>
                <c:pt idx="0">
                  <c:v>1.6355430529197541</c:v>
                </c:pt>
                <c:pt idx="1">
                  <c:v>1.6168769465539146</c:v>
                </c:pt>
                <c:pt idx="2">
                  <c:v>1.611158909038815</c:v>
                </c:pt>
                <c:pt idx="3">
                  <c:v>1.5907747802819923</c:v>
                </c:pt>
                <c:pt idx="4">
                  <c:v>1.6143796206457914</c:v>
                </c:pt>
                <c:pt idx="5">
                  <c:v>1.6145541346178389</c:v>
                </c:pt>
                <c:pt idx="6">
                  <c:v>1.5920096386027438</c:v>
                </c:pt>
                <c:pt idx="7">
                  <c:v>1.6010251291548421</c:v>
                </c:pt>
                <c:pt idx="8">
                  <c:v>1.6049351555869422</c:v>
                </c:pt>
                <c:pt idx="9">
                  <c:v>1.6398320360864951</c:v>
                </c:pt>
                <c:pt idx="10">
                  <c:v>1.620684044778363</c:v>
                </c:pt>
                <c:pt idx="11">
                  <c:v>1.5989497772855312</c:v>
                </c:pt>
                <c:pt idx="12">
                  <c:v>1.6003581629617825</c:v>
                </c:pt>
                <c:pt idx="13">
                  <c:v>1.6028555757092251</c:v>
                </c:pt>
                <c:pt idx="14">
                  <c:v>1.6102586452055316</c:v>
                </c:pt>
                <c:pt idx="15">
                  <c:v>1.6069550873643812</c:v>
                </c:pt>
                <c:pt idx="16">
                  <c:v>1.618068818192782</c:v>
                </c:pt>
                <c:pt idx="17">
                  <c:v>1.6021848298728776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567-4DB2-840C-E6FEDD684A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0264400"/>
        <c:axId val="620263416"/>
      </c:scatterChart>
      <c:valAx>
        <c:axId val="6202644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ψ </a:t>
                </a:r>
                <a:r>
                  <a:rPr lang="en-US"/>
                  <a:t>Midday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263416"/>
        <c:crosses val="autoZero"/>
        <c:crossBetween val="midCat"/>
      </c:valAx>
      <c:valAx>
        <c:axId val="620263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CWSI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2644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CWSI NWSB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CWSI NWSB 21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'20220310'!$E$2:$E$21</c:f>
              <c:numCache>
                <c:formatCode>General</c:formatCode>
                <c:ptCount val="20"/>
                <c:pt idx="0">
                  <c:v>-0.57699999999999996</c:v>
                </c:pt>
                <c:pt idx="1">
                  <c:v>-0.54</c:v>
                </c:pt>
                <c:pt idx="2">
                  <c:v>-0.47</c:v>
                </c:pt>
                <c:pt idx="3">
                  <c:v>-0.627</c:v>
                </c:pt>
                <c:pt idx="4">
                  <c:v>-0.65700000000000003</c:v>
                </c:pt>
                <c:pt idx="5">
                  <c:v>-0.65700000000000003</c:v>
                </c:pt>
                <c:pt idx="6">
                  <c:v>-0.56999999999999995</c:v>
                </c:pt>
                <c:pt idx="7">
                  <c:v>-0.48699999999999999</c:v>
                </c:pt>
                <c:pt idx="8">
                  <c:v>-0.54</c:v>
                </c:pt>
                <c:pt idx="9">
                  <c:v>-0.64</c:v>
                </c:pt>
                <c:pt idx="10">
                  <c:v>-0.503</c:v>
                </c:pt>
                <c:pt idx="11">
                  <c:v>-0.64700000000000002</c:v>
                </c:pt>
                <c:pt idx="12">
                  <c:v>-0.49299999999999999</c:v>
                </c:pt>
                <c:pt idx="13">
                  <c:v>-0.71699999999999997</c:v>
                </c:pt>
                <c:pt idx="14">
                  <c:v>-0.65300000000000002</c:v>
                </c:pt>
                <c:pt idx="15">
                  <c:v>-0.51300000000000001</c:v>
                </c:pt>
                <c:pt idx="16">
                  <c:v>-0.70699999999999996</c:v>
                </c:pt>
                <c:pt idx="17">
                  <c:v>-0.497</c:v>
                </c:pt>
                <c:pt idx="18">
                  <c:v>-0.54630000000000001</c:v>
                </c:pt>
                <c:pt idx="19">
                  <c:v>-0.58299999999999996</c:v>
                </c:pt>
              </c:numCache>
            </c:numRef>
          </c:xVal>
          <c:yVal>
            <c:numRef>
              <c:f>'20220310'!$AE$2:$AE$21</c:f>
              <c:numCache>
                <c:formatCode>General</c:formatCode>
                <c:ptCount val="20"/>
                <c:pt idx="0">
                  <c:v>0.41988234238811079</c:v>
                </c:pt>
                <c:pt idx="1">
                  <c:v>0.33762617495506342</c:v>
                </c:pt>
                <c:pt idx="2">
                  <c:v>-1.9280112987497926E-2</c:v>
                </c:pt>
                <c:pt idx="3">
                  <c:v>0.15614268623948691</c:v>
                </c:pt>
                <c:pt idx="4">
                  <c:v>8.3279183385783634E-2</c:v>
                </c:pt>
                <c:pt idx="5">
                  <c:v>0.16571185470119587</c:v>
                </c:pt>
                <c:pt idx="6">
                  <c:v>0.21416556984362839</c:v>
                </c:pt>
                <c:pt idx="7">
                  <c:v>1.7685325447426209E-2</c:v>
                </c:pt>
                <c:pt idx="8">
                  <c:v>-1.0758146355234267E-2</c:v>
                </c:pt>
                <c:pt idx="9">
                  <c:v>5.324210630570958E-2</c:v>
                </c:pt>
                <c:pt idx="10">
                  <c:v>3.5722076301073664E-2</c:v>
                </c:pt>
                <c:pt idx="11">
                  <c:v>-0.13128572218310242</c:v>
                </c:pt>
                <c:pt idx="12">
                  <c:v>3.460097150436009E-2</c:v>
                </c:pt>
                <c:pt idx="13">
                  <c:v>0.24826738195342637</c:v>
                </c:pt>
                <c:pt idx="14">
                  <c:v>0.31050677561319068</c:v>
                </c:pt>
                <c:pt idx="15">
                  <c:v>0.19219951817945746</c:v>
                </c:pt>
                <c:pt idx="16">
                  <c:v>0.25319469040588305</c:v>
                </c:pt>
                <c:pt idx="17">
                  <c:v>0.24627536565291586</c:v>
                </c:pt>
                <c:pt idx="18">
                  <c:v>0.31478665416285756</c:v>
                </c:pt>
                <c:pt idx="19">
                  <c:v>0.30660127076130478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E33-428E-A7CE-E654A41CCDFF}"/>
            </c:ext>
          </c:extLst>
        </c:ser>
        <c:ser>
          <c:idx val="1"/>
          <c:order val="1"/>
          <c:tx>
            <c:v>CWSI NWSB 22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'20220310'!$E$2:$E$21</c:f>
              <c:numCache>
                <c:formatCode>General</c:formatCode>
                <c:ptCount val="20"/>
                <c:pt idx="0">
                  <c:v>-0.57699999999999996</c:v>
                </c:pt>
                <c:pt idx="1">
                  <c:v>-0.54</c:v>
                </c:pt>
                <c:pt idx="2">
                  <c:v>-0.47</c:v>
                </c:pt>
                <c:pt idx="3">
                  <c:v>-0.627</c:v>
                </c:pt>
                <c:pt idx="4">
                  <c:v>-0.65700000000000003</c:v>
                </c:pt>
                <c:pt idx="5">
                  <c:v>-0.65700000000000003</c:v>
                </c:pt>
                <c:pt idx="6">
                  <c:v>-0.56999999999999995</c:v>
                </c:pt>
                <c:pt idx="7">
                  <c:v>-0.48699999999999999</c:v>
                </c:pt>
                <c:pt idx="8">
                  <c:v>-0.54</c:v>
                </c:pt>
                <c:pt idx="9">
                  <c:v>-0.64</c:v>
                </c:pt>
                <c:pt idx="10">
                  <c:v>-0.503</c:v>
                </c:pt>
                <c:pt idx="11">
                  <c:v>-0.64700000000000002</c:v>
                </c:pt>
                <c:pt idx="12">
                  <c:v>-0.49299999999999999</c:v>
                </c:pt>
                <c:pt idx="13">
                  <c:v>-0.71699999999999997</c:v>
                </c:pt>
                <c:pt idx="14">
                  <c:v>-0.65300000000000002</c:v>
                </c:pt>
                <c:pt idx="15">
                  <c:v>-0.51300000000000001</c:v>
                </c:pt>
                <c:pt idx="16">
                  <c:v>-0.70699999999999996</c:v>
                </c:pt>
                <c:pt idx="17">
                  <c:v>-0.497</c:v>
                </c:pt>
                <c:pt idx="18">
                  <c:v>-0.54630000000000001</c:v>
                </c:pt>
                <c:pt idx="19">
                  <c:v>-0.58299999999999996</c:v>
                </c:pt>
              </c:numCache>
            </c:numRef>
          </c:xVal>
          <c:yVal>
            <c:numRef>
              <c:f>'20220310'!$AF$2:$AF$21</c:f>
              <c:numCache>
                <c:formatCode>General</c:formatCode>
                <c:ptCount val="20"/>
                <c:pt idx="0">
                  <c:v>0.47616384292513703</c:v>
                </c:pt>
                <c:pt idx="1">
                  <c:v>0.40188795409732042</c:v>
                </c:pt>
                <c:pt idx="2">
                  <c:v>7.9607782379523456E-2</c:v>
                </c:pt>
                <c:pt idx="3">
                  <c:v>0.23801151962941969</c:v>
                </c:pt>
                <c:pt idx="4">
                  <c:v>0.17221704358636711</c:v>
                </c:pt>
                <c:pt idx="5">
                  <c:v>0.24665231235070795</c:v>
                </c:pt>
                <c:pt idx="6">
                  <c:v>0.29040517455576237</c:v>
                </c:pt>
                <c:pt idx="7">
                  <c:v>0.11298693048897973</c:v>
                </c:pt>
                <c:pt idx="8">
                  <c:v>8.7302970058764529E-2</c:v>
                </c:pt>
                <c:pt idx="9">
                  <c:v>0.14509408530207688</c:v>
                </c:pt>
                <c:pt idx="10">
                  <c:v>0.12927380286619075</c:v>
                </c:pt>
                <c:pt idx="11">
                  <c:v>-2.1531335042597091E-2</c:v>
                </c:pt>
                <c:pt idx="12">
                  <c:v>0.12826146472980957</c:v>
                </c:pt>
                <c:pt idx="13">
                  <c:v>0.32119851788963627</c:v>
                </c:pt>
                <c:pt idx="14">
                  <c:v>0.37739960807471173</c:v>
                </c:pt>
                <c:pt idx="15">
                  <c:v>0.2705702118738208</c:v>
                </c:pt>
                <c:pt idx="16">
                  <c:v>0.32564779174053532</c:v>
                </c:pt>
                <c:pt idx="17">
                  <c:v>0.31939976180973079</c:v>
                </c:pt>
                <c:pt idx="18">
                  <c:v>0.38126426398164254</c:v>
                </c:pt>
                <c:pt idx="19">
                  <c:v>0.37387300510683957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E33-428E-A7CE-E654A41CCDFF}"/>
            </c:ext>
          </c:extLst>
        </c:ser>
        <c:ser>
          <c:idx val="2"/>
          <c:order val="2"/>
          <c:tx>
            <c:v>CWSI NWSB comb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'20220310'!$E$2:$E$21</c:f>
              <c:numCache>
                <c:formatCode>General</c:formatCode>
                <c:ptCount val="20"/>
                <c:pt idx="0">
                  <c:v>-0.57699999999999996</c:v>
                </c:pt>
                <c:pt idx="1">
                  <c:v>-0.54</c:v>
                </c:pt>
                <c:pt idx="2">
                  <c:v>-0.47</c:v>
                </c:pt>
                <c:pt idx="3">
                  <c:v>-0.627</c:v>
                </c:pt>
                <c:pt idx="4">
                  <c:v>-0.65700000000000003</c:v>
                </c:pt>
                <c:pt idx="5">
                  <c:v>-0.65700000000000003</c:v>
                </c:pt>
                <c:pt idx="6">
                  <c:v>-0.56999999999999995</c:v>
                </c:pt>
                <c:pt idx="7">
                  <c:v>-0.48699999999999999</c:v>
                </c:pt>
                <c:pt idx="8">
                  <c:v>-0.54</c:v>
                </c:pt>
                <c:pt idx="9">
                  <c:v>-0.64</c:v>
                </c:pt>
                <c:pt idx="10">
                  <c:v>-0.503</c:v>
                </c:pt>
                <c:pt idx="11">
                  <c:v>-0.64700000000000002</c:v>
                </c:pt>
                <c:pt idx="12">
                  <c:v>-0.49299999999999999</c:v>
                </c:pt>
                <c:pt idx="13">
                  <c:v>-0.71699999999999997</c:v>
                </c:pt>
                <c:pt idx="14">
                  <c:v>-0.65300000000000002</c:v>
                </c:pt>
                <c:pt idx="15">
                  <c:v>-0.51300000000000001</c:v>
                </c:pt>
                <c:pt idx="16">
                  <c:v>-0.70699999999999996</c:v>
                </c:pt>
                <c:pt idx="17">
                  <c:v>-0.497</c:v>
                </c:pt>
                <c:pt idx="18">
                  <c:v>-0.54630000000000001</c:v>
                </c:pt>
                <c:pt idx="19">
                  <c:v>-0.58299999999999996</c:v>
                </c:pt>
              </c:numCache>
            </c:numRef>
          </c:xVal>
          <c:yVal>
            <c:numRef>
              <c:f>'20220310'!$AG$2:$AG$21</c:f>
              <c:numCache>
                <c:formatCode>General</c:formatCode>
                <c:ptCount val="20"/>
                <c:pt idx="0">
                  <c:v>0.45082756212372571</c:v>
                </c:pt>
                <c:pt idx="1">
                  <c:v>0.37295918592996541</c:v>
                </c:pt>
                <c:pt idx="2">
                  <c:v>3.5091352274196748E-2</c:v>
                </c:pt>
                <c:pt idx="3">
                  <c:v>0.20115657205589688</c:v>
                </c:pt>
                <c:pt idx="4">
                  <c:v>0.13217982747774151</c:v>
                </c:pt>
                <c:pt idx="5">
                  <c:v>0.21021529230619698</c:v>
                </c:pt>
                <c:pt idx="6">
                  <c:v>0.25608434062731267</c:v>
                </c:pt>
                <c:pt idx="7">
                  <c:v>7.0084943102031894E-2</c:v>
                </c:pt>
                <c:pt idx="8">
                  <c:v>4.3158731588603921E-2</c:v>
                </c:pt>
                <c:pt idx="9">
                  <c:v>0.10374501838289804</c:v>
                </c:pt>
                <c:pt idx="10">
                  <c:v>8.7159559445276161E-2</c:v>
                </c:pt>
                <c:pt idx="11">
                  <c:v>-7.0939541029380451E-2</c:v>
                </c:pt>
                <c:pt idx="12">
                  <c:v>8.6098257748547111E-2</c:v>
                </c:pt>
                <c:pt idx="13">
                  <c:v>0.28836705956648645</c:v>
                </c:pt>
                <c:pt idx="14">
                  <c:v>0.3472864168720024</c:v>
                </c:pt>
                <c:pt idx="15">
                  <c:v>0.23529002419056078</c:v>
                </c:pt>
                <c:pt idx="16">
                  <c:v>0.29303153057421832</c:v>
                </c:pt>
                <c:pt idx="17">
                  <c:v>0.28648130340360034</c:v>
                </c:pt>
                <c:pt idx="18">
                  <c:v>0.35133799383418374</c:v>
                </c:pt>
                <c:pt idx="19">
                  <c:v>0.34358924338916608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E33-428E-A7CE-E654A41CCD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7226656"/>
        <c:axId val="627222064"/>
      </c:scatterChart>
      <c:valAx>
        <c:axId val="6272266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ψ </a:t>
                </a:r>
                <a:r>
                  <a:rPr lang="en-US"/>
                  <a:t>Midday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7222064"/>
        <c:crosses val="autoZero"/>
        <c:crossBetween val="midCat"/>
      </c:valAx>
      <c:valAx>
        <c:axId val="627222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CWSI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72266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CWSI si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'20220314'!$E$2:$E$21</c:f>
              <c:numCache>
                <c:formatCode>General</c:formatCode>
                <c:ptCount val="20"/>
                <c:pt idx="0">
                  <c:v>-0.65700000000000003</c:v>
                </c:pt>
                <c:pt idx="1">
                  <c:v>-0.70299999999999996</c:v>
                </c:pt>
                <c:pt idx="2">
                  <c:v>-0.93</c:v>
                </c:pt>
                <c:pt idx="3">
                  <c:v>-0.75</c:v>
                </c:pt>
                <c:pt idx="4">
                  <c:v>-0.70699999999999996</c:v>
                </c:pt>
                <c:pt idx="5">
                  <c:v>-0.80700000000000005</c:v>
                </c:pt>
                <c:pt idx="6">
                  <c:v>-0.74</c:v>
                </c:pt>
                <c:pt idx="7">
                  <c:v>-0.69</c:v>
                </c:pt>
                <c:pt idx="8">
                  <c:v>-0.67700000000000005</c:v>
                </c:pt>
                <c:pt idx="9">
                  <c:v>-0.623</c:v>
                </c:pt>
                <c:pt idx="10">
                  <c:v>-0.88</c:v>
                </c:pt>
                <c:pt idx="11">
                  <c:v>-0.89700000000000002</c:v>
                </c:pt>
                <c:pt idx="12">
                  <c:v>-0.61699999999999999</c:v>
                </c:pt>
                <c:pt idx="13">
                  <c:v>-0.76700000000000002</c:v>
                </c:pt>
                <c:pt idx="14">
                  <c:v>-0.69299999999999995</c:v>
                </c:pt>
                <c:pt idx="15">
                  <c:v>-0.61699999999999999</c:v>
                </c:pt>
                <c:pt idx="16">
                  <c:v>-0.92700000000000005</c:v>
                </c:pt>
                <c:pt idx="17">
                  <c:v>-0.74</c:v>
                </c:pt>
                <c:pt idx="18">
                  <c:v>-0.7</c:v>
                </c:pt>
                <c:pt idx="19">
                  <c:v>-0.99</c:v>
                </c:pt>
              </c:numCache>
            </c:numRef>
          </c:xVal>
          <c:yVal>
            <c:numRef>
              <c:f>'20220314'!$AD$2:$AD$21</c:f>
              <c:numCache>
                <c:formatCode>General</c:formatCode>
                <c:ptCount val="20"/>
                <c:pt idx="0">
                  <c:v>0.38925043759999994</c:v>
                </c:pt>
                <c:pt idx="1">
                  <c:v>0.4869849193600001</c:v>
                </c:pt>
                <c:pt idx="2">
                  <c:v>0.35772043840000012</c:v>
                </c:pt>
                <c:pt idx="3">
                  <c:v>0.3486350505600001</c:v>
                </c:pt>
                <c:pt idx="4">
                  <c:v>0.49536565271999988</c:v>
                </c:pt>
                <c:pt idx="5">
                  <c:v>0.46807631831999996</c:v>
                </c:pt>
                <c:pt idx="6">
                  <c:v>0.33334224519999994</c:v>
                </c:pt>
                <c:pt idx="7">
                  <c:v>0.42481733520000003</c:v>
                </c:pt>
                <c:pt idx="8">
                  <c:v>0.31404380656000003</c:v>
                </c:pt>
                <c:pt idx="9">
                  <c:v>0.32221118880000005</c:v>
                </c:pt>
                <c:pt idx="10">
                  <c:v>0.31846223976000004</c:v>
                </c:pt>
                <c:pt idx="11">
                  <c:v>0.41099857296000009</c:v>
                </c:pt>
                <c:pt idx="12">
                  <c:v>0.41811902479999985</c:v>
                </c:pt>
                <c:pt idx="13">
                  <c:v>0.43437907943999987</c:v>
                </c:pt>
                <c:pt idx="14">
                  <c:v>0.43732355904000003</c:v>
                </c:pt>
                <c:pt idx="15">
                  <c:v>0.30459564392000005</c:v>
                </c:pt>
                <c:pt idx="16">
                  <c:v>0.50695273023999987</c:v>
                </c:pt>
                <c:pt idx="17">
                  <c:v>0.39852069696000003</c:v>
                </c:pt>
                <c:pt idx="18">
                  <c:v>0.36565633584000012</c:v>
                </c:pt>
                <c:pt idx="19">
                  <c:v>0.44142727648000002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BFC-448E-A8B4-2E73A361B6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7265528"/>
        <c:axId val="699588184"/>
      </c:scatterChart>
      <c:valAx>
        <c:axId val="6672655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9588184"/>
        <c:crosses val="autoZero"/>
        <c:crossBetween val="midCat"/>
      </c:valAx>
      <c:valAx>
        <c:axId val="699588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72655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CWSI NWSB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CWSI NWSB 21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'20220314'!$E$2:$E$21</c:f>
              <c:numCache>
                <c:formatCode>General</c:formatCode>
                <c:ptCount val="20"/>
                <c:pt idx="0">
                  <c:v>-0.65700000000000003</c:v>
                </c:pt>
                <c:pt idx="1">
                  <c:v>-0.70299999999999996</c:v>
                </c:pt>
                <c:pt idx="2">
                  <c:v>-0.93</c:v>
                </c:pt>
                <c:pt idx="3">
                  <c:v>-0.75</c:v>
                </c:pt>
                <c:pt idx="4">
                  <c:v>-0.70699999999999996</c:v>
                </c:pt>
                <c:pt idx="5">
                  <c:v>-0.80700000000000005</c:v>
                </c:pt>
                <c:pt idx="6">
                  <c:v>-0.74</c:v>
                </c:pt>
                <c:pt idx="7">
                  <c:v>-0.69</c:v>
                </c:pt>
                <c:pt idx="8">
                  <c:v>-0.67700000000000005</c:v>
                </c:pt>
                <c:pt idx="9">
                  <c:v>-0.623</c:v>
                </c:pt>
                <c:pt idx="10">
                  <c:v>-0.88</c:v>
                </c:pt>
                <c:pt idx="11">
                  <c:v>-0.89700000000000002</c:v>
                </c:pt>
                <c:pt idx="12">
                  <c:v>-0.61699999999999999</c:v>
                </c:pt>
                <c:pt idx="13">
                  <c:v>-0.76700000000000002</c:v>
                </c:pt>
                <c:pt idx="14">
                  <c:v>-0.69299999999999995</c:v>
                </c:pt>
                <c:pt idx="15">
                  <c:v>-0.61699999999999999</c:v>
                </c:pt>
                <c:pt idx="16">
                  <c:v>-0.92700000000000005</c:v>
                </c:pt>
                <c:pt idx="17">
                  <c:v>-0.74</c:v>
                </c:pt>
                <c:pt idx="18">
                  <c:v>-0.7</c:v>
                </c:pt>
                <c:pt idx="19">
                  <c:v>-0.99</c:v>
                </c:pt>
              </c:numCache>
            </c:numRef>
          </c:xVal>
          <c:yVal>
            <c:numRef>
              <c:f>'20220314'!$AE$2:$AE$21</c:f>
              <c:numCache>
                <c:formatCode>General</c:formatCode>
                <c:ptCount val="20"/>
                <c:pt idx="0">
                  <c:v>0.38908355640464448</c:v>
                </c:pt>
                <c:pt idx="1">
                  <c:v>0.57342683748448608</c:v>
                </c:pt>
                <c:pt idx="2">
                  <c:v>0.3296128005331832</c:v>
                </c:pt>
                <c:pt idx="3">
                  <c:v>0.31247626720177146</c:v>
                </c:pt>
                <c:pt idx="4">
                  <c:v>0.58923427675890139</c:v>
                </c:pt>
                <c:pt idx="5">
                  <c:v>0.5377621110381654</c:v>
                </c:pt>
                <c:pt idx="6">
                  <c:v>0.28363152513928674</c:v>
                </c:pt>
                <c:pt idx="7">
                  <c:v>0.45616856553699098</c:v>
                </c:pt>
                <c:pt idx="8">
                  <c:v>0.24723150096612359</c:v>
                </c:pt>
                <c:pt idx="9">
                  <c:v>0.26263652499492068</c:v>
                </c:pt>
                <c:pt idx="10">
                  <c:v>0.25556539150969082</c:v>
                </c:pt>
                <c:pt idx="11">
                  <c:v>0.43010411084392497</c:v>
                </c:pt>
                <c:pt idx="12">
                  <c:v>0.44353445222722332</c:v>
                </c:pt>
                <c:pt idx="13">
                  <c:v>0.47420358525885586</c:v>
                </c:pt>
                <c:pt idx="14">
                  <c:v>0.47975735728242469</c:v>
                </c:pt>
                <c:pt idx="15">
                  <c:v>0.22941071479251335</c:v>
                </c:pt>
                <c:pt idx="16">
                  <c:v>0.61108940761648844</c:v>
                </c:pt>
                <c:pt idx="17">
                  <c:v>0.40656878777958516</c:v>
                </c:pt>
                <c:pt idx="18">
                  <c:v>0.34458120621824256</c:v>
                </c:pt>
                <c:pt idx="19">
                  <c:v>0.48749764222476305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697-4FB2-8C7E-2810903A5972}"/>
            </c:ext>
          </c:extLst>
        </c:ser>
        <c:ser>
          <c:idx val="1"/>
          <c:order val="1"/>
          <c:tx>
            <c:v>CWSI NWSB 22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'20220314'!$E$2:$E$21</c:f>
              <c:numCache>
                <c:formatCode>General</c:formatCode>
                <c:ptCount val="20"/>
                <c:pt idx="0">
                  <c:v>-0.65700000000000003</c:v>
                </c:pt>
                <c:pt idx="1">
                  <c:v>-0.70299999999999996</c:v>
                </c:pt>
                <c:pt idx="2">
                  <c:v>-0.93</c:v>
                </c:pt>
                <c:pt idx="3">
                  <c:v>-0.75</c:v>
                </c:pt>
                <c:pt idx="4">
                  <c:v>-0.70699999999999996</c:v>
                </c:pt>
                <c:pt idx="5">
                  <c:v>-0.80700000000000005</c:v>
                </c:pt>
                <c:pt idx="6">
                  <c:v>-0.74</c:v>
                </c:pt>
                <c:pt idx="7">
                  <c:v>-0.69</c:v>
                </c:pt>
                <c:pt idx="8">
                  <c:v>-0.67700000000000005</c:v>
                </c:pt>
                <c:pt idx="9">
                  <c:v>-0.623</c:v>
                </c:pt>
                <c:pt idx="10">
                  <c:v>-0.88</c:v>
                </c:pt>
                <c:pt idx="11">
                  <c:v>-0.89700000000000002</c:v>
                </c:pt>
                <c:pt idx="12">
                  <c:v>-0.61699999999999999</c:v>
                </c:pt>
                <c:pt idx="13">
                  <c:v>-0.76700000000000002</c:v>
                </c:pt>
                <c:pt idx="14">
                  <c:v>-0.69299999999999995</c:v>
                </c:pt>
                <c:pt idx="15">
                  <c:v>-0.61699999999999999</c:v>
                </c:pt>
                <c:pt idx="16">
                  <c:v>-0.92700000000000005</c:v>
                </c:pt>
                <c:pt idx="17">
                  <c:v>-0.74</c:v>
                </c:pt>
                <c:pt idx="18">
                  <c:v>-0.7</c:v>
                </c:pt>
                <c:pt idx="19">
                  <c:v>-0.99</c:v>
                </c:pt>
              </c:numCache>
            </c:numRef>
          </c:xVal>
          <c:yVal>
            <c:numRef>
              <c:f>'20220314'!$AF$2:$AF$21</c:f>
              <c:numCache>
                <c:formatCode>General</c:formatCode>
                <c:ptCount val="20"/>
                <c:pt idx="0">
                  <c:v>0.44983038035181816</c:v>
                </c:pt>
                <c:pt idx="1">
                  <c:v>0.6158433824565227</c:v>
                </c:pt>
                <c:pt idx="2">
                  <c:v>0.39627313290659572</c:v>
                </c:pt>
                <c:pt idx="3">
                  <c:v>0.38084058051113934</c:v>
                </c:pt>
                <c:pt idx="4">
                  <c:v>0.63007900001828721</c:v>
                </c:pt>
                <c:pt idx="5">
                  <c:v>0.58372499836400793</c:v>
                </c:pt>
                <c:pt idx="6">
                  <c:v>0.35486403177728604</c:v>
                </c:pt>
                <c:pt idx="7">
                  <c:v>0.51024475345532594</c:v>
                </c:pt>
                <c:pt idx="8">
                  <c:v>0.3220834647055012</c:v>
                </c:pt>
                <c:pt idx="9">
                  <c:v>0.33595668141041629</c:v>
                </c:pt>
                <c:pt idx="10">
                  <c:v>0.32958867010406617</c:v>
                </c:pt>
                <c:pt idx="11">
                  <c:v>0.48677203263539087</c:v>
                </c:pt>
                <c:pt idx="12">
                  <c:v>0.4988669203865031</c:v>
                </c:pt>
                <c:pt idx="13">
                  <c:v>0.52648645073610489</c:v>
                </c:pt>
                <c:pt idx="14">
                  <c:v>0.53148798028053379</c:v>
                </c:pt>
                <c:pt idx="15">
                  <c:v>0.30603469853828907</c:v>
                </c:pt>
                <c:pt idx="16">
                  <c:v>0.64976095351182284</c:v>
                </c:pt>
                <c:pt idx="17">
                  <c:v>0.46557695780256908</c:v>
                </c:pt>
                <c:pt idx="18">
                  <c:v>0.40975314666105184</c:v>
                </c:pt>
                <c:pt idx="19">
                  <c:v>0.53845860558836312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697-4FB2-8C7E-2810903A5972}"/>
            </c:ext>
          </c:extLst>
        </c:ser>
        <c:ser>
          <c:idx val="2"/>
          <c:order val="2"/>
          <c:tx>
            <c:v>CWSI NWSB comb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'20220314'!$E$2:$E$21</c:f>
              <c:numCache>
                <c:formatCode>General</c:formatCode>
                <c:ptCount val="20"/>
                <c:pt idx="0">
                  <c:v>-0.65700000000000003</c:v>
                </c:pt>
                <c:pt idx="1">
                  <c:v>-0.70299999999999996</c:v>
                </c:pt>
                <c:pt idx="2">
                  <c:v>-0.93</c:v>
                </c:pt>
                <c:pt idx="3">
                  <c:v>-0.75</c:v>
                </c:pt>
                <c:pt idx="4">
                  <c:v>-0.70699999999999996</c:v>
                </c:pt>
                <c:pt idx="5">
                  <c:v>-0.80700000000000005</c:v>
                </c:pt>
                <c:pt idx="6">
                  <c:v>-0.74</c:v>
                </c:pt>
                <c:pt idx="7">
                  <c:v>-0.69</c:v>
                </c:pt>
                <c:pt idx="8">
                  <c:v>-0.67700000000000005</c:v>
                </c:pt>
                <c:pt idx="9">
                  <c:v>-0.623</c:v>
                </c:pt>
                <c:pt idx="10">
                  <c:v>-0.88</c:v>
                </c:pt>
                <c:pt idx="11">
                  <c:v>-0.89700000000000002</c:v>
                </c:pt>
                <c:pt idx="12">
                  <c:v>-0.61699999999999999</c:v>
                </c:pt>
                <c:pt idx="13">
                  <c:v>-0.76700000000000002</c:v>
                </c:pt>
                <c:pt idx="14">
                  <c:v>-0.69299999999999995</c:v>
                </c:pt>
                <c:pt idx="15">
                  <c:v>-0.61699999999999999</c:v>
                </c:pt>
                <c:pt idx="16">
                  <c:v>-0.92700000000000005</c:v>
                </c:pt>
                <c:pt idx="17">
                  <c:v>-0.74</c:v>
                </c:pt>
                <c:pt idx="18">
                  <c:v>-0.7</c:v>
                </c:pt>
                <c:pt idx="19">
                  <c:v>-0.99</c:v>
                </c:pt>
              </c:numCache>
            </c:numRef>
          </c:xVal>
          <c:yVal>
            <c:numRef>
              <c:f>'20220314'!$AG$2:$AG$21</c:f>
              <c:numCache>
                <c:formatCode>General</c:formatCode>
                <c:ptCount val="20"/>
                <c:pt idx="0">
                  <c:v>0.42265373442042736</c:v>
                </c:pt>
                <c:pt idx="1">
                  <c:v>0.59686725581424105</c:v>
                </c:pt>
                <c:pt idx="2">
                  <c:v>0.36645092768058329</c:v>
                </c:pt>
                <c:pt idx="3">
                  <c:v>0.35025605581620178</c:v>
                </c:pt>
                <c:pt idx="4">
                  <c:v>0.61180606803502402</c:v>
                </c:pt>
                <c:pt idx="5">
                  <c:v>0.56316232473476469</c:v>
                </c:pt>
                <c:pt idx="6">
                  <c:v>0.32299634741258898</c:v>
                </c:pt>
                <c:pt idx="7">
                  <c:v>0.48605238722307759</c:v>
                </c:pt>
                <c:pt idx="8">
                  <c:v>0.28859652360083771</c:v>
                </c:pt>
                <c:pt idx="9">
                  <c:v>0.30315503350416684</c:v>
                </c:pt>
                <c:pt idx="10">
                  <c:v>0.29647246250135356</c:v>
                </c:pt>
                <c:pt idx="11">
                  <c:v>0.46142018794415796</c:v>
                </c:pt>
                <c:pt idx="12">
                  <c:v>0.47411252504589424</c:v>
                </c:pt>
                <c:pt idx="13">
                  <c:v>0.50309637318095002</c:v>
                </c:pt>
                <c:pt idx="14">
                  <c:v>0.50834496252782901</c:v>
                </c:pt>
                <c:pt idx="15">
                  <c:v>0.27175499894572336</c:v>
                </c:pt>
                <c:pt idx="16">
                  <c:v>0.63246024802422462</c:v>
                </c:pt>
                <c:pt idx="17">
                  <c:v>0.43917814318851628</c:v>
                </c:pt>
                <c:pt idx="18">
                  <c:v>0.38059681164646514</c:v>
                </c:pt>
                <c:pt idx="19">
                  <c:v>0.51565991476529205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697-4FB2-8C7E-2810903A59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7226000"/>
        <c:axId val="627223704"/>
      </c:scatterChart>
      <c:valAx>
        <c:axId val="627226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ψ </a:t>
                </a:r>
                <a:r>
                  <a:rPr lang="en-US"/>
                  <a:t>Midday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7223704"/>
        <c:crosses val="autoZero"/>
        <c:crossBetween val="midCat"/>
      </c:valAx>
      <c:valAx>
        <c:axId val="627223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CWSI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72260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CWSI si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'20220324'!$E$2:$E$21</c:f>
              <c:numCache>
                <c:formatCode>General</c:formatCode>
                <c:ptCount val="20"/>
                <c:pt idx="0">
                  <c:v>-0.7</c:v>
                </c:pt>
                <c:pt idx="1">
                  <c:v>-0.78300000000000003</c:v>
                </c:pt>
                <c:pt idx="2">
                  <c:v>-0.66700000000000004</c:v>
                </c:pt>
                <c:pt idx="3">
                  <c:v>-0.7</c:v>
                </c:pt>
                <c:pt idx="4">
                  <c:v>-1.0669999999999999</c:v>
                </c:pt>
                <c:pt idx="5">
                  <c:v>-1.167</c:v>
                </c:pt>
                <c:pt idx="6">
                  <c:v>-0.72299999999999998</c:v>
                </c:pt>
                <c:pt idx="7">
                  <c:v>-0.68300000000000005</c:v>
                </c:pt>
                <c:pt idx="8">
                  <c:v>-1.0329999999999999</c:v>
                </c:pt>
                <c:pt idx="9">
                  <c:v>-0.83299999999999996</c:v>
                </c:pt>
                <c:pt idx="10">
                  <c:v>-0.83299999999999996</c:v>
                </c:pt>
                <c:pt idx="11">
                  <c:v>-1.167</c:v>
                </c:pt>
                <c:pt idx="12">
                  <c:v>-0.73299999999999998</c:v>
                </c:pt>
                <c:pt idx="13">
                  <c:v>-0.90700000000000003</c:v>
                </c:pt>
                <c:pt idx="14">
                  <c:v>-0.66700000000000004</c:v>
                </c:pt>
                <c:pt idx="15">
                  <c:v>-1.167</c:v>
                </c:pt>
                <c:pt idx="16">
                  <c:v>-0.86</c:v>
                </c:pt>
                <c:pt idx="17">
                  <c:v>-0.93300000000000005</c:v>
                </c:pt>
                <c:pt idx="18">
                  <c:v>-1.0677000000000001</c:v>
                </c:pt>
                <c:pt idx="19">
                  <c:v>-0.76</c:v>
                </c:pt>
              </c:numCache>
            </c:numRef>
          </c:xVal>
          <c:yVal>
            <c:numRef>
              <c:f>'20220324'!$AD$2:$AD$21</c:f>
              <c:numCache>
                <c:formatCode>General</c:formatCode>
                <c:ptCount val="20"/>
                <c:pt idx="0">
                  <c:v>0.39178823446428568</c:v>
                </c:pt>
                <c:pt idx="1">
                  <c:v>0.40624467624999988</c:v>
                </c:pt>
                <c:pt idx="2">
                  <c:v>0.36388350482142856</c:v>
                </c:pt>
                <c:pt idx="3">
                  <c:v>0.53234032241071438</c:v>
                </c:pt>
                <c:pt idx="4">
                  <c:v>0.40584760687499993</c:v>
                </c:pt>
                <c:pt idx="5">
                  <c:v>0.44965112553571435</c:v>
                </c:pt>
                <c:pt idx="6">
                  <c:v>0.50471929419642869</c:v>
                </c:pt>
                <c:pt idx="7">
                  <c:v>0.37963255035714294</c:v>
                </c:pt>
                <c:pt idx="8">
                  <c:v>0.41707002517857134</c:v>
                </c:pt>
                <c:pt idx="9">
                  <c:v>0.46032026535714271</c:v>
                </c:pt>
                <c:pt idx="10">
                  <c:v>0.4556954347321428</c:v>
                </c:pt>
                <c:pt idx="11">
                  <c:v>0.50607076008928553</c:v>
                </c:pt>
                <c:pt idx="12">
                  <c:v>0.48526901544642853</c:v>
                </c:pt>
                <c:pt idx="13">
                  <c:v>0.3930417204464286</c:v>
                </c:pt>
                <c:pt idx="14">
                  <c:v>0.51004124062500011</c:v>
                </c:pt>
                <c:pt idx="15">
                  <c:v>0.37298373330357126</c:v>
                </c:pt>
                <c:pt idx="16">
                  <c:v>0.57946480919642862</c:v>
                </c:pt>
                <c:pt idx="17">
                  <c:v>0.46480976571428567</c:v>
                </c:pt>
                <c:pt idx="18">
                  <c:v>0.38007631374999995</c:v>
                </c:pt>
                <c:pt idx="19">
                  <c:v>0.37678242071428558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254-43B0-88DC-163600D828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7218784"/>
        <c:axId val="627226000"/>
      </c:scatterChart>
      <c:valAx>
        <c:axId val="6272187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7226000"/>
        <c:crosses val="autoZero"/>
        <c:crossBetween val="midCat"/>
      </c:valAx>
      <c:valAx>
        <c:axId val="627226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72187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CWSI NWSB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CWSI NWSB 21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'20220324'!$E$2:$E$21</c:f>
              <c:numCache>
                <c:formatCode>General</c:formatCode>
                <c:ptCount val="20"/>
                <c:pt idx="0">
                  <c:v>-0.7</c:v>
                </c:pt>
                <c:pt idx="1">
                  <c:v>-0.78300000000000003</c:v>
                </c:pt>
                <c:pt idx="2">
                  <c:v>-0.66700000000000004</c:v>
                </c:pt>
                <c:pt idx="3">
                  <c:v>-0.7</c:v>
                </c:pt>
                <c:pt idx="4">
                  <c:v>-1.0669999999999999</c:v>
                </c:pt>
                <c:pt idx="5">
                  <c:v>-1.167</c:v>
                </c:pt>
                <c:pt idx="6">
                  <c:v>-0.72299999999999998</c:v>
                </c:pt>
                <c:pt idx="7">
                  <c:v>-0.68300000000000005</c:v>
                </c:pt>
                <c:pt idx="8">
                  <c:v>-1.0329999999999999</c:v>
                </c:pt>
                <c:pt idx="9">
                  <c:v>-0.83299999999999996</c:v>
                </c:pt>
                <c:pt idx="10">
                  <c:v>-0.83299999999999996</c:v>
                </c:pt>
                <c:pt idx="11">
                  <c:v>-1.167</c:v>
                </c:pt>
                <c:pt idx="12">
                  <c:v>-0.73299999999999998</c:v>
                </c:pt>
                <c:pt idx="13">
                  <c:v>-0.90700000000000003</c:v>
                </c:pt>
                <c:pt idx="14">
                  <c:v>-0.66700000000000004</c:v>
                </c:pt>
                <c:pt idx="15">
                  <c:v>-1.167</c:v>
                </c:pt>
                <c:pt idx="16">
                  <c:v>-0.86</c:v>
                </c:pt>
                <c:pt idx="17">
                  <c:v>-0.93300000000000005</c:v>
                </c:pt>
                <c:pt idx="18">
                  <c:v>-1.0677000000000001</c:v>
                </c:pt>
                <c:pt idx="19">
                  <c:v>-0.76</c:v>
                </c:pt>
              </c:numCache>
            </c:numRef>
          </c:xVal>
          <c:yVal>
            <c:numRef>
              <c:f>'20220324'!$AE$2:$AE$21</c:f>
              <c:numCache>
                <c:formatCode>General</c:formatCode>
                <c:ptCount val="20"/>
                <c:pt idx="0">
                  <c:v>0.12910164706325183</c:v>
                </c:pt>
                <c:pt idx="1">
                  <c:v>0.15365253022248526</c:v>
                </c:pt>
                <c:pt idx="2">
                  <c:v>8.1711994256101123E-2</c:v>
                </c:pt>
                <c:pt idx="3">
                  <c:v>0.36779647530023996</c:v>
                </c:pt>
                <c:pt idx="4">
                  <c:v>0.15297820081444469</c:v>
                </c:pt>
                <c:pt idx="5">
                  <c:v>0.22736822600482179</c:v>
                </c:pt>
                <c:pt idx="6">
                  <c:v>0.32088862297540754</c:v>
                </c:pt>
                <c:pt idx="7">
                  <c:v>0.10845806237909245</c:v>
                </c:pt>
                <c:pt idx="8">
                  <c:v>0.17203685194167379</c:v>
                </c:pt>
                <c:pt idx="9">
                  <c:v>0.24548726311285052</c:v>
                </c:pt>
                <c:pt idx="10">
                  <c:v>0.23763307063667552</c:v>
                </c:pt>
                <c:pt idx="11">
                  <c:v>0.32318377151341132</c:v>
                </c:pt>
                <c:pt idx="12">
                  <c:v>0.28785687643057944</c:v>
                </c:pt>
                <c:pt idx="13">
                  <c:v>0.13123039965296157</c:v>
                </c:pt>
                <c:pt idx="14">
                  <c:v>0.32992670349925213</c:v>
                </c:pt>
                <c:pt idx="15">
                  <c:v>9.716660262371446E-2</c:v>
                </c:pt>
                <c:pt idx="16">
                  <c:v>0.44782638765102328</c:v>
                </c:pt>
                <c:pt idx="17">
                  <c:v>0.25311162880015764</c:v>
                </c:pt>
                <c:pt idx="18">
                  <c:v>0.10921169064875029</c:v>
                </c:pt>
                <c:pt idx="19">
                  <c:v>0.1036177841911634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B3C-4E0E-9802-BE785146C5A5}"/>
            </c:ext>
          </c:extLst>
        </c:ser>
        <c:ser>
          <c:idx val="1"/>
          <c:order val="1"/>
          <c:tx>
            <c:v>CWSI NWSB 22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'20220324'!$E$2:$E$21</c:f>
              <c:numCache>
                <c:formatCode>General</c:formatCode>
                <c:ptCount val="20"/>
                <c:pt idx="0">
                  <c:v>-0.7</c:v>
                </c:pt>
                <c:pt idx="1">
                  <c:v>-0.78300000000000003</c:v>
                </c:pt>
                <c:pt idx="2">
                  <c:v>-0.66700000000000004</c:v>
                </c:pt>
                <c:pt idx="3">
                  <c:v>-0.7</c:v>
                </c:pt>
                <c:pt idx="4">
                  <c:v>-1.0669999999999999</c:v>
                </c:pt>
                <c:pt idx="5">
                  <c:v>-1.167</c:v>
                </c:pt>
                <c:pt idx="6">
                  <c:v>-0.72299999999999998</c:v>
                </c:pt>
                <c:pt idx="7">
                  <c:v>-0.68300000000000005</c:v>
                </c:pt>
                <c:pt idx="8">
                  <c:v>-1.0329999999999999</c:v>
                </c:pt>
                <c:pt idx="9">
                  <c:v>-0.83299999999999996</c:v>
                </c:pt>
                <c:pt idx="10">
                  <c:v>-0.83299999999999996</c:v>
                </c:pt>
                <c:pt idx="11">
                  <c:v>-1.167</c:v>
                </c:pt>
                <c:pt idx="12">
                  <c:v>-0.73299999999999998</c:v>
                </c:pt>
                <c:pt idx="13">
                  <c:v>-0.90700000000000003</c:v>
                </c:pt>
                <c:pt idx="14">
                  <c:v>-0.66700000000000004</c:v>
                </c:pt>
                <c:pt idx="15">
                  <c:v>-1.167</c:v>
                </c:pt>
                <c:pt idx="16">
                  <c:v>-0.86</c:v>
                </c:pt>
                <c:pt idx="17">
                  <c:v>-0.93300000000000005</c:v>
                </c:pt>
                <c:pt idx="18">
                  <c:v>-1.0677000000000001</c:v>
                </c:pt>
                <c:pt idx="19">
                  <c:v>-0.76</c:v>
                </c:pt>
              </c:numCache>
            </c:numRef>
          </c:xVal>
          <c:yVal>
            <c:numRef>
              <c:f>'20220324'!$AF$2:$AF$21</c:f>
              <c:numCache>
                <c:formatCode>General</c:formatCode>
                <c:ptCount val="20"/>
                <c:pt idx="0">
                  <c:v>0.21641113082427205</c:v>
                </c:pt>
                <c:pt idx="1">
                  <c:v>0.23850073371206892</c:v>
                </c:pt>
                <c:pt idx="2">
                  <c:v>0.17377239539829914</c:v>
                </c:pt>
                <c:pt idx="3">
                  <c:v>0.4311762752359074</c:v>
                </c:pt>
                <c:pt idx="4">
                  <c:v>0.23789400731682814</c:v>
                </c:pt>
                <c:pt idx="5">
                  <c:v>0.30482626814878211</c:v>
                </c:pt>
                <c:pt idx="6">
                  <c:v>0.3889710387295674</c:v>
                </c:pt>
                <c:pt idx="7">
                  <c:v>0.19783711110791066</c:v>
                </c:pt>
                <c:pt idx="8">
                  <c:v>0.25504198656657739</c:v>
                </c:pt>
                <c:pt idx="9">
                  <c:v>0.32112883176043289</c:v>
                </c:pt>
                <c:pt idx="10">
                  <c:v>0.31406203943048872</c:v>
                </c:pt>
                <c:pt idx="11">
                  <c:v>0.39103609355648278</c:v>
                </c:pt>
                <c:pt idx="12">
                  <c:v>0.3592507977454385</c:v>
                </c:pt>
                <c:pt idx="13">
                  <c:v>0.21832647126429089</c:v>
                </c:pt>
                <c:pt idx="14">
                  <c:v>0.39710303171510575</c:v>
                </c:pt>
                <c:pt idx="15">
                  <c:v>0.18767764513668211</c:v>
                </c:pt>
                <c:pt idx="16">
                  <c:v>0.50318301208150751</c:v>
                </c:pt>
                <c:pt idx="17">
                  <c:v>0.32798883794479772</c:v>
                </c:pt>
                <c:pt idx="18">
                  <c:v>0.19851518647871449</c:v>
                </c:pt>
                <c:pt idx="19">
                  <c:v>0.19348208150085533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B3C-4E0E-9802-BE785146C5A5}"/>
            </c:ext>
          </c:extLst>
        </c:ser>
        <c:ser>
          <c:idx val="2"/>
          <c:order val="2"/>
          <c:tx>
            <c:v>CWSI NWSB comb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'20220324'!$E$2:$E$21</c:f>
              <c:numCache>
                <c:formatCode>General</c:formatCode>
                <c:ptCount val="20"/>
                <c:pt idx="0">
                  <c:v>-0.7</c:v>
                </c:pt>
                <c:pt idx="1">
                  <c:v>-0.78300000000000003</c:v>
                </c:pt>
                <c:pt idx="2">
                  <c:v>-0.66700000000000004</c:v>
                </c:pt>
                <c:pt idx="3">
                  <c:v>-0.7</c:v>
                </c:pt>
                <c:pt idx="4">
                  <c:v>-1.0669999999999999</c:v>
                </c:pt>
                <c:pt idx="5">
                  <c:v>-1.167</c:v>
                </c:pt>
                <c:pt idx="6">
                  <c:v>-0.72299999999999998</c:v>
                </c:pt>
                <c:pt idx="7">
                  <c:v>-0.68300000000000005</c:v>
                </c:pt>
                <c:pt idx="8">
                  <c:v>-1.0329999999999999</c:v>
                </c:pt>
                <c:pt idx="9">
                  <c:v>-0.83299999999999996</c:v>
                </c:pt>
                <c:pt idx="10">
                  <c:v>-0.83299999999999996</c:v>
                </c:pt>
                <c:pt idx="11">
                  <c:v>-1.167</c:v>
                </c:pt>
                <c:pt idx="12">
                  <c:v>-0.73299999999999998</c:v>
                </c:pt>
                <c:pt idx="13">
                  <c:v>-0.90700000000000003</c:v>
                </c:pt>
                <c:pt idx="14">
                  <c:v>-0.66700000000000004</c:v>
                </c:pt>
                <c:pt idx="15">
                  <c:v>-1.167</c:v>
                </c:pt>
                <c:pt idx="16">
                  <c:v>-0.86</c:v>
                </c:pt>
                <c:pt idx="17">
                  <c:v>-0.93300000000000005</c:v>
                </c:pt>
                <c:pt idx="18">
                  <c:v>-1.0677000000000001</c:v>
                </c:pt>
                <c:pt idx="19">
                  <c:v>-0.76</c:v>
                </c:pt>
              </c:numCache>
            </c:numRef>
          </c:xVal>
          <c:yVal>
            <c:numRef>
              <c:f>'20220324'!$AG$2:$AG$21</c:f>
              <c:numCache>
                <c:formatCode>General</c:formatCode>
                <c:ptCount val="20"/>
                <c:pt idx="0">
                  <c:v>0.17743137535335549</c:v>
                </c:pt>
                <c:pt idx="1">
                  <c:v>0.20061982912187212</c:v>
                </c:pt>
                <c:pt idx="2">
                  <c:v>0.13267156911349789</c:v>
                </c:pt>
                <c:pt idx="3">
                  <c:v>0.4028800467293896</c:v>
                </c:pt>
                <c:pt idx="4">
                  <c:v>0.19998292102363049</c:v>
                </c:pt>
                <c:pt idx="5">
                  <c:v>0.27024473803354498</c:v>
                </c:pt>
                <c:pt idx="6">
                  <c:v>0.35857530388327741</c:v>
                </c:pt>
                <c:pt idx="7">
                  <c:v>0.15793338801170437</c:v>
                </c:pt>
                <c:pt idx="8">
                  <c:v>0.21798392928421639</c:v>
                </c:pt>
                <c:pt idx="9">
                  <c:v>0.2873582753179072</c:v>
                </c:pt>
                <c:pt idx="10">
                  <c:v>0.27993994425659391</c:v>
                </c:pt>
                <c:pt idx="11">
                  <c:v>0.36074308519770898</c:v>
                </c:pt>
                <c:pt idx="12">
                  <c:v>0.32737662468790041</c:v>
                </c:pt>
                <c:pt idx="13">
                  <c:v>0.17944199471441619</c:v>
                </c:pt>
                <c:pt idx="14">
                  <c:v>0.36711182417967581</c:v>
                </c:pt>
                <c:pt idx="15">
                  <c:v>0.14726853775689078</c:v>
                </c:pt>
                <c:pt idx="16">
                  <c:v>0.47846877038581898</c:v>
                </c:pt>
                <c:pt idx="17">
                  <c:v>0.29455953362326859</c:v>
                </c:pt>
                <c:pt idx="18">
                  <c:v>0.15864519435187813</c:v>
                </c:pt>
                <c:pt idx="19">
                  <c:v>0.15336171675003976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B3C-4E0E-9802-BE785146C5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7232560"/>
        <c:axId val="627232888"/>
      </c:scatterChart>
      <c:valAx>
        <c:axId val="6272325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ψ </a:t>
                </a:r>
                <a:r>
                  <a:rPr lang="en-US"/>
                  <a:t>Midday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7232888"/>
        <c:crosses val="autoZero"/>
        <c:crossBetween val="midCat"/>
      </c:valAx>
      <c:valAx>
        <c:axId val="627232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CWSI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72325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axId val="618719032"/>
        <c:axId val="618716080"/>
      </c:scatterChart>
      <c:valAx>
        <c:axId val="6187190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8716080"/>
        <c:crosses val="autoZero"/>
        <c:crossBetween val="midCat"/>
      </c:valAx>
      <c:valAx>
        <c:axId val="618716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87190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CWSI si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CWSI si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7.9101487314085742E-2"/>
                  <c:y val="0.1949161563137941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'20220413'!$E$2:$E$19</c:f>
              <c:numCache>
                <c:formatCode>General</c:formatCode>
                <c:ptCount val="18"/>
                <c:pt idx="0">
                  <c:v>-0.65</c:v>
                </c:pt>
                <c:pt idx="1">
                  <c:v>-0.55000000000000004</c:v>
                </c:pt>
                <c:pt idx="2">
                  <c:v>-0.5</c:v>
                </c:pt>
                <c:pt idx="3">
                  <c:v>-0.443</c:v>
                </c:pt>
                <c:pt idx="4">
                  <c:v>-0.61</c:v>
                </c:pt>
                <c:pt idx="5">
                  <c:v>-0.80700000000000005</c:v>
                </c:pt>
                <c:pt idx="6">
                  <c:v>-0.53300000000000003</c:v>
                </c:pt>
                <c:pt idx="7">
                  <c:v>-0.51700000000000002</c:v>
                </c:pt>
                <c:pt idx="8">
                  <c:v>-0.66700000000000004</c:v>
                </c:pt>
                <c:pt idx="9">
                  <c:v>-0.65</c:v>
                </c:pt>
                <c:pt idx="10">
                  <c:v>-0.90700000000000003</c:v>
                </c:pt>
                <c:pt idx="11">
                  <c:v>-0.98299999999999998</c:v>
                </c:pt>
                <c:pt idx="12">
                  <c:v>-0.55000000000000004</c:v>
                </c:pt>
                <c:pt idx="13">
                  <c:v>-0.91700000000000004</c:v>
                </c:pt>
                <c:pt idx="14">
                  <c:v>-0.86</c:v>
                </c:pt>
                <c:pt idx="15">
                  <c:v>-0.65</c:v>
                </c:pt>
                <c:pt idx="16">
                  <c:v>-0.7</c:v>
                </c:pt>
                <c:pt idx="17">
                  <c:v>-0.55000000000000004</c:v>
                </c:pt>
              </c:numCache>
            </c:numRef>
          </c:xVal>
          <c:yVal>
            <c:numRef>
              <c:f>'20220413'!$AD$2:$AD$19</c:f>
              <c:numCache>
                <c:formatCode>General</c:formatCode>
                <c:ptCount val="18"/>
                <c:pt idx="0">
                  <c:v>0.48756653820000012</c:v>
                </c:pt>
                <c:pt idx="1">
                  <c:v>0.53697990890000002</c:v>
                </c:pt>
                <c:pt idx="2">
                  <c:v>0.36653790750000004</c:v>
                </c:pt>
                <c:pt idx="3">
                  <c:v>0.39446113410000017</c:v>
                </c:pt>
                <c:pt idx="4">
                  <c:v>0.47488398899999995</c:v>
                </c:pt>
                <c:pt idx="5">
                  <c:v>0.45222463799999985</c:v>
                </c:pt>
                <c:pt idx="6">
                  <c:v>0.53735806279999987</c:v>
                </c:pt>
                <c:pt idx="7">
                  <c:v>0.45230477759999987</c:v>
                </c:pt>
                <c:pt idx="8">
                  <c:v>0.43474946549999982</c:v>
                </c:pt>
                <c:pt idx="9">
                  <c:v>0.44473251319999996</c:v>
                </c:pt>
                <c:pt idx="10">
                  <c:v>0.56440373830000001</c:v>
                </c:pt>
                <c:pt idx="11">
                  <c:v>0.56206541660000009</c:v>
                </c:pt>
                <c:pt idx="12">
                  <c:v>0.49164379810000014</c:v>
                </c:pt>
                <c:pt idx="13">
                  <c:v>0.53367101279999996</c:v>
                </c:pt>
                <c:pt idx="14">
                  <c:v>0.39722895680000009</c:v>
                </c:pt>
                <c:pt idx="15">
                  <c:v>0.40419604269999992</c:v>
                </c:pt>
                <c:pt idx="16">
                  <c:v>0.42780503500000011</c:v>
                </c:pt>
                <c:pt idx="17">
                  <c:v>0.49190462090000009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418-4D47-B8B8-0D96369AD0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8731168"/>
        <c:axId val="618732152"/>
      </c:scatterChart>
      <c:valAx>
        <c:axId val="6187311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>
                    <a:solidFill>
                      <a:sysClr val="windowText" lastClr="000000"/>
                    </a:solidFill>
                  </a:rPr>
                  <a:t>ψ </a:t>
                </a:r>
                <a:r>
                  <a:rPr lang="en-US">
                    <a:solidFill>
                      <a:sysClr val="windowText" lastClr="000000"/>
                    </a:solidFill>
                  </a:rPr>
                  <a:t>Midday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8732152"/>
        <c:crosses val="autoZero"/>
        <c:crossBetween val="midCat"/>
      </c:valAx>
      <c:valAx>
        <c:axId val="618732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CWSI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8731168"/>
        <c:crosses val="autoZero"/>
        <c:crossBetween val="midCat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CWSI NWSB 21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trendline>
            <c:trendlineType val="linear"/>
            <c:dispRSqr val="1"/>
            <c:dispEq val="0"/>
            <c:trendlineLbl>
              <c:layout>
                <c:manualLayout>
                  <c:x val="0.17427362204724409"/>
                  <c:y val="-0.43302128900554099"/>
                </c:manualLayout>
              </c:layout>
              <c:numFmt formatCode="General" sourceLinked="0"/>
            </c:trendlineLbl>
          </c:trendline>
          <c:xVal>
            <c:numRef>
              <c:f>'20220413'!$E$2:$E$19</c:f>
              <c:numCache>
                <c:formatCode>General</c:formatCode>
                <c:ptCount val="18"/>
                <c:pt idx="0">
                  <c:v>-0.65</c:v>
                </c:pt>
                <c:pt idx="1">
                  <c:v>-0.55000000000000004</c:v>
                </c:pt>
                <c:pt idx="2">
                  <c:v>-0.5</c:v>
                </c:pt>
                <c:pt idx="3">
                  <c:v>-0.443</c:v>
                </c:pt>
                <c:pt idx="4">
                  <c:v>-0.61</c:v>
                </c:pt>
                <c:pt idx="5">
                  <c:v>-0.80700000000000005</c:v>
                </c:pt>
                <c:pt idx="6">
                  <c:v>-0.53300000000000003</c:v>
                </c:pt>
                <c:pt idx="7">
                  <c:v>-0.51700000000000002</c:v>
                </c:pt>
                <c:pt idx="8">
                  <c:v>-0.66700000000000004</c:v>
                </c:pt>
                <c:pt idx="9">
                  <c:v>-0.65</c:v>
                </c:pt>
                <c:pt idx="10">
                  <c:v>-0.90700000000000003</c:v>
                </c:pt>
                <c:pt idx="11">
                  <c:v>-0.98299999999999998</c:v>
                </c:pt>
                <c:pt idx="12">
                  <c:v>-0.55000000000000004</c:v>
                </c:pt>
                <c:pt idx="13">
                  <c:v>-0.91700000000000004</c:v>
                </c:pt>
                <c:pt idx="14">
                  <c:v>-0.86</c:v>
                </c:pt>
                <c:pt idx="15">
                  <c:v>-0.65</c:v>
                </c:pt>
                <c:pt idx="16">
                  <c:v>-0.7</c:v>
                </c:pt>
                <c:pt idx="17">
                  <c:v>-0.55000000000000004</c:v>
                </c:pt>
              </c:numCache>
            </c:numRef>
          </c:xVal>
          <c:yVal>
            <c:numRef>
              <c:f>'20220413'!$AE$2:$AE$19</c:f>
              <c:numCache>
                <c:formatCode>General</c:formatCode>
                <c:ptCount val="18"/>
                <c:pt idx="0">
                  <c:v>0.18061190824306489</c:v>
                </c:pt>
                <c:pt idx="1">
                  <c:v>0.25786153400485179</c:v>
                </c:pt>
                <c:pt idx="2">
                  <c:v>-8.5963221526916926E-3</c:v>
                </c:pt>
                <c:pt idx="3">
                  <c:v>3.5057020542903529E-2</c:v>
                </c:pt>
                <c:pt idx="4">
                  <c:v>0.16078484189388614</c:v>
                </c:pt>
                <c:pt idx="5">
                  <c:v>0.12536069737676298</c:v>
                </c:pt>
                <c:pt idx="6">
                  <c:v>0.25845271503220374</c:v>
                </c:pt>
                <c:pt idx="7">
                  <c:v>0.12548598237596459</c:v>
                </c:pt>
                <c:pt idx="8">
                  <c:v>9.804115781441386E-2</c:v>
                </c:pt>
                <c:pt idx="9">
                  <c:v>0.11364800041313335</c:v>
                </c:pt>
                <c:pt idx="10">
                  <c:v>0.30073415184278224</c:v>
                </c:pt>
                <c:pt idx="11">
                  <c:v>0.29707857292402495</c:v>
                </c:pt>
                <c:pt idx="12">
                  <c:v>0.18698602919346066</c:v>
                </c:pt>
                <c:pt idx="13">
                  <c:v>0.25268862266954711</c:v>
                </c:pt>
                <c:pt idx="14">
                  <c:v>3.9384053180447763E-2</c:v>
                </c:pt>
                <c:pt idx="15">
                  <c:v>5.0275938732898283E-2</c:v>
                </c:pt>
                <c:pt idx="16">
                  <c:v>8.718469022974612E-2</c:v>
                </c:pt>
                <c:pt idx="17">
                  <c:v>0.18739378246761929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0F9-4924-97D7-5C9E250CFA90}"/>
            </c:ext>
          </c:extLst>
        </c:ser>
        <c:ser>
          <c:idx val="1"/>
          <c:order val="1"/>
          <c:tx>
            <c:v>CWSI NWSB 22</c:v>
          </c:tx>
          <c:spPr>
            <a:ln w="25400">
              <a:noFill/>
            </a:ln>
          </c:spPr>
          <c:marker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trendline>
            <c:trendlineType val="linear"/>
            <c:dispRSqr val="0"/>
            <c:dispEq val="0"/>
          </c:trendline>
          <c:xVal>
            <c:numRef>
              <c:f>'20220413'!$E$2:$E$19</c:f>
              <c:numCache>
                <c:formatCode>General</c:formatCode>
                <c:ptCount val="18"/>
                <c:pt idx="0">
                  <c:v>-0.65</c:v>
                </c:pt>
                <c:pt idx="1">
                  <c:v>-0.55000000000000004</c:v>
                </c:pt>
                <c:pt idx="2">
                  <c:v>-0.5</c:v>
                </c:pt>
                <c:pt idx="3">
                  <c:v>-0.443</c:v>
                </c:pt>
                <c:pt idx="4">
                  <c:v>-0.61</c:v>
                </c:pt>
                <c:pt idx="5">
                  <c:v>-0.80700000000000005</c:v>
                </c:pt>
                <c:pt idx="6">
                  <c:v>-0.53300000000000003</c:v>
                </c:pt>
                <c:pt idx="7">
                  <c:v>-0.51700000000000002</c:v>
                </c:pt>
                <c:pt idx="8">
                  <c:v>-0.66700000000000004</c:v>
                </c:pt>
                <c:pt idx="9">
                  <c:v>-0.65</c:v>
                </c:pt>
                <c:pt idx="10">
                  <c:v>-0.90700000000000003</c:v>
                </c:pt>
                <c:pt idx="11">
                  <c:v>-0.98299999999999998</c:v>
                </c:pt>
                <c:pt idx="12">
                  <c:v>-0.55000000000000004</c:v>
                </c:pt>
                <c:pt idx="13">
                  <c:v>-0.91700000000000004</c:v>
                </c:pt>
                <c:pt idx="14">
                  <c:v>-0.86</c:v>
                </c:pt>
                <c:pt idx="15">
                  <c:v>-0.65</c:v>
                </c:pt>
                <c:pt idx="16">
                  <c:v>-0.7</c:v>
                </c:pt>
                <c:pt idx="17">
                  <c:v>-0.55000000000000004</c:v>
                </c:pt>
              </c:numCache>
            </c:numRef>
          </c:xVal>
          <c:yVal>
            <c:numRef>
              <c:f>'20220413'!$AF$2:$AF$19</c:f>
              <c:numCache>
                <c:formatCode>General</c:formatCode>
                <c:ptCount val="18"/>
                <c:pt idx="0">
                  <c:v>0.26699425276688871</c:v>
                </c:pt>
                <c:pt idx="1">
                  <c:v>0.33609999182343581</c:v>
                </c:pt>
                <c:pt idx="2">
                  <c:v>9.7732920195512135E-2</c:v>
                </c:pt>
                <c:pt idx="3">
                  <c:v>0.13678419687833199</c:v>
                </c:pt>
                <c:pt idx="4">
                  <c:v>0.24925741508163779</c:v>
                </c:pt>
                <c:pt idx="5">
                  <c:v>0.217567789880726</c:v>
                </c:pt>
                <c:pt idx="6">
                  <c:v>0.33662884877786747</c:v>
                </c:pt>
                <c:pt idx="7">
                  <c:v>0.21767986696041602</c:v>
                </c:pt>
                <c:pt idx="8">
                  <c:v>0.19312835792849228</c:v>
                </c:pt>
                <c:pt idx="9">
                  <c:v>0.20708988047941737</c:v>
                </c:pt>
                <c:pt idx="10">
                  <c:v>0.37445284999928302</c:v>
                </c:pt>
                <c:pt idx="11">
                  <c:v>0.37118265314888971</c:v>
                </c:pt>
                <c:pt idx="12">
                  <c:v>0.27269639481313301</c:v>
                </c:pt>
                <c:pt idx="13">
                  <c:v>0.33147242428022766</c:v>
                </c:pt>
                <c:pt idx="14">
                  <c:v>0.14065506078725737</c:v>
                </c:pt>
                <c:pt idx="15">
                  <c:v>0.15039869117250326</c:v>
                </c:pt>
                <c:pt idx="16">
                  <c:v>0.1834164116428828</c:v>
                </c:pt>
                <c:pt idx="17">
                  <c:v>0.27306116151699189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50F9-4924-97D7-5C9E250CFA90}"/>
            </c:ext>
          </c:extLst>
        </c:ser>
        <c:ser>
          <c:idx val="2"/>
          <c:order val="2"/>
          <c:tx>
            <c:v>CWSI NWSB comb</c:v>
          </c:tx>
          <c:spPr>
            <a:ln w="25400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'20220413'!$E$2:$E$19</c:f>
              <c:numCache>
                <c:formatCode>General</c:formatCode>
                <c:ptCount val="18"/>
                <c:pt idx="0">
                  <c:v>-0.65</c:v>
                </c:pt>
                <c:pt idx="1">
                  <c:v>-0.55000000000000004</c:v>
                </c:pt>
                <c:pt idx="2">
                  <c:v>-0.5</c:v>
                </c:pt>
                <c:pt idx="3">
                  <c:v>-0.443</c:v>
                </c:pt>
                <c:pt idx="4">
                  <c:v>-0.61</c:v>
                </c:pt>
                <c:pt idx="5">
                  <c:v>-0.80700000000000005</c:v>
                </c:pt>
                <c:pt idx="6">
                  <c:v>-0.53300000000000003</c:v>
                </c:pt>
                <c:pt idx="7">
                  <c:v>-0.51700000000000002</c:v>
                </c:pt>
                <c:pt idx="8">
                  <c:v>-0.66700000000000004</c:v>
                </c:pt>
                <c:pt idx="9">
                  <c:v>-0.65</c:v>
                </c:pt>
                <c:pt idx="10">
                  <c:v>-0.90700000000000003</c:v>
                </c:pt>
                <c:pt idx="11">
                  <c:v>-0.98299999999999998</c:v>
                </c:pt>
                <c:pt idx="12">
                  <c:v>-0.55000000000000004</c:v>
                </c:pt>
                <c:pt idx="13">
                  <c:v>-0.91700000000000004</c:v>
                </c:pt>
                <c:pt idx="14">
                  <c:v>-0.86</c:v>
                </c:pt>
                <c:pt idx="15">
                  <c:v>-0.65</c:v>
                </c:pt>
                <c:pt idx="16">
                  <c:v>-0.7</c:v>
                </c:pt>
                <c:pt idx="17">
                  <c:v>-0.55000000000000004</c:v>
                </c:pt>
              </c:numCache>
            </c:numRef>
          </c:xVal>
          <c:yVal>
            <c:numRef>
              <c:f>'20220413'!$AG$2:$AG$19</c:f>
              <c:numCache>
                <c:formatCode>General</c:formatCode>
                <c:ptCount val="18"/>
                <c:pt idx="0">
                  <c:v>0.22891022200897965</c:v>
                </c:pt>
                <c:pt idx="1">
                  <c:v>0.30160641735009475</c:v>
                </c:pt>
                <c:pt idx="2">
                  <c:v>5.0854751301435151E-2</c:v>
                </c:pt>
                <c:pt idx="3">
                  <c:v>9.1934975271418848E-2</c:v>
                </c:pt>
                <c:pt idx="4">
                  <c:v>0.21025184956836984</c:v>
                </c:pt>
                <c:pt idx="5">
                  <c:v>0.17691575888555192</c:v>
                </c:pt>
                <c:pt idx="6">
                  <c:v>0.3021627515850186</c:v>
                </c:pt>
                <c:pt idx="7">
                  <c:v>0.17703365903957155</c:v>
                </c:pt>
                <c:pt idx="8">
                  <c:v>0.15120655233511346</c:v>
                </c:pt>
                <c:pt idx="9">
                  <c:v>0.16589345944988915</c:v>
                </c:pt>
                <c:pt idx="10">
                  <c:v>0.34195193579625521</c:v>
                </c:pt>
                <c:pt idx="11">
                  <c:v>0.33851183266899454</c:v>
                </c:pt>
                <c:pt idx="12">
                  <c:v>0.23490862442411581</c:v>
                </c:pt>
                <c:pt idx="13">
                  <c:v>0.2967384200076455</c:v>
                </c:pt>
                <c:pt idx="14">
                  <c:v>9.6006953701920167E-2</c:v>
                </c:pt>
                <c:pt idx="15">
                  <c:v>0.10625682393683451</c:v>
                </c:pt>
                <c:pt idx="16">
                  <c:v>0.14099001237823131</c:v>
                </c:pt>
                <c:pt idx="17">
                  <c:v>0.23529234293895523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50F9-4924-97D7-5C9E250CFA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8731168"/>
        <c:axId val="618732152"/>
      </c:scatterChart>
      <c:valAx>
        <c:axId val="6187311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>
                    <a:solidFill>
                      <a:sysClr val="windowText" lastClr="000000"/>
                    </a:solidFill>
                  </a:rPr>
                  <a:t>ψ </a:t>
                </a:r>
                <a:r>
                  <a:rPr lang="en-US">
                    <a:solidFill>
                      <a:sysClr val="windowText" lastClr="000000"/>
                    </a:solidFill>
                  </a:rPr>
                  <a:t>Midday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8732152"/>
        <c:crosses val="autoZero"/>
        <c:crossBetween val="midCat"/>
      </c:valAx>
      <c:valAx>
        <c:axId val="618732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CWSI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8731168"/>
        <c:crosses val="autoZero"/>
        <c:crossBetween val="midCat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CWSI ref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CWSI ref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3465704286964131"/>
                  <c:y val="0.25414260717410325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aseline="0"/>
                      <a:t>y = -0,1755x + 0,2424</a:t>
                    </a:r>
                    <a:br>
                      <a:rPr lang="en-US" baseline="0"/>
                    </a:br>
                    <a:r>
                      <a:rPr lang="en-US" baseline="0"/>
                      <a:t>R² = 0,157</a:t>
                    </a:r>
                    <a:endParaRPr lang="en-US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</c:trendlineLbl>
          </c:trendline>
          <c:trendline>
            <c:spPr>
              <a:ln w="1905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'20220413'!$E$2:$E$19</c:f>
              <c:numCache>
                <c:formatCode>General</c:formatCode>
                <c:ptCount val="18"/>
                <c:pt idx="0">
                  <c:v>-0.65</c:v>
                </c:pt>
                <c:pt idx="1">
                  <c:v>-0.55000000000000004</c:v>
                </c:pt>
                <c:pt idx="2">
                  <c:v>-0.5</c:v>
                </c:pt>
                <c:pt idx="3">
                  <c:v>-0.443</c:v>
                </c:pt>
                <c:pt idx="4">
                  <c:v>-0.61</c:v>
                </c:pt>
                <c:pt idx="5">
                  <c:v>-0.80700000000000005</c:v>
                </c:pt>
                <c:pt idx="6">
                  <c:v>-0.53300000000000003</c:v>
                </c:pt>
                <c:pt idx="7">
                  <c:v>-0.51700000000000002</c:v>
                </c:pt>
                <c:pt idx="8">
                  <c:v>-0.66700000000000004</c:v>
                </c:pt>
                <c:pt idx="9">
                  <c:v>-0.65</c:v>
                </c:pt>
                <c:pt idx="10">
                  <c:v>-0.90700000000000003</c:v>
                </c:pt>
                <c:pt idx="11">
                  <c:v>-0.98299999999999998</c:v>
                </c:pt>
                <c:pt idx="12">
                  <c:v>-0.55000000000000004</c:v>
                </c:pt>
                <c:pt idx="13">
                  <c:v>-0.91700000000000004</c:v>
                </c:pt>
                <c:pt idx="14">
                  <c:v>-0.86</c:v>
                </c:pt>
                <c:pt idx="15">
                  <c:v>-0.65</c:v>
                </c:pt>
                <c:pt idx="16">
                  <c:v>-0.7</c:v>
                </c:pt>
                <c:pt idx="17">
                  <c:v>-0.55000000000000004</c:v>
                </c:pt>
              </c:numCache>
            </c:numRef>
          </c:xVal>
          <c:yVal>
            <c:numRef>
              <c:f>'20220413'!$AJ$2:$AJ$19</c:f>
              <c:numCache>
                <c:formatCode>General</c:formatCode>
                <c:ptCount val="18"/>
                <c:pt idx="0">
                  <c:v>0.38097135119494058</c:v>
                </c:pt>
                <c:pt idx="1">
                  <c:v>0.43933164705118155</c:v>
                </c:pt>
                <c:pt idx="2">
                  <c:v>0.23802893308688511</c:v>
                </c:pt>
                <c:pt idx="3">
                  <c:v>0.27100801835371685</c:v>
                </c:pt>
                <c:pt idx="4">
                  <c:v>0.3659924636380279</c:v>
                </c:pt>
                <c:pt idx="5">
                  <c:v>0.33923034622857107</c:v>
                </c:pt>
                <c:pt idx="6">
                  <c:v>0.43977827056968571</c:v>
                </c:pt>
                <c:pt idx="7">
                  <c:v>0.33932499613201916</c:v>
                </c:pt>
                <c:pt idx="8">
                  <c:v>0.31859106939334703</c:v>
                </c:pt>
                <c:pt idx="9">
                  <c:v>0.33038167604627411</c:v>
                </c:pt>
                <c:pt idx="10">
                  <c:v>0.47172091284346801</c:v>
                </c:pt>
                <c:pt idx="11">
                  <c:v>0.46895920797926083</c:v>
                </c:pt>
                <c:pt idx="12">
                  <c:v>0.38578685134552615</c:v>
                </c:pt>
                <c:pt idx="13">
                  <c:v>0.4354236328311849</c:v>
                </c:pt>
                <c:pt idx="14">
                  <c:v>0.27427699088810042</c:v>
                </c:pt>
                <c:pt idx="15">
                  <c:v>0.28250555713686754</c:v>
                </c:pt>
                <c:pt idx="16">
                  <c:v>0.31038926059561023</c:v>
                </c:pt>
                <c:pt idx="17">
                  <c:v>0.38609489946202613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F49B-403C-8556-BA5AD51786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8731168"/>
        <c:axId val="618732152"/>
      </c:scatterChart>
      <c:valAx>
        <c:axId val="6187311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>
                    <a:solidFill>
                      <a:sysClr val="windowText" lastClr="000000"/>
                    </a:solidFill>
                  </a:rPr>
                  <a:t>ψ </a:t>
                </a:r>
                <a:r>
                  <a:rPr lang="en-US">
                    <a:solidFill>
                      <a:sysClr val="windowText" lastClr="000000"/>
                    </a:solidFill>
                  </a:rPr>
                  <a:t>Midday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8732152"/>
        <c:crosses val="autoZero"/>
        <c:crossBetween val="midCat"/>
      </c:valAx>
      <c:valAx>
        <c:axId val="618732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CWSI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8731168"/>
        <c:crosses val="autoZero"/>
        <c:crossBetween val="midCat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1070691163604549"/>
                  <c:y val="0.4273035141440653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Season!$B$2:$B$195</c:f>
              <c:numCache>
                <c:formatCode>General</c:formatCode>
                <c:ptCount val="194"/>
                <c:pt idx="0">
                  <c:v>-0.48299999999999998</c:v>
                </c:pt>
                <c:pt idx="1">
                  <c:v>-0.48299999999999998</c:v>
                </c:pt>
                <c:pt idx="2">
                  <c:v>-0.55000000000000004</c:v>
                </c:pt>
                <c:pt idx="3">
                  <c:v>-0.6</c:v>
                </c:pt>
                <c:pt idx="4">
                  <c:v>-0.55200000000000005</c:v>
                </c:pt>
                <c:pt idx="5">
                  <c:v>-0.7</c:v>
                </c:pt>
                <c:pt idx="6">
                  <c:v>-0.71699999999999997</c:v>
                </c:pt>
                <c:pt idx="7">
                  <c:v>-0.66700000000000004</c:v>
                </c:pt>
                <c:pt idx="8">
                  <c:v>-0.433</c:v>
                </c:pt>
                <c:pt idx="9">
                  <c:v>-0.63300000000000001</c:v>
                </c:pt>
                <c:pt idx="10">
                  <c:v>-0.48299999999999998</c:v>
                </c:pt>
                <c:pt idx="11">
                  <c:v>-0.58299999999999996</c:v>
                </c:pt>
                <c:pt idx="12">
                  <c:v>-0.56699999999999995</c:v>
                </c:pt>
                <c:pt idx="13">
                  <c:v>-0.55000000000000004</c:v>
                </c:pt>
                <c:pt idx="14">
                  <c:v>-0.76700000000000002</c:v>
                </c:pt>
                <c:pt idx="15">
                  <c:v>-0.433</c:v>
                </c:pt>
                <c:pt idx="16">
                  <c:v>-0.51700000000000002</c:v>
                </c:pt>
                <c:pt idx="17">
                  <c:v>-0.65</c:v>
                </c:pt>
                <c:pt idx="18">
                  <c:v>-0.73</c:v>
                </c:pt>
                <c:pt idx="19">
                  <c:v>-0.503</c:v>
                </c:pt>
                <c:pt idx="20">
                  <c:v>-0.55700000000000005</c:v>
                </c:pt>
                <c:pt idx="21">
                  <c:v>-0.49</c:v>
                </c:pt>
                <c:pt idx="22">
                  <c:v>-0.47699999999999998</c:v>
                </c:pt>
                <c:pt idx="23">
                  <c:v>-0.48299999999999998</c:v>
                </c:pt>
                <c:pt idx="24">
                  <c:v>-0.54300000000000004</c:v>
                </c:pt>
                <c:pt idx="25">
                  <c:v>-0.58299999999999996</c:v>
                </c:pt>
                <c:pt idx="26">
                  <c:v>-0.51700000000000002</c:v>
                </c:pt>
                <c:pt idx="27">
                  <c:v>-0.66700000000000004</c:v>
                </c:pt>
                <c:pt idx="28">
                  <c:v>-0.437</c:v>
                </c:pt>
                <c:pt idx="29">
                  <c:v>-0.53</c:v>
                </c:pt>
                <c:pt idx="30">
                  <c:v>-0.58299999999999996</c:v>
                </c:pt>
                <c:pt idx="31">
                  <c:v>-0.78</c:v>
                </c:pt>
                <c:pt idx="32">
                  <c:v>-0.61299999999999999</c:v>
                </c:pt>
                <c:pt idx="33">
                  <c:v>-0.48299999999999998</c:v>
                </c:pt>
                <c:pt idx="34">
                  <c:v>-0.58299999999999996</c:v>
                </c:pt>
                <c:pt idx="35">
                  <c:v>-0.53300000000000003</c:v>
                </c:pt>
                <c:pt idx="36">
                  <c:v>-0.60299999999999998</c:v>
                </c:pt>
                <c:pt idx="37">
                  <c:v>-0.61699999999999999</c:v>
                </c:pt>
                <c:pt idx="38">
                  <c:v>-0.45</c:v>
                </c:pt>
                <c:pt idx="39">
                  <c:v>-0.41699999999999998</c:v>
                </c:pt>
                <c:pt idx="40">
                  <c:v>-0.38200000000000001</c:v>
                </c:pt>
                <c:pt idx="41">
                  <c:v>-0.33</c:v>
                </c:pt>
                <c:pt idx="42">
                  <c:v>-0.47699999999999998</c:v>
                </c:pt>
                <c:pt idx="43">
                  <c:v>-0.34</c:v>
                </c:pt>
                <c:pt idx="44">
                  <c:v>-0.40300000000000002</c:v>
                </c:pt>
                <c:pt idx="45">
                  <c:v>-0.42299999999999999</c:v>
                </c:pt>
                <c:pt idx="46">
                  <c:v>-0.39</c:v>
                </c:pt>
                <c:pt idx="47">
                  <c:v>-0.32</c:v>
                </c:pt>
                <c:pt idx="48">
                  <c:v>-0.38700000000000001</c:v>
                </c:pt>
                <c:pt idx="49">
                  <c:v>-0.34300000000000003</c:v>
                </c:pt>
                <c:pt idx="50">
                  <c:v>-0.51700000000000002</c:v>
                </c:pt>
                <c:pt idx="51">
                  <c:v>-0.38700000000000001</c:v>
                </c:pt>
                <c:pt idx="52">
                  <c:v>-0.4</c:v>
                </c:pt>
                <c:pt idx="53">
                  <c:v>-0.56999999999999995</c:v>
                </c:pt>
                <c:pt idx="54">
                  <c:v>-0.42699999999999999</c:v>
                </c:pt>
                <c:pt idx="55">
                  <c:v>-0.42699999999999999</c:v>
                </c:pt>
                <c:pt idx="56">
                  <c:v>-0.36</c:v>
                </c:pt>
                <c:pt idx="57">
                  <c:v>-0.46</c:v>
                </c:pt>
                <c:pt idx="58">
                  <c:v>-0.40699999999999997</c:v>
                </c:pt>
                <c:pt idx="59">
                  <c:v>-0.38700000000000001</c:v>
                </c:pt>
                <c:pt idx="60">
                  <c:v>-0.46</c:v>
                </c:pt>
                <c:pt idx="61">
                  <c:v>-0.503</c:v>
                </c:pt>
                <c:pt idx="62">
                  <c:v>-0.39</c:v>
                </c:pt>
                <c:pt idx="63">
                  <c:v>-0.36299999999999999</c:v>
                </c:pt>
                <c:pt idx="64">
                  <c:v>-0.46</c:v>
                </c:pt>
                <c:pt idx="65">
                  <c:v>-0.40300000000000002</c:v>
                </c:pt>
                <c:pt idx="66">
                  <c:v>-0.46300000000000002</c:v>
                </c:pt>
                <c:pt idx="67">
                  <c:v>-0.70299999999999996</c:v>
                </c:pt>
                <c:pt idx="68">
                  <c:v>-0.437</c:v>
                </c:pt>
                <c:pt idx="69">
                  <c:v>-0.52</c:v>
                </c:pt>
                <c:pt idx="70">
                  <c:v>-0.40300000000000002</c:v>
                </c:pt>
                <c:pt idx="71">
                  <c:v>-0.51</c:v>
                </c:pt>
                <c:pt idx="72">
                  <c:v>-0.37</c:v>
                </c:pt>
                <c:pt idx="73">
                  <c:v>-0.43</c:v>
                </c:pt>
                <c:pt idx="74">
                  <c:v>-0.48</c:v>
                </c:pt>
                <c:pt idx="75">
                  <c:v>-0.34699999999999998</c:v>
                </c:pt>
                <c:pt idx="76">
                  <c:v>-0.32</c:v>
                </c:pt>
                <c:pt idx="77">
                  <c:v>-0.91300000000000003</c:v>
                </c:pt>
                <c:pt idx="78">
                  <c:v>-0.61</c:v>
                </c:pt>
                <c:pt idx="79">
                  <c:v>-0.65</c:v>
                </c:pt>
                <c:pt idx="80">
                  <c:v>-0.46</c:v>
                </c:pt>
                <c:pt idx="81">
                  <c:v>-0.64700000000000002</c:v>
                </c:pt>
                <c:pt idx="82">
                  <c:v>-0.88</c:v>
                </c:pt>
                <c:pt idx="83">
                  <c:v>-0.85</c:v>
                </c:pt>
                <c:pt idx="84">
                  <c:v>-0.53</c:v>
                </c:pt>
                <c:pt idx="85">
                  <c:v>-0.66300000000000003</c:v>
                </c:pt>
                <c:pt idx="86">
                  <c:v>-0.64700000000000002</c:v>
                </c:pt>
                <c:pt idx="87">
                  <c:v>-1.0669999999999999</c:v>
                </c:pt>
                <c:pt idx="88">
                  <c:v>-0.93300000000000005</c:v>
                </c:pt>
                <c:pt idx="89">
                  <c:v>-0.73299999999999998</c:v>
                </c:pt>
                <c:pt idx="90">
                  <c:v>-0.88300000000000001</c:v>
                </c:pt>
                <c:pt idx="91">
                  <c:v>-0.65</c:v>
                </c:pt>
                <c:pt idx="92">
                  <c:v>-0.95</c:v>
                </c:pt>
                <c:pt idx="93">
                  <c:v>-1.0069999999999999</c:v>
                </c:pt>
                <c:pt idx="94">
                  <c:v>-0.85</c:v>
                </c:pt>
                <c:pt idx="95">
                  <c:v>-0.623</c:v>
                </c:pt>
                <c:pt idx="96">
                  <c:v>-0.67</c:v>
                </c:pt>
                <c:pt idx="97">
                  <c:v>-0.47</c:v>
                </c:pt>
                <c:pt idx="98">
                  <c:v>-0.497</c:v>
                </c:pt>
                <c:pt idx="99">
                  <c:v>-0.61299999999999999</c:v>
                </c:pt>
                <c:pt idx="100">
                  <c:v>-0.48</c:v>
                </c:pt>
                <c:pt idx="101">
                  <c:v>-0.443</c:v>
                </c:pt>
                <c:pt idx="102">
                  <c:v>-0.63700000000000001</c:v>
                </c:pt>
                <c:pt idx="103">
                  <c:v>-0.43</c:v>
                </c:pt>
                <c:pt idx="104">
                  <c:v>-0.54300000000000004</c:v>
                </c:pt>
                <c:pt idx="105">
                  <c:v>-0.61</c:v>
                </c:pt>
                <c:pt idx="106">
                  <c:v>-0.55000000000000004</c:v>
                </c:pt>
                <c:pt idx="107">
                  <c:v>-0.433</c:v>
                </c:pt>
                <c:pt idx="108">
                  <c:v>-0.52</c:v>
                </c:pt>
                <c:pt idx="109">
                  <c:v>-0.52300000000000002</c:v>
                </c:pt>
                <c:pt idx="110">
                  <c:v>-0.59</c:v>
                </c:pt>
                <c:pt idx="111">
                  <c:v>-0.497</c:v>
                </c:pt>
                <c:pt idx="112">
                  <c:v>-0.503</c:v>
                </c:pt>
                <c:pt idx="113">
                  <c:v>-0.503</c:v>
                </c:pt>
                <c:pt idx="114">
                  <c:v>-0.52300000000000002</c:v>
                </c:pt>
                <c:pt idx="115">
                  <c:v>-0.63700000000000001</c:v>
                </c:pt>
                <c:pt idx="116">
                  <c:v>-0.57699999999999996</c:v>
                </c:pt>
                <c:pt idx="117">
                  <c:v>-0.54</c:v>
                </c:pt>
                <c:pt idx="118">
                  <c:v>-0.47</c:v>
                </c:pt>
                <c:pt idx="119">
                  <c:v>-0.627</c:v>
                </c:pt>
                <c:pt idx="120">
                  <c:v>-0.65700000000000003</c:v>
                </c:pt>
                <c:pt idx="121">
                  <c:v>-0.65700000000000003</c:v>
                </c:pt>
                <c:pt idx="122">
                  <c:v>-0.56999999999999995</c:v>
                </c:pt>
                <c:pt idx="123">
                  <c:v>-0.48699999999999999</c:v>
                </c:pt>
                <c:pt idx="124">
                  <c:v>-0.54</c:v>
                </c:pt>
                <c:pt idx="125">
                  <c:v>-0.64</c:v>
                </c:pt>
                <c:pt idx="126">
                  <c:v>-0.503</c:v>
                </c:pt>
                <c:pt idx="127">
                  <c:v>-0.64700000000000002</c:v>
                </c:pt>
                <c:pt idx="128">
                  <c:v>-0.49299999999999999</c:v>
                </c:pt>
                <c:pt idx="129">
                  <c:v>-0.71699999999999997</c:v>
                </c:pt>
                <c:pt idx="130">
                  <c:v>-0.65300000000000002</c:v>
                </c:pt>
                <c:pt idx="131">
                  <c:v>-0.51300000000000001</c:v>
                </c:pt>
                <c:pt idx="132">
                  <c:v>-0.70699999999999996</c:v>
                </c:pt>
                <c:pt idx="133">
                  <c:v>-0.497</c:v>
                </c:pt>
                <c:pt idx="134">
                  <c:v>-0.54630000000000001</c:v>
                </c:pt>
                <c:pt idx="135">
                  <c:v>-0.58299999999999996</c:v>
                </c:pt>
                <c:pt idx="136">
                  <c:v>-0.65700000000000003</c:v>
                </c:pt>
                <c:pt idx="137">
                  <c:v>-0.70299999999999996</c:v>
                </c:pt>
                <c:pt idx="138">
                  <c:v>-0.93</c:v>
                </c:pt>
                <c:pt idx="139">
                  <c:v>-0.75</c:v>
                </c:pt>
                <c:pt idx="140">
                  <c:v>-0.70699999999999996</c:v>
                </c:pt>
                <c:pt idx="141">
                  <c:v>-0.80700000000000005</c:v>
                </c:pt>
                <c:pt idx="142">
                  <c:v>-0.74</c:v>
                </c:pt>
                <c:pt idx="143">
                  <c:v>-0.69</c:v>
                </c:pt>
                <c:pt idx="144">
                  <c:v>-0.67700000000000005</c:v>
                </c:pt>
                <c:pt idx="145">
                  <c:v>-0.623</c:v>
                </c:pt>
                <c:pt idx="146">
                  <c:v>-0.88</c:v>
                </c:pt>
                <c:pt idx="147">
                  <c:v>-0.89700000000000002</c:v>
                </c:pt>
                <c:pt idx="148">
                  <c:v>-0.61699999999999999</c:v>
                </c:pt>
                <c:pt idx="149">
                  <c:v>-0.76700000000000002</c:v>
                </c:pt>
                <c:pt idx="150">
                  <c:v>-0.69299999999999995</c:v>
                </c:pt>
                <c:pt idx="151">
                  <c:v>-0.61699999999999999</c:v>
                </c:pt>
                <c:pt idx="152">
                  <c:v>-0.92700000000000005</c:v>
                </c:pt>
                <c:pt idx="153">
                  <c:v>-0.74</c:v>
                </c:pt>
                <c:pt idx="154">
                  <c:v>-0.7</c:v>
                </c:pt>
                <c:pt idx="155">
                  <c:v>-0.99</c:v>
                </c:pt>
                <c:pt idx="156">
                  <c:v>-0.7</c:v>
                </c:pt>
                <c:pt idx="157">
                  <c:v>-0.78300000000000003</c:v>
                </c:pt>
                <c:pt idx="158">
                  <c:v>-0.66700000000000004</c:v>
                </c:pt>
                <c:pt idx="159">
                  <c:v>-0.7</c:v>
                </c:pt>
                <c:pt idx="160">
                  <c:v>-1.0669999999999999</c:v>
                </c:pt>
                <c:pt idx="161">
                  <c:v>-1.167</c:v>
                </c:pt>
                <c:pt idx="162">
                  <c:v>-0.72299999999999998</c:v>
                </c:pt>
                <c:pt idx="163">
                  <c:v>-0.68300000000000005</c:v>
                </c:pt>
                <c:pt idx="164">
                  <c:v>-1.0329999999999999</c:v>
                </c:pt>
                <c:pt idx="165">
                  <c:v>-0.83299999999999996</c:v>
                </c:pt>
                <c:pt idx="166">
                  <c:v>-0.83299999999999996</c:v>
                </c:pt>
                <c:pt idx="167">
                  <c:v>-1.167</c:v>
                </c:pt>
                <c:pt idx="168">
                  <c:v>-0.73299999999999998</c:v>
                </c:pt>
                <c:pt idx="169">
                  <c:v>-0.90700000000000003</c:v>
                </c:pt>
                <c:pt idx="170">
                  <c:v>-0.66700000000000004</c:v>
                </c:pt>
                <c:pt idx="171">
                  <c:v>-1.167</c:v>
                </c:pt>
                <c:pt idx="172">
                  <c:v>-0.86</c:v>
                </c:pt>
                <c:pt idx="173">
                  <c:v>-0.93300000000000005</c:v>
                </c:pt>
                <c:pt idx="174">
                  <c:v>-1.0677000000000001</c:v>
                </c:pt>
                <c:pt idx="175">
                  <c:v>-0.76</c:v>
                </c:pt>
                <c:pt idx="176">
                  <c:v>-0.65</c:v>
                </c:pt>
                <c:pt idx="177">
                  <c:v>-0.55000000000000004</c:v>
                </c:pt>
                <c:pt idx="178">
                  <c:v>-0.5</c:v>
                </c:pt>
                <c:pt idx="179">
                  <c:v>-0.443</c:v>
                </c:pt>
                <c:pt idx="180">
                  <c:v>-0.61</c:v>
                </c:pt>
                <c:pt idx="181">
                  <c:v>-0.80700000000000005</c:v>
                </c:pt>
                <c:pt idx="182">
                  <c:v>-0.53300000000000003</c:v>
                </c:pt>
                <c:pt idx="183">
                  <c:v>-0.51700000000000002</c:v>
                </c:pt>
                <c:pt idx="184">
                  <c:v>-0.66700000000000004</c:v>
                </c:pt>
                <c:pt idx="185">
                  <c:v>-0.65</c:v>
                </c:pt>
                <c:pt idx="186">
                  <c:v>-0.90700000000000003</c:v>
                </c:pt>
                <c:pt idx="187">
                  <c:v>-0.98299999999999998</c:v>
                </c:pt>
                <c:pt idx="188">
                  <c:v>-0.55000000000000004</c:v>
                </c:pt>
                <c:pt idx="189">
                  <c:v>-0.91700000000000004</c:v>
                </c:pt>
                <c:pt idx="190">
                  <c:v>-0.86</c:v>
                </c:pt>
                <c:pt idx="191">
                  <c:v>-0.65</c:v>
                </c:pt>
                <c:pt idx="192">
                  <c:v>-0.7</c:v>
                </c:pt>
                <c:pt idx="193">
                  <c:v>-0.55000000000000004</c:v>
                </c:pt>
              </c:numCache>
            </c:numRef>
          </c:xVal>
          <c:yVal>
            <c:numRef>
              <c:f>Season!$C$2:$C$195</c:f>
              <c:numCache>
                <c:formatCode>General</c:formatCode>
                <c:ptCount val="194"/>
                <c:pt idx="0">
                  <c:v>29.470867318</c:v>
                </c:pt>
                <c:pt idx="1">
                  <c:v>29.348345852999998</c:v>
                </c:pt>
                <c:pt idx="2">
                  <c:v>29.310813530000001</c:v>
                </c:pt>
                <c:pt idx="3">
                  <c:v>29.177015229000002</c:v>
                </c:pt>
                <c:pt idx="4">
                  <c:v>29.331953788</c:v>
                </c:pt>
                <c:pt idx="5">
                  <c:v>29.333099270999998</c:v>
                </c:pt>
                <c:pt idx="6">
                  <c:v>29.185120650000002</c:v>
                </c:pt>
                <c:pt idx="7">
                  <c:v>29.244296949999999</c:v>
                </c:pt>
                <c:pt idx="8">
                  <c:v>29.269961765000001</c:v>
                </c:pt>
                <c:pt idx="9">
                  <c:v>29.499019547</c:v>
                </c:pt>
                <c:pt idx="10">
                  <c:v>29.373335062999999</c:v>
                </c:pt>
                <c:pt idx="11">
                  <c:v>29.230674658000002</c:v>
                </c:pt>
                <c:pt idx="12">
                  <c:v>29.239919086</c:v>
                </c:pt>
                <c:pt idx="13">
                  <c:v>29.256311720999999</c:v>
                </c:pt>
                <c:pt idx="14">
                  <c:v>29.304904336</c:v>
                </c:pt>
                <c:pt idx="15">
                  <c:v>29.283220287999999</c:v>
                </c:pt>
                <c:pt idx="16">
                  <c:v>29.356169116</c:v>
                </c:pt>
                <c:pt idx="17">
                  <c:v>29.251909048000002</c:v>
                </c:pt>
                <c:pt idx="18">
                  <c:v>30.546965590999999</c:v>
                </c:pt>
                <c:pt idx="19">
                  <c:v>30.508044752</c:v>
                </c:pt>
                <c:pt idx="20">
                  <c:v>30.45071312</c:v>
                </c:pt>
                <c:pt idx="21">
                  <c:v>30.532778265000001</c:v>
                </c:pt>
                <c:pt idx="22">
                  <c:v>30.510558364000001</c:v>
                </c:pt>
                <c:pt idx="23">
                  <c:v>30.487501926</c:v>
                </c:pt>
                <c:pt idx="24">
                  <c:v>30.515997206000002</c:v>
                </c:pt>
                <c:pt idx="25">
                  <c:v>30.613909479999997</c:v>
                </c:pt>
                <c:pt idx="26">
                  <c:v>30.545630766999999</c:v>
                </c:pt>
                <c:pt idx="27">
                  <c:v>30.554202408000002</c:v>
                </c:pt>
                <c:pt idx="28">
                  <c:v>30.595142676999998</c:v>
                </c:pt>
                <c:pt idx="29">
                  <c:v>30.690673999999998</c:v>
                </c:pt>
                <c:pt idx="30">
                  <c:v>30.520644938</c:v>
                </c:pt>
                <c:pt idx="31">
                  <c:v>30.525162802000001</c:v>
                </c:pt>
                <c:pt idx="32">
                  <c:v>30.458184883000001</c:v>
                </c:pt>
                <c:pt idx="33">
                  <c:v>30.515513273</c:v>
                </c:pt>
                <c:pt idx="34">
                  <c:v>30.525744835000001</c:v>
                </c:pt>
                <c:pt idx="35">
                  <c:v>30.58757263</c:v>
                </c:pt>
                <c:pt idx="36">
                  <c:v>30.570819112000002</c:v>
                </c:pt>
                <c:pt idx="37">
                  <c:v>29.778139891999999</c:v>
                </c:pt>
                <c:pt idx="38">
                  <c:v>29.665758265000001</c:v>
                </c:pt>
                <c:pt idx="39">
                  <c:v>29.668323316000002</c:v>
                </c:pt>
                <c:pt idx="40">
                  <c:v>29.671986681</c:v>
                </c:pt>
                <c:pt idx="41">
                  <c:v>29.512568621</c:v>
                </c:pt>
                <c:pt idx="42">
                  <c:v>29.538274452000003</c:v>
                </c:pt>
                <c:pt idx="43">
                  <c:v>29.532004078000003</c:v>
                </c:pt>
                <c:pt idx="44">
                  <c:v>29.69743399</c:v>
                </c:pt>
                <c:pt idx="45">
                  <c:v>29.505214162000001</c:v>
                </c:pt>
                <c:pt idx="46">
                  <c:v>29.501831238999998</c:v>
                </c:pt>
                <c:pt idx="47">
                  <c:v>29.530385252999999</c:v>
                </c:pt>
                <c:pt idx="48">
                  <c:v>29.577650874</c:v>
                </c:pt>
                <c:pt idx="49">
                  <c:v>29.475989815000002</c:v>
                </c:pt>
                <c:pt idx="50">
                  <c:v>29.651780711000001</c:v>
                </c:pt>
                <c:pt idx="51">
                  <c:v>29.548629717000001</c:v>
                </c:pt>
                <c:pt idx="52">
                  <c:v>29.502649079999998</c:v>
                </c:pt>
                <c:pt idx="53">
                  <c:v>29.540443045</c:v>
                </c:pt>
                <c:pt idx="54">
                  <c:v>29.537416541999999</c:v>
                </c:pt>
                <c:pt idx="55">
                  <c:v>29.545490041000001</c:v>
                </c:pt>
                <c:pt idx="56">
                  <c:v>29.608065247999999</c:v>
                </c:pt>
                <c:pt idx="57">
                  <c:v>29.998041166</c:v>
                </c:pt>
                <c:pt idx="58">
                  <c:v>29.893327399</c:v>
                </c:pt>
                <c:pt idx="59">
                  <c:v>29.957252348000001</c:v>
                </c:pt>
                <c:pt idx="60">
                  <c:v>29.874232101</c:v>
                </c:pt>
                <c:pt idx="61">
                  <c:v>29.959729665999998</c:v>
                </c:pt>
                <c:pt idx="62">
                  <c:v>29.859333971000002</c:v>
                </c:pt>
                <c:pt idx="63">
                  <c:v>29.873715992000001</c:v>
                </c:pt>
                <c:pt idx="64">
                  <c:v>29.954058630999999</c:v>
                </c:pt>
                <c:pt idx="65">
                  <c:v>29.933962414</c:v>
                </c:pt>
                <c:pt idx="66">
                  <c:v>29.872995945</c:v>
                </c:pt>
                <c:pt idx="67">
                  <c:v>30.013926048000002</c:v>
                </c:pt>
                <c:pt idx="68">
                  <c:v>30.062450508999998</c:v>
                </c:pt>
                <c:pt idx="69">
                  <c:v>29.905479005</c:v>
                </c:pt>
                <c:pt idx="70">
                  <c:v>29.876699112999997</c:v>
                </c:pt>
                <c:pt idx="71">
                  <c:v>29.903833742</c:v>
                </c:pt>
                <c:pt idx="72">
                  <c:v>29.924982700000001</c:v>
                </c:pt>
                <c:pt idx="73">
                  <c:v>29.975098563</c:v>
                </c:pt>
                <c:pt idx="74">
                  <c:v>29.886175958999999</c:v>
                </c:pt>
                <c:pt idx="75">
                  <c:v>29.980553053000001</c:v>
                </c:pt>
                <c:pt idx="76">
                  <c:v>30.023555724000001</c:v>
                </c:pt>
                <c:pt idx="77">
                  <c:v>25.27311113</c:v>
                </c:pt>
                <c:pt idx="78">
                  <c:v>25.273578561000001</c:v>
                </c:pt>
                <c:pt idx="79">
                  <c:v>23.845875998</c:v>
                </c:pt>
                <c:pt idx="80">
                  <c:v>25.037292844</c:v>
                </c:pt>
                <c:pt idx="81">
                  <c:v>25.488561184000002</c:v>
                </c:pt>
                <c:pt idx="82">
                  <c:v>24.475361703000001</c:v>
                </c:pt>
                <c:pt idx="83">
                  <c:v>26.004572411000002</c:v>
                </c:pt>
                <c:pt idx="84">
                  <c:v>25.021954406999999</c:v>
                </c:pt>
                <c:pt idx="85">
                  <c:v>24.256977396</c:v>
                </c:pt>
                <c:pt idx="86">
                  <c:v>25.594674260000001</c:v>
                </c:pt>
                <c:pt idx="87">
                  <c:v>25.68834403</c:v>
                </c:pt>
                <c:pt idx="88">
                  <c:v>24.859689159999999</c:v>
                </c:pt>
                <c:pt idx="89">
                  <c:v>25.281422861999999</c:v>
                </c:pt>
                <c:pt idx="90">
                  <c:v>25.505805845000001</c:v>
                </c:pt>
                <c:pt idx="91">
                  <c:v>25.554557585000001</c:v>
                </c:pt>
                <c:pt idx="92">
                  <c:v>25.081741482000002</c:v>
                </c:pt>
                <c:pt idx="93">
                  <c:v>25.722638577000001</c:v>
                </c:pt>
                <c:pt idx="94">
                  <c:v>25.511162011</c:v>
                </c:pt>
                <c:pt idx="95">
                  <c:v>24.933423497</c:v>
                </c:pt>
                <c:pt idx="96">
                  <c:v>24.451695636</c:v>
                </c:pt>
                <c:pt idx="97">
                  <c:v>24.560668940999999</c:v>
                </c:pt>
                <c:pt idx="98">
                  <c:v>25.389445802000001</c:v>
                </c:pt>
                <c:pt idx="99">
                  <c:v>24.855413619</c:v>
                </c:pt>
                <c:pt idx="100">
                  <c:v>23.933316705999999</c:v>
                </c:pt>
                <c:pt idx="101">
                  <c:v>23.087315724</c:v>
                </c:pt>
                <c:pt idx="102">
                  <c:v>24.732980526999999</c:v>
                </c:pt>
                <c:pt idx="103">
                  <c:v>24.072126804</c:v>
                </c:pt>
                <c:pt idx="104">
                  <c:v>23.247716788999998</c:v>
                </c:pt>
                <c:pt idx="105">
                  <c:v>24.755999301999999</c:v>
                </c:pt>
                <c:pt idx="106">
                  <c:v>22.467137461</c:v>
                </c:pt>
                <c:pt idx="107">
                  <c:v>22.236668098999999</c:v>
                </c:pt>
                <c:pt idx="108">
                  <c:v>23.156899020000001</c:v>
                </c:pt>
                <c:pt idx="109">
                  <c:v>22.432160700000001</c:v>
                </c:pt>
                <c:pt idx="110">
                  <c:v>22.227788243999999</c:v>
                </c:pt>
                <c:pt idx="111">
                  <c:v>23.724710285</c:v>
                </c:pt>
                <c:pt idx="112">
                  <c:v>24.7642338</c:v>
                </c:pt>
                <c:pt idx="113">
                  <c:v>24.512204649000001</c:v>
                </c:pt>
                <c:pt idx="114">
                  <c:v>24.969939150999998</c:v>
                </c:pt>
                <c:pt idx="115">
                  <c:v>25.314245331999999</c:v>
                </c:pt>
                <c:pt idx="116">
                  <c:v>26.588917606999999</c:v>
                </c:pt>
                <c:pt idx="117">
                  <c:v>26.035809943</c:v>
                </c:pt>
                <c:pt idx="118">
                  <c:v>23.635897457999999</c:v>
                </c:pt>
                <c:pt idx="119">
                  <c:v>24.815477029</c:v>
                </c:pt>
                <c:pt idx="120">
                  <c:v>24.325527605000001</c:v>
                </c:pt>
                <c:pt idx="121">
                  <c:v>24.879822118</c:v>
                </c:pt>
                <c:pt idx="122">
                  <c:v>25.205635027</c:v>
                </c:pt>
                <c:pt idx="123">
                  <c:v>23.884460792999999</c:v>
                </c:pt>
                <c:pt idx="124">
                  <c:v>23.693200943000001</c:v>
                </c:pt>
                <c:pt idx="125">
                  <c:v>24.123552020000002</c:v>
                </c:pt>
                <c:pt idx="126">
                  <c:v>24.005743676000002</c:v>
                </c:pt>
                <c:pt idx="127">
                  <c:v>22.882748329000002</c:v>
                </c:pt>
                <c:pt idx="128">
                  <c:v>23.998205132999999</c:v>
                </c:pt>
                <c:pt idx="129">
                  <c:v>25.43494274</c:v>
                </c:pt>
                <c:pt idx="130">
                  <c:v>25.853453432999999</c:v>
                </c:pt>
                <c:pt idx="131">
                  <c:v>25.057930704</c:v>
                </c:pt>
                <c:pt idx="132">
                  <c:v>25.468074991999998</c:v>
                </c:pt>
                <c:pt idx="133">
                  <c:v>25.421548005999998</c:v>
                </c:pt>
                <c:pt idx="134">
                  <c:v>25.882232231</c:v>
                </c:pt>
                <c:pt idx="135">
                  <c:v>25.827192002</c:v>
                </c:pt>
                <c:pt idx="136">
                  <c:v>26.365630469999999</c:v>
                </c:pt>
                <c:pt idx="137">
                  <c:v>27.587311492000001</c:v>
                </c:pt>
                <c:pt idx="138">
                  <c:v>25.971505480000001</c:v>
                </c:pt>
                <c:pt idx="139">
                  <c:v>25.857938132000001</c:v>
                </c:pt>
                <c:pt idx="140">
                  <c:v>27.692070658999999</c:v>
                </c:pt>
                <c:pt idx="141">
                  <c:v>27.350953979</c:v>
                </c:pt>
                <c:pt idx="142">
                  <c:v>25.666778064999999</c:v>
                </c:pt>
                <c:pt idx="143">
                  <c:v>26.810216690000001</c:v>
                </c:pt>
                <c:pt idx="144">
                  <c:v>25.425547582</c:v>
                </c:pt>
                <c:pt idx="145">
                  <c:v>25.527639860000001</c:v>
                </c:pt>
                <c:pt idx="146">
                  <c:v>25.480777997000001</c:v>
                </c:pt>
                <c:pt idx="147">
                  <c:v>26.637482162000001</c:v>
                </c:pt>
                <c:pt idx="148">
                  <c:v>26.726487809999998</c:v>
                </c:pt>
                <c:pt idx="149">
                  <c:v>26.929738492999999</c:v>
                </c:pt>
                <c:pt idx="150">
                  <c:v>26.966544488</c:v>
                </c:pt>
                <c:pt idx="151">
                  <c:v>25.307445549000001</c:v>
                </c:pt>
                <c:pt idx="152">
                  <c:v>27.836909127999999</c:v>
                </c:pt>
                <c:pt idx="153">
                  <c:v>26.481508712</c:v>
                </c:pt>
                <c:pt idx="154">
                  <c:v>26.070704198000001</c:v>
                </c:pt>
                <c:pt idx="155">
                  <c:v>27.017840956000001</c:v>
                </c:pt>
                <c:pt idx="156">
                  <c:v>23.188028226</c:v>
                </c:pt>
                <c:pt idx="157">
                  <c:v>23.349940373999999</c:v>
                </c:pt>
                <c:pt idx="158">
                  <c:v>22.875495254000001</c:v>
                </c:pt>
                <c:pt idx="159">
                  <c:v>24.762211611000001</c:v>
                </c:pt>
                <c:pt idx="160">
                  <c:v>23.345493197</c:v>
                </c:pt>
                <c:pt idx="161">
                  <c:v>23.836092606000001</c:v>
                </c:pt>
                <c:pt idx="162">
                  <c:v>24.452856095000001</c:v>
                </c:pt>
                <c:pt idx="163">
                  <c:v>23.051884564000002</c:v>
                </c:pt>
                <c:pt idx="164">
                  <c:v>23.471184281999999</c:v>
                </c:pt>
                <c:pt idx="165">
                  <c:v>23.955586971999999</c:v>
                </c:pt>
                <c:pt idx="166">
                  <c:v>23.903788869</c:v>
                </c:pt>
                <c:pt idx="167">
                  <c:v>24.467992512999999</c:v>
                </c:pt>
                <c:pt idx="168">
                  <c:v>24.235012973</c:v>
                </c:pt>
                <c:pt idx="169">
                  <c:v>23.202067269</c:v>
                </c:pt>
                <c:pt idx="170">
                  <c:v>24.512461895000001</c:v>
                </c:pt>
                <c:pt idx="171">
                  <c:v>22.977417812999999</c:v>
                </c:pt>
                <c:pt idx="172">
                  <c:v>25.290005863000001</c:v>
                </c:pt>
                <c:pt idx="173">
                  <c:v>24.005869376</c:v>
                </c:pt>
                <c:pt idx="174">
                  <c:v>23.056854714</c:v>
                </c:pt>
                <c:pt idx="175">
                  <c:v>23.019963111999999</c:v>
                </c:pt>
                <c:pt idx="176">
                  <c:v>21.875665382000001</c:v>
                </c:pt>
                <c:pt idx="177">
                  <c:v>22.369799089000001</c:v>
                </c:pt>
                <c:pt idx="178">
                  <c:v>20.665379075000001</c:v>
                </c:pt>
                <c:pt idx="179">
                  <c:v>20.944611341000002</c:v>
                </c:pt>
                <c:pt idx="180">
                  <c:v>21.748839889999999</c:v>
                </c:pt>
                <c:pt idx="181">
                  <c:v>21.522246379999999</c:v>
                </c:pt>
                <c:pt idx="182">
                  <c:v>22.373580627999999</c:v>
                </c:pt>
                <c:pt idx="183">
                  <c:v>21.523047775999999</c:v>
                </c:pt>
                <c:pt idx="184">
                  <c:v>21.347494654999998</c:v>
                </c:pt>
                <c:pt idx="185">
                  <c:v>21.447325132</c:v>
                </c:pt>
                <c:pt idx="186">
                  <c:v>22.644037383000001</c:v>
                </c:pt>
                <c:pt idx="187">
                  <c:v>22.620654166000001</c:v>
                </c:pt>
                <c:pt idx="188">
                  <c:v>21.916437981000001</c:v>
                </c:pt>
                <c:pt idx="189">
                  <c:v>22.336710128</c:v>
                </c:pt>
                <c:pt idx="190">
                  <c:v>20.972289568000001</c:v>
                </c:pt>
                <c:pt idx="191">
                  <c:v>21.041960426999999</c:v>
                </c:pt>
                <c:pt idx="192">
                  <c:v>21.278050350000001</c:v>
                </c:pt>
                <c:pt idx="193">
                  <c:v>21.919046209000001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59D-4B37-A362-B3D7F97CD5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8731168"/>
        <c:axId val="618732152"/>
      </c:scatterChart>
      <c:valAx>
        <c:axId val="6187311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>
                    <a:solidFill>
                      <a:sysClr val="windowText" lastClr="000000"/>
                    </a:solidFill>
                  </a:rPr>
                  <a:t>ψ </a:t>
                </a:r>
                <a:r>
                  <a:rPr lang="en-US">
                    <a:solidFill>
                      <a:sysClr val="windowText" lastClr="000000"/>
                    </a:solidFill>
                  </a:rPr>
                  <a:t>Midday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8732152"/>
        <c:crosses val="autoZero"/>
        <c:crossBetween val="midCat"/>
      </c:valAx>
      <c:valAx>
        <c:axId val="618732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Tc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87311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'20211029'!$F$2:$F$19</c:f>
              <c:numCache>
                <c:formatCode>General</c:formatCode>
                <c:ptCount val="18"/>
                <c:pt idx="0">
                  <c:v>-0.48299999999999998</c:v>
                </c:pt>
                <c:pt idx="1">
                  <c:v>-0.48299999999999998</c:v>
                </c:pt>
                <c:pt idx="2">
                  <c:v>-0.55000000000000004</c:v>
                </c:pt>
                <c:pt idx="3">
                  <c:v>-0.6</c:v>
                </c:pt>
                <c:pt idx="4">
                  <c:v>-0.55200000000000005</c:v>
                </c:pt>
                <c:pt idx="5">
                  <c:v>-0.7</c:v>
                </c:pt>
                <c:pt idx="6">
                  <c:v>-0.71699999999999997</c:v>
                </c:pt>
                <c:pt idx="7">
                  <c:v>-0.66700000000000004</c:v>
                </c:pt>
                <c:pt idx="8">
                  <c:v>-0.433</c:v>
                </c:pt>
                <c:pt idx="9">
                  <c:v>-0.63300000000000001</c:v>
                </c:pt>
                <c:pt idx="10">
                  <c:v>-0.48299999999999998</c:v>
                </c:pt>
                <c:pt idx="11">
                  <c:v>-0.58299999999999996</c:v>
                </c:pt>
                <c:pt idx="12">
                  <c:v>-0.56699999999999995</c:v>
                </c:pt>
                <c:pt idx="13">
                  <c:v>-0.55000000000000004</c:v>
                </c:pt>
                <c:pt idx="14">
                  <c:v>-0.76700000000000002</c:v>
                </c:pt>
                <c:pt idx="15">
                  <c:v>-0.433</c:v>
                </c:pt>
                <c:pt idx="16">
                  <c:v>-0.51700000000000002</c:v>
                </c:pt>
                <c:pt idx="17">
                  <c:v>-0.65</c:v>
                </c:pt>
              </c:numCache>
            </c:numRef>
          </c:xVal>
          <c:yVal>
            <c:numRef>
              <c:f>'20211029'!$G$2:$G$19</c:f>
              <c:numCache>
                <c:formatCode>General</c:formatCode>
                <c:ptCount val="18"/>
                <c:pt idx="0">
                  <c:v>29.470867318</c:v>
                </c:pt>
                <c:pt idx="1">
                  <c:v>29.348345852999998</c:v>
                </c:pt>
                <c:pt idx="2">
                  <c:v>29.310813530000001</c:v>
                </c:pt>
                <c:pt idx="3">
                  <c:v>29.177015229000002</c:v>
                </c:pt>
                <c:pt idx="4">
                  <c:v>29.331953788</c:v>
                </c:pt>
                <c:pt idx="5">
                  <c:v>29.333099270999998</c:v>
                </c:pt>
                <c:pt idx="6">
                  <c:v>29.185120650000002</c:v>
                </c:pt>
                <c:pt idx="7">
                  <c:v>29.244296949999999</c:v>
                </c:pt>
                <c:pt idx="8">
                  <c:v>29.269961765000001</c:v>
                </c:pt>
                <c:pt idx="9">
                  <c:v>29.499019547</c:v>
                </c:pt>
                <c:pt idx="10">
                  <c:v>29.373335062999999</c:v>
                </c:pt>
                <c:pt idx="11">
                  <c:v>29.230674658000002</c:v>
                </c:pt>
                <c:pt idx="12">
                  <c:v>29.239919086</c:v>
                </c:pt>
                <c:pt idx="13">
                  <c:v>29.256311720999999</c:v>
                </c:pt>
                <c:pt idx="14">
                  <c:v>29.304904336</c:v>
                </c:pt>
                <c:pt idx="15">
                  <c:v>29.283220287999999</c:v>
                </c:pt>
                <c:pt idx="16">
                  <c:v>29.356169116</c:v>
                </c:pt>
                <c:pt idx="17">
                  <c:v>29.251909048000002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D5A-4486-BC46-3D95623BC0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7259624"/>
        <c:axId val="667260936"/>
      </c:scatterChart>
      <c:valAx>
        <c:axId val="667259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ψ </a:t>
                </a:r>
                <a:r>
                  <a:rPr lang="en-US"/>
                  <a:t>Midday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7260936"/>
        <c:crosses val="autoZero"/>
        <c:crossBetween val="midCat"/>
      </c:valAx>
      <c:valAx>
        <c:axId val="667260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72596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1070691163604549"/>
                  <c:y val="0.4273035141440653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Season!$B$2:$B$195</c:f>
              <c:numCache>
                <c:formatCode>General</c:formatCode>
                <c:ptCount val="194"/>
                <c:pt idx="0">
                  <c:v>-0.48299999999999998</c:v>
                </c:pt>
                <c:pt idx="1">
                  <c:v>-0.48299999999999998</c:v>
                </c:pt>
                <c:pt idx="2">
                  <c:v>-0.55000000000000004</c:v>
                </c:pt>
                <c:pt idx="3">
                  <c:v>-0.6</c:v>
                </c:pt>
                <c:pt idx="4">
                  <c:v>-0.55200000000000005</c:v>
                </c:pt>
                <c:pt idx="5">
                  <c:v>-0.7</c:v>
                </c:pt>
                <c:pt idx="6">
                  <c:v>-0.71699999999999997</c:v>
                </c:pt>
                <c:pt idx="7">
                  <c:v>-0.66700000000000004</c:v>
                </c:pt>
                <c:pt idx="8">
                  <c:v>-0.433</c:v>
                </c:pt>
                <c:pt idx="9">
                  <c:v>-0.63300000000000001</c:v>
                </c:pt>
                <c:pt idx="10">
                  <c:v>-0.48299999999999998</c:v>
                </c:pt>
                <c:pt idx="11">
                  <c:v>-0.58299999999999996</c:v>
                </c:pt>
                <c:pt idx="12">
                  <c:v>-0.56699999999999995</c:v>
                </c:pt>
                <c:pt idx="13">
                  <c:v>-0.55000000000000004</c:v>
                </c:pt>
                <c:pt idx="14">
                  <c:v>-0.76700000000000002</c:v>
                </c:pt>
                <c:pt idx="15">
                  <c:v>-0.433</c:v>
                </c:pt>
                <c:pt idx="16">
                  <c:v>-0.51700000000000002</c:v>
                </c:pt>
                <c:pt idx="17">
                  <c:v>-0.65</c:v>
                </c:pt>
                <c:pt idx="18">
                  <c:v>-0.73</c:v>
                </c:pt>
                <c:pt idx="19">
                  <c:v>-0.503</c:v>
                </c:pt>
                <c:pt idx="20">
                  <c:v>-0.55700000000000005</c:v>
                </c:pt>
                <c:pt idx="21">
                  <c:v>-0.49</c:v>
                </c:pt>
                <c:pt idx="22">
                  <c:v>-0.47699999999999998</c:v>
                </c:pt>
                <c:pt idx="23">
                  <c:v>-0.48299999999999998</c:v>
                </c:pt>
                <c:pt idx="24">
                  <c:v>-0.54300000000000004</c:v>
                </c:pt>
                <c:pt idx="25">
                  <c:v>-0.58299999999999996</c:v>
                </c:pt>
                <c:pt idx="26">
                  <c:v>-0.51700000000000002</c:v>
                </c:pt>
                <c:pt idx="27">
                  <c:v>-0.66700000000000004</c:v>
                </c:pt>
                <c:pt idx="28">
                  <c:v>-0.437</c:v>
                </c:pt>
                <c:pt idx="29">
                  <c:v>-0.53</c:v>
                </c:pt>
                <c:pt idx="30">
                  <c:v>-0.58299999999999996</c:v>
                </c:pt>
                <c:pt idx="31">
                  <c:v>-0.78</c:v>
                </c:pt>
                <c:pt idx="32">
                  <c:v>-0.61299999999999999</c:v>
                </c:pt>
                <c:pt idx="33">
                  <c:v>-0.48299999999999998</c:v>
                </c:pt>
                <c:pt idx="34">
                  <c:v>-0.58299999999999996</c:v>
                </c:pt>
                <c:pt idx="35">
                  <c:v>-0.53300000000000003</c:v>
                </c:pt>
                <c:pt idx="36">
                  <c:v>-0.60299999999999998</c:v>
                </c:pt>
                <c:pt idx="37">
                  <c:v>-0.61699999999999999</c:v>
                </c:pt>
                <c:pt idx="38">
                  <c:v>-0.45</c:v>
                </c:pt>
                <c:pt idx="39">
                  <c:v>-0.41699999999999998</c:v>
                </c:pt>
                <c:pt idx="40">
                  <c:v>-0.38200000000000001</c:v>
                </c:pt>
                <c:pt idx="41">
                  <c:v>-0.33</c:v>
                </c:pt>
                <c:pt idx="42">
                  <c:v>-0.47699999999999998</c:v>
                </c:pt>
                <c:pt idx="43">
                  <c:v>-0.34</c:v>
                </c:pt>
                <c:pt idx="44">
                  <c:v>-0.40300000000000002</c:v>
                </c:pt>
                <c:pt idx="45">
                  <c:v>-0.42299999999999999</c:v>
                </c:pt>
                <c:pt idx="46">
                  <c:v>-0.39</c:v>
                </c:pt>
                <c:pt idx="47">
                  <c:v>-0.32</c:v>
                </c:pt>
                <c:pt idx="48">
                  <c:v>-0.38700000000000001</c:v>
                </c:pt>
                <c:pt idx="49">
                  <c:v>-0.34300000000000003</c:v>
                </c:pt>
                <c:pt idx="50">
                  <c:v>-0.51700000000000002</c:v>
                </c:pt>
                <c:pt idx="51">
                  <c:v>-0.38700000000000001</c:v>
                </c:pt>
                <c:pt idx="52">
                  <c:v>-0.4</c:v>
                </c:pt>
                <c:pt idx="53">
                  <c:v>-0.56999999999999995</c:v>
                </c:pt>
                <c:pt idx="54">
                  <c:v>-0.42699999999999999</c:v>
                </c:pt>
                <c:pt idx="55">
                  <c:v>-0.42699999999999999</c:v>
                </c:pt>
                <c:pt idx="56">
                  <c:v>-0.36</c:v>
                </c:pt>
                <c:pt idx="57">
                  <c:v>-0.46</c:v>
                </c:pt>
                <c:pt idx="58">
                  <c:v>-0.40699999999999997</c:v>
                </c:pt>
                <c:pt idx="59">
                  <c:v>-0.38700000000000001</c:v>
                </c:pt>
                <c:pt idx="60">
                  <c:v>-0.46</c:v>
                </c:pt>
                <c:pt idx="61">
                  <c:v>-0.503</c:v>
                </c:pt>
                <c:pt idx="62">
                  <c:v>-0.39</c:v>
                </c:pt>
                <c:pt idx="63">
                  <c:v>-0.36299999999999999</c:v>
                </c:pt>
                <c:pt idx="64">
                  <c:v>-0.46</c:v>
                </c:pt>
                <c:pt idx="65">
                  <c:v>-0.40300000000000002</c:v>
                </c:pt>
                <c:pt idx="66">
                  <c:v>-0.46300000000000002</c:v>
                </c:pt>
                <c:pt idx="67">
                  <c:v>-0.70299999999999996</c:v>
                </c:pt>
                <c:pt idx="68">
                  <c:v>-0.437</c:v>
                </c:pt>
                <c:pt idx="69">
                  <c:v>-0.52</c:v>
                </c:pt>
                <c:pt idx="70">
                  <c:v>-0.40300000000000002</c:v>
                </c:pt>
                <c:pt idx="71">
                  <c:v>-0.51</c:v>
                </c:pt>
                <c:pt idx="72">
                  <c:v>-0.37</c:v>
                </c:pt>
                <c:pt idx="73">
                  <c:v>-0.43</c:v>
                </c:pt>
                <c:pt idx="74">
                  <c:v>-0.48</c:v>
                </c:pt>
                <c:pt idx="75">
                  <c:v>-0.34699999999999998</c:v>
                </c:pt>
                <c:pt idx="76">
                  <c:v>-0.32</c:v>
                </c:pt>
                <c:pt idx="77">
                  <c:v>-0.91300000000000003</c:v>
                </c:pt>
                <c:pt idx="78">
                  <c:v>-0.61</c:v>
                </c:pt>
                <c:pt idx="79">
                  <c:v>-0.65</c:v>
                </c:pt>
                <c:pt idx="80">
                  <c:v>-0.46</c:v>
                </c:pt>
                <c:pt idx="81">
                  <c:v>-0.64700000000000002</c:v>
                </c:pt>
                <c:pt idx="82">
                  <c:v>-0.88</c:v>
                </c:pt>
                <c:pt idx="83">
                  <c:v>-0.85</c:v>
                </c:pt>
                <c:pt idx="84">
                  <c:v>-0.53</c:v>
                </c:pt>
                <c:pt idx="85">
                  <c:v>-0.66300000000000003</c:v>
                </c:pt>
                <c:pt idx="86">
                  <c:v>-0.64700000000000002</c:v>
                </c:pt>
                <c:pt idx="87">
                  <c:v>-1.0669999999999999</c:v>
                </c:pt>
                <c:pt idx="88">
                  <c:v>-0.93300000000000005</c:v>
                </c:pt>
                <c:pt idx="89">
                  <c:v>-0.73299999999999998</c:v>
                </c:pt>
                <c:pt idx="90">
                  <c:v>-0.88300000000000001</c:v>
                </c:pt>
                <c:pt idx="91">
                  <c:v>-0.65</c:v>
                </c:pt>
                <c:pt idx="92">
                  <c:v>-0.95</c:v>
                </c:pt>
                <c:pt idx="93">
                  <c:v>-1.0069999999999999</c:v>
                </c:pt>
                <c:pt idx="94">
                  <c:v>-0.85</c:v>
                </c:pt>
                <c:pt idx="95">
                  <c:v>-0.623</c:v>
                </c:pt>
                <c:pt idx="96">
                  <c:v>-0.67</c:v>
                </c:pt>
                <c:pt idx="97">
                  <c:v>-0.47</c:v>
                </c:pt>
                <c:pt idx="98">
                  <c:v>-0.497</c:v>
                </c:pt>
                <c:pt idx="99">
                  <c:v>-0.61299999999999999</c:v>
                </c:pt>
                <c:pt idx="100">
                  <c:v>-0.48</c:v>
                </c:pt>
                <c:pt idx="101">
                  <c:v>-0.443</c:v>
                </c:pt>
                <c:pt idx="102">
                  <c:v>-0.63700000000000001</c:v>
                </c:pt>
                <c:pt idx="103">
                  <c:v>-0.43</c:v>
                </c:pt>
                <c:pt idx="104">
                  <c:v>-0.54300000000000004</c:v>
                </c:pt>
                <c:pt idx="105">
                  <c:v>-0.61</c:v>
                </c:pt>
                <c:pt idx="106">
                  <c:v>-0.55000000000000004</c:v>
                </c:pt>
                <c:pt idx="107">
                  <c:v>-0.433</c:v>
                </c:pt>
                <c:pt idx="108">
                  <c:v>-0.52</c:v>
                </c:pt>
                <c:pt idx="109">
                  <c:v>-0.52300000000000002</c:v>
                </c:pt>
                <c:pt idx="110">
                  <c:v>-0.59</c:v>
                </c:pt>
                <c:pt idx="111">
                  <c:v>-0.497</c:v>
                </c:pt>
                <c:pt idx="112">
                  <c:v>-0.503</c:v>
                </c:pt>
                <c:pt idx="113">
                  <c:v>-0.503</c:v>
                </c:pt>
                <c:pt idx="114">
                  <c:v>-0.52300000000000002</c:v>
                </c:pt>
                <c:pt idx="115">
                  <c:v>-0.63700000000000001</c:v>
                </c:pt>
                <c:pt idx="116">
                  <c:v>-0.57699999999999996</c:v>
                </c:pt>
                <c:pt idx="117">
                  <c:v>-0.54</c:v>
                </c:pt>
                <c:pt idx="118">
                  <c:v>-0.47</c:v>
                </c:pt>
                <c:pt idx="119">
                  <c:v>-0.627</c:v>
                </c:pt>
                <c:pt idx="120">
                  <c:v>-0.65700000000000003</c:v>
                </c:pt>
                <c:pt idx="121">
                  <c:v>-0.65700000000000003</c:v>
                </c:pt>
                <c:pt idx="122">
                  <c:v>-0.56999999999999995</c:v>
                </c:pt>
                <c:pt idx="123">
                  <c:v>-0.48699999999999999</c:v>
                </c:pt>
                <c:pt idx="124">
                  <c:v>-0.54</c:v>
                </c:pt>
                <c:pt idx="125">
                  <c:v>-0.64</c:v>
                </c:pt>
                <c:pt idx="126">
                  <c:v>-0.503</c:v>
                </c:pt>
                <c:pt idx="127">
                  <c:v>-0.64700000000000002</c:v>
                </c:pt>
                <c:pt idx="128">
                  <c:v>-0.49299999999999999</c:v>
                </c:pt>
                <c:pt idx="129">
                  <c:v>-0.71699999999999997</c:v>
                </c:pt>
                <c:pt idx="130">
                  <c:v>-0.65300000000000002</c:v>
                </c:pt>
                <c:pt idx="131">
                  <c:v>-0.51300000000000001</c:v>
                </c:pt>
                <c:pt idx="132">
                  <c:v>-0.70699999999999996</c:v>
                </c:pt>
                <c:pt idx="133">
                  <c:v>-0.497</c:v>
                </c:pt>
                <c:pt idx="134">
                  <c:v>-0.54630000000000001</c:v>
                </c:pt>
                <c:pt idx="135">
                  <c:v>-0.58299999999999996</c:v>
                </c:pt>
                <c:pt idx="136">
                  <c:v>-0.65700000000000003</c:v>
                </c:pt>
                <c:pt idx="137">
                  <c:v>-0.70299999999999996</c:v>
                </c:pt>
                <c:pt idx="138">
                  <c:v>-0.93</c:v>
                </c:pt>
                <c:pt idx="139">
                  <c:v>-0.75</c:v>
                </c:pt>
                <c:pt idx="140">
                  <c:v>-0.70699999999999996</c:v>
                </c:pt>
                <c:pt idx="141">
                  <c:v>-0.80700000000000005</c:v>
                </c:pt>
                <c:pt idx="142">
                  <c:v>-0.74</c:v>
                </c:pt>
                <c:pt idx="143">
                  <c:v>-0.69</c:v>
                </c:pt>
                <c:pt idx="144">
                  <c:v>-0.67700000000000005</c:v>
                </c:pt>
                <c:pt idx="145">
                  <c:v>-0.623</c:v>
                </c:pt>
                <c:pt idx="146">
                  <c:v>-0.88</c:v>
                </c:pt>
                <c:pt idx="147">
                  <c:v>-0.89700000000000002</c:v>
                </c:pt>
                <c:pt idx="148">
                  <c:v>-0.61699999999999999</c:v>
                </c:pt>
                <c:pt idx="149">
                  <c:v>-0.76700000000000002</c:v>
                </c:pt>
                <c:pt idx="150">
                  <c:v>-0.69299999999999995</c:v>
                </c:pt>
                <c:pt idx="151">
                  <c:v>-0.61699999999999999</c:v>
                </c:pt>
                <c:pt idx="152">
                  <c:v>-0.92700000000000005</c:v>
                </c:pt>
                <c:pt idx="153">
                  <c:v>-0.74</c:v>
                </c:pt>
                <c:pt idx="154">
                  <c:v>-0.7</c:v>
                </c:pt>
                <c:pt idx="155">
                  <c:v>-0.99</c:v>
                </c:pt>
                <c:pt idx="156">
                  <c:v>-0.7</c:v>
                </c:pt>
                <c:pt idx="157">
                  <c:v>-0.78300000000000003</c:v>
                </c:pt>
                <c:pt idx="158">
                  <c:v>-0.66700000000000004</c:v>
                </c:pt>
                <c:pt idx="159">
                  <c:v>-0.7</c:v>
                </c:pt>
                <c:pt idx="160">
                  <c:v>-1.0669999999999999</c:v>
                </c:pt>
                <c:pt idx="161">
                  <c:v>-1.167</c:v>
                </c:pt>
                <c:pt idx="162">
                  <c:v>-0.72299999999999998</c:v>
                </c:pt>
                <c:pt idx="163">
                  <c:v>-0.68300000000000005</c:v>
                </c:pt>
                <c:pt idx="164">
                  <c:v>-1.0329999999999999</c:v>
                </c:pt>
                <c:pt idx="165">
                  <c:v>-0.83299999999999996</c:v>
                </c:pt>
                <c:pt idx="166">
                  <c:v>-0.83299999999999996</c:v>
                </c:pt>
                <c:pt idx="167">
                  <c:v>-1.167</c:v>
                </c:pt>
                <c:pt idx="168">
                  <c:v>-0.73299999999999998</c:v>
                </c:pt>
                <c:pt idx="169">
                  <c:v>-0.90700000000000003</c:v>
                </c:pt>
                <c:pt idx="170">
                  <c:v>-0.66700000000000004</c:v>
                </c:pt>
                <c:pt idx="171">
                  <c:v>-1.167</c:v>
                </c:pt>
                <c:pt idx="172">
                  <c:v>-0.86</c:v>
                </c:pt>
                <c:pt idx="173">
                  <c:v>-0.93300000000000005</c:v>
                </c:pt>
                <c:pt idx="174">
                  <c:v>-1.0677000000000001</c:v>
                </c:pt>
                <c:pt idx="175">
                  <c:v>-0.76</c:v>
                </c:pt>
                <c:pt idx="176">
                  <c:v>-0.65</c:v>
                </c:pt>
                <c:pt idx="177">
                  <c:v>-0.55000000000000004</c:v>
                </c:pt>
                <c:pt idx="178">
                  <c:v>-0.5</c:v>
                </c:pt>
                <c:pt idx="179">
                  <c:v>-0.443</c:v>
                </c:pt>
                <c:pt idx="180">
                  <c:v>-0.61</c:v>
                </c:pt>
                <c:pt idx="181">
                  <c:v>-0.80700000000000005</c:v>
                </c:pt>
                <c:pt idx="182">
                  <c:v>-0.53300000000000003</c:v>
                </c:pt>
                <c:pt idx="183">
                  <c:v>-0.51700000000000002</c:v>
                </c:pt>
                <c:pt idx="184">
                  <c:v>-0.66700000000000004</c:v>
                </c:pt>
                <c:pt idx="185">
                  <c:v>-0.65</c:v>
                </c:pt>
                <c:pt idx="186">
                  <c:v>-0.90700000000000003</c:v>
                </c:pt>
                <c:pt idx="187">
                  <c:v>-0.98299999999999998</c:v>
                </c:pt>
                <c:pt idx="188">
                  <c:v>-0.55000000000000004</c:v>
                </c:pt>
                <c:pt idx="189">
                  <c:v>-0.91700000000000004</c:v>
                </c:pt>
                <c:pt idx="190">
                  <c:v>-0.86</c:v>
                </c:pt>
                <c:pt idx="191">
                  <c:v>-0.65</c:v>
                </c:pt>
                <c:pt idx="192">
                  <c:v>-0.7</c:v>
                </c:pt>
                <c:pt idx="193">
                  <c:v>-0.55000000000000004</c:v>
                </c:pt>
              </c:numCache>
            </c:numRef>
          </c:xVal>
          <c:yVal>
            <c:numRef>
              <c:f>Season!$D$2:$D$195</c:f>
              <c:numCache>
                <c:formatCode>General</c:formatCode>
                <c:ptCount val="194"/>
                <c:pt idx="0">
                  <c:v>10.171607318</c:v>
                </c:pt>
                <c:pt idx="1">
                  <c:v>10.049085852999998</c:v>
                </c:pt>
                <c:pt idx="2">
                  <c:v>10.01155353</c:v>
                </c:pt>
                <c:pt idx="3">
                  <c:v>9.8777552290000017</c:v>
                </c:pt>
                <c:pt idx="4">
                  <c:v>10.032693788</c:v>
                </c:pt>
                <c:pt idx="5">
                  <c:v>10.033839270999998</c:v>
                </c:pt>
                <c:pt idx="6">
                  <c:v>9.8858606500000015</c:v>
                </c:pt>
                <c:pt idx="7">
                  <c:v>9.9450369499999987</c:v>
                </c:pt>
                <c:pt idx="8">
                  <c:v>9.9707017650000012</c:v>
                </c:pt>
                <c:pt idx="9">
                  <c:v>10.199759546999999</c:v>
                </c:pt>
                <c:pt idx="10">
                  <c:v>10.074075062999999</c:v>
                </c:pt>
                <c:pt idx="11">
                  <c:v>9.9314146580000013</c:v>
                </c:pt>
                <c:pt idx="12">
                  <c:v>9.9406590860000001</c:v>
                </c:pt>
                <c:pt idx="13">
                  <c:v>9.9570517209999991</c:v>
                </c:pt>
                <c:pt idx="14">
                  <c:v>10.005644336</c:v>
                </c:pt>
                <c:pt idx="15">
                  <c:v>9.9839602879999987</c:v>
                </c:pt>
                <c:pt idx="16">
                  <c:v>10.056909116</c:v>
                </c:pt>
                <c:pt idx="17">
                  <c:v>9.9526490480000014</c:v>
                </c:pt>
                <c:pt idx="18">
                  <c:v>1.899545590999999</c:v>
                </c:pt>
                <c:pt idx="19">
                  <c:v>1.8606247519999997</c:v>
                </c:pt>
                <c:pt idx="20">
                  <c:v>1.8032931199999993</c:v>
                </c:pt>
                <c:pt idx="21">
                  <c:v>1.8853582650000007</c:v>
                </c:pt>
                <c:pt idx="22">
                  <c:v>1.863138364000001</c:v>
                </c:pt>
                <c:pt idx="23">
                  <c:v>1.8400819259999999</c:v>
                </c:pt>
                <c:pt idx="24">
                  <c:v>1.8685772060000012</c:v>
                </c:pt>
                <c:pt idx="25">
                  <c:v>1.9664894799999963</c:v>
                </c:pt>
                <c:pt idx="26">
                  <c:v>1.8982107669999984</c:v>
                </c:pt>
                <c:pt idx="27">
                  <c:v>1.9067824080000015</c:v>
                </c:pt>
                <c:pt idx="28">
                  <c:v>1.947722676999998</c:v>
                </c:pt>
                <c:pt idx="29">
                  <c:v>2.0432539999999975</c:v>
                </c:pt>
                <c:pt idx="30">
                  <c:v>1.8732249379999999</c:v>
                </c:pt>
                <c:pt idx="31">
                  <c:v>1.8777428020000002</c:v>
                </c:pt>
                <c:pt idx="32">
                  <c:v>1.8107648830000009</c:v>
                </c:pt>
                <c:pt idx="33">
                  <c:v>1.8680932729999995</c:v>
                </c:pt>
                <c:pt idx="34">
                  <c:v>1.8783248350000008</c:v>
                </c:pt>
                <c:pt idx="35">
                  <c:v>1.94015263</c:v>
                </c:pt>
                <c:pt idx="36">
                  <c:v>1.923399112000002</c:v>
                </c:pt>
                <c:pt idx="37">
                  <c:v>9.1941298919999994</c:v>
                </c:pt>
                <c:pt idx="38">
                  <c:v>9.0817482650000017</c:v>
                </c:pt>
                <c:pt idx="39">
                  <c:v>9.0843133160000029</c:v>
                </c:pt>
                <c:pt idx="40">
                  <c:v>9.0879766810000007</c:v>
                </c:pt>
                <c:pt idx="41">
                  <c:v>8.9285586210000005</c:v>
                </c:pt>
                <c:pt idx="42">
                  <c:v>8.9542644520000039</c:v>
                </c:pt>
                <c:pt idx="43">
                  <c:v>8.9479940780000042</c:v>
                </c:pt>
                <c:pt idx="44">
                  <c:v>9.1134239900000011</c:v>
                </c:pt>
                <c:pt idx="45">
                  <c:v>8.9212041620000022</c:v>
                </c:pt>
                <c:pt idx="46">
                  <c:v>8.9178212389999985</c:v>
                </c:pt>
                <c:pt idx="47">
                  <c:v>8.9463752529999994</c:v>
                </c:pt>
                <c:pt idx="48">
                  <c:v>8.9936408740000005</c:v>
                </c:pt>
                <c:pt idx="49">
                  <c:v>8.8919798150000027</c:v>
                </c:pt>
                <c:pt idx="50">
                  <c:v>9.0677707110000014</c:v>
                </c:pt>
                <c:pt idx="51">
                  <c:v>8.9646197170000015</c:v>
                </c:pt>
                <c:pt idx="52">
                  <c:v>8.9186390799999984</c:v>
                </c:pt>
                <c:pt idx="53">
                  <c:v>8.9564330450000007</c:v>
                </c:pt>
                <c:pt idx="54">
                  <c:v>8.9534065419999997</c:v>
                </c:pt>
                <c:pt idx="55">
                  <c:v>8.9614800410000015</c:v>
                </c:pt>
                <c:pt idx="56">
                  <c:v>9.0240552479999998</c:v>
                </c:pt>
                <c:pt idx="57">
                  <c:v>5.1440511660000006</c:v>
                </c:pt>
                <c:pt idx="58">
                  <c:v>5.0393373990000008</c:v>
                </c:pt>
                <c:pt idx="59">
                  <c:v>5.1032623480000012</c:v>
                </c:pt>
                <c:pt idx="60">
                  <c:v>5.0202421010000009</c:v>
                </c:pt>
                <c:pt idx="61">
                  <c:v>5.1057396659999981</c:v>
                </c:pt>
                <c:pt idx="62">
                  <c:v>5.0053439710000021</c:v>
                </c:pt>
                <c:pt idx="63">
                  <c:v>5.0197259920000015</c:v>
                </c:pt>
                <c:pt idx="64">
                  <c:v>5.1000686309999992</c:v>
                </c:pt>
                <c:pt idx="65">
                  <c:v>5.0799724140000002</c:v>
                </c:pt>
                <c:pt idx="66">
                  <c:v>5.019005945</c:v>
                </c:pt>
                <c:pt idx="67">
                  <c:v>5.1599360480000023</c:v>
                </c:pt>
                <c:pt idx="68">
                  <c:v>5.2084605089999982</c:v>
                </c:pt>
                <c:pt idx="69">
                  <c:v>5.0514890050000005</c:v>
                </c:pt>
                <c:pt idx="70">
                  <c:v>5.0227091129999977</c:v>
                </c:pt>
                <c:pt idx="71">
                  <c:v>5.0498437420000002</c:v>
                </c:pt>
                <c:pt idx="72">
                  <c:v>5.0709927000000015</c:v>
                </c:pt>
                <c:pt idx="73">
                  <c:v>5.1211085629999999</c:v>
                </c:pt>
                <c:pt idx="74">
                  <c:v>5.0321859589999995</c:v>
                </c:pt>
                <c:pt idx="75">
                  <c:v>5.1265630530000017</c:v>
                </c:pt>
                <c:pt idx="76">
                  <c:v>5.1695657240000017</c:v>
                </c:pt>
                <c:pt idx="77">
                  <c:v>1.5285111300000018</c:v>
                </c:pt>
                <c:pt idx="78">
                  <c:v>1.5289785610000024</c:v>
                </c:pt>
                <c:pt idx="79">
                  <c:v>0.10127599800000198</c:v>
                </c:pt>
                <c:pt idx="80">
                  <c:v>1.2926928440000012</c:v>
                </c:pt>
                <c:pt idx="81">
                  <c:v>1.7439611840000033</c:v>
                </c:pt>
                <c:pt idx="82">
                  <c:v>0.73076170300000243</c:v>
                </c:pt>
                <c:pt idx="83">
                  <c:v>2.2599724110000032</c:v>
                </c:pt>
                <c:pt idx="84">
                  <c:v>1.2773544070000007</c:v>
                </c:pt>
                <c:pt idx="85">
                  <c:v>0.51237739600000154</c:v>
                </c:pt>
                <c:pt idx="86">
                  <c:v>1.8500742600000031</c:v>
                </c:pt>
                <c:pt idx="87">
                  <c:v>1.9437440300000013</c:v>
                </c:pt>
                <c:pt idx="88">
                  <c:v>1.1150891600000001</c:v>
                </c:pt>
                <c:pt idx="89">
                  <c:v>1.5368228620000011</c:v>
                </c:pt>
                <c:pt idx="90">
                  <c:v>1.7612058450000028</c:v>
                </c:pt>
                <c:pt idx="91">
                  <c:v>1.8099575850000029</c:v>
                </c:pt>
                <c:pt idx="92">
                  <c:v>1.3371414820000034</c:v>
                </c:pt>
                <c:pt idx="93">
                  <c:v>1.9780385770000031</c:v>
                </c:pt>
                <c:pt idx="94">
                  <c:v>1.7665620110000013</c:v>
                </c:pt>
                <c:pt idx="95">
                  <c:v>1.1888234970000013</c:v>
                </c:pt>
                <c:pt idx="96">
                  <c:v>1.5213456359999995</c:v>
                </c:pt>
                <c:pt idx="97">
                  <c:v>1.6303189409999987</c:v>
                </c:pt>
                <c:pt idx="98">
                  <c:v>2.4590958020000002</c:v>
                </c:pt>
                <c:pt idx="99">
                  <c:v>1.9250636189999994</c:v>
                </c:pt>
                <c:pt idx="100">
                  <c:v>1.0029667059999987</c:v>
                </c:pt>
                <c:pt idx="101">
                  <c:v>0.15696572399999908</c:v>
                </c:pt>
                <c:pt idx="102">
                  <c:v>1.802630526999998</c:v>
                </c:pt>
                <c:pt idx="103">
                  <c:v>1.1417768039999991</c:v>
                </c:pt>
                <c:pt idx="104">
                  <c:v>0.3173667889999976</c:v>
                </c:pt>
                <c:pt idx="105">
                  <c:v>1.8256493019999986</c:v>
                </c:pt>
                <c:pt idx="106">
                  <c:v>-0.46321253900000059</c:v>
                </c:pt>
                <c:pt idx="107">
                  <c:v>-0.69368190100000149</c:v>
                </c:pt>
                <c:pt idx="108">
                  <c:v>0.22654902000000021</c:v>
                </c:pt>
                <c:pt idx="109">
                  <c:v>-0.49818929999999995</c:v>
                </c:pt>
                <c:pt idx="110">
                  <c:v>-0.70256175600000148</c:v>
                </c:pt>
                <c:pt idx="111">
                  <c:v>0.79436028499999978</c:v>
                </c:pt>
                <c:pt idx="112">
                  <c:v>1.8338837999999988</c:v>
                </c:pt>
                <c:pt idx="113">
                  <c:v>1.5818546490000003</c:v>
                </c:pt>
                <c:pt idx="114">
                  <c:v>2.0395891509999977</c:v>
                </c:pt>
                <c:pt idx="115">
                  <c:v>2.383895331999998</c:v>
                </c:pt>
                <c:pt idx="116">
                  <c:v>2.0991676069999983</c:v>
                </c:pt>
                <c:pt idx="117">
                  <c:v>1.5460599429999995</c:v>
                </c:pt>
                <c:pt idx="118">
                  <c:v>-0.85385254200000205</c:v>
                </c:pt>
                <c:pt idx="119">
                  <c:v>0.32572702899999939</c:v>
                </c:pt>
                <c:pt idx="120">
                  <c:v>-0.16422239499999947</c:v>
                </c:pt>
                <c:pt idx="121">
                  <c:v>0.39007211799999908</c:v>
                </c:pt>
                <c:pt idx="122">
                  <c:v>0.71588502699999879</c:v>
                </c:pt>
                <c:pt idx="123">
                  <c:v>-0.60528920700000199</c:v>
                </c:pt>
                <c:pt idx="124">
                  <c:v>-0.796549057</c:v>
                </c:pt>
                <c:pt idx="125">
                  <c:v>-0.36619797999999903</c:v>
                </c:pt>
                <c:pt idx="126">
                  <c:v>-0.48400632399999921</c:v>
                </c:pt>
                <c:pt idx="127">
                  <c:v>-1.607001670999999</c:v>
                </c:pt>
                <c:pt idx="128">
                  <c:v>-0.49154486700000177</c:v>
                </c:pt>
                <c:pt idx="129">
                  <c:v>0.94519273999999953</c:v>
                </c:pt>
                <c:pt idx="130">
                  <c:v>1.3637034329999977</c:v>
                </c:pt>
                <c:pt idx="131">
                  <c:v>0.56818070399999954</c:v>
                </c:pt>
                <c:pt idx="132">
                  <c:v>0.97832499199999745</c:v>
                </c:pt>
                <c:pt idx="133">
                  <c:v>0.93179800599999751</c:v>
                </c:pt>
                <c:pt idx="134">
                  <c:v>1.3924822309999989</c:v>
                </c:pt>
                <c:pt idx="135">
                  <c:v>1.3374420019999995</c:v>
                </c:pt>
                <c:pt idx="136">
                  <c:v>1.9513304699999985</c:v>
                </c:pt>
                <c:pt idx="137">
                  <c:v>3.1730114920000005</c:v>
                </c:pt>
                <c:pt idx="138">
                  <c:v>1.5572054800000004</c:v>
                </c:pt>
                <c:pt idx="139">
                  <c:v>1.4436381320000002</c:v>
                </c:pt>
                <c:pt idx="140">
                  <c:v>3.277770658999998</c:v>
                </c:pt>
                <c:pt idx="141">
                  <c:v>2.936653978999999</c:v>
                </c:pt>
                <c:pt idx="142">
                  <c:v>1.2524780649999983</c:v>
                </c:pt>
                <c:pt idx="143">
                  <c:v>2.39591669</c:v>
                </c:pt>
                <c:pt idx="144">
                  <c:v>1.0112475819999993</c:v>
                </c:pt>
                <c:pt idx="145">
                  <c:v>1.11333986</c:v>
                </c:pt>
                <c:pt idx="146">
                  <c:v>1.0664779969999998</c:v>
                </c:pt>
                <c:pt idx="147">
                  <c:v>2.2231821620000005</c:v>
                </c:pt>
                <c:pt idx="148">
                  <c:v>2.3121878099999975</c:v>
                </c:pt>
                <c:pt idx="149">
                  <c:v>2.5154384929999978</c:v>
                </c:pt>
                <c:pt idx="150">
                  <c:v>2.5522444879999995</c:v>
                </c:pt>
                <c:pt idx="151">
                  <c:v>0.89314554899999976</c:v>
                </c:pt>
                <c:pt idx="152">
                  <c:v>3.4226091279999977</c:v>
                </c:pt>
                <c:pt idx="153">
                  <c:v>2.0672087119999993</c:v>
                </c:pt>
                <c:pt idx="154">
                  <c:v>1.6564041980000006</c:v>
                </c:pt>
                <c:pt idx="155">
                  <c:v>2.6035409559999998</c:v>
                </c:pt>
                <c:pt idx="156">
                  <c:v>0.25645822599999946</c:v>
                </c:pt>
                <c:pt idx="157">
                  <c:v>0.41837037399999844</c:v>
                </c:pt>
                <c:pt idx="158">
                  <c:v>-5.6074746000000175E-2</c:v>
                </c:pt>
                <c:pt idx="159">
                  <c:v>1.8306416110000008</c:v>
                </c:pt>
                <c:pt idx="160">
                  <c:v>0.41392319699999902</c:v>
                </c:pt>
                <c:pt idx="161">
                  <c:v>0.90452260600000045</c:v>
                </c:pt>
                <c:pt idx="162">
                  <c:v>1.5212860950000007</c:v>
                </c:pt>
                <c:pt idx="163">
                  <c:v>0.12031456400000096</c:v>
                </c:pt>
                <c:pt idx="164">
                  <c:v>0.53961428199999872</c:v>
                </c:pt>
                <c:pt idx="165">
                  <c:v>1.0240169719999983</c:v>
                </c:pt>
                <c:pt idx="166">
                  <c:v>0.97221886899999888</c:v>
                </c:pt>
                <c:pt idx="167">
                  <c:v>1.536422512999998</c:v>
                </c:pt>
                <c:pt idx="168">
                  <c:v>1.3034429729999992</c:v>
                </c:pt>
                <c:pt idx="169">
                  <c:v>0.27049726899999982</c:v>
                </c:pt>
                <c:pt idx="170">
                  <c:v>1.5808918950000006</c:v>
                </c:pt>
                <c:pt idx="171">
                  <c:v>4.5847812999998183E-2</c:v>
                </c:pt>
                <c:pt idx="172">
                  <c:v>2.3584358630000004</c:v>
                </c:pt>
                <c:pt idx="173">
                  <c:v>1.074299375999999</c:v>
                </c:pt>
                <c:pt idx="174">
                  <c:v>0.1252847139999993</c:v>
                </c:pt>
                <c:pt idx="175">
                  <c:v>8.8393111999998553E-2</c:v>
                </c:pt>
                <c:pt idx="176">
                  <c:v>0.75871538200000188</c:v>
                </c:pt>
                <c:pt idx="177">
                  <c:v>1.2528490890000015</c:v>
                </c:pt>
                <c:pt idx="178">
                  <c:v>-0.45157092499999862</c:v>
                </c:pt>
                <c:pt idx="179">
                  <c:v>-0.17233865899999756</c:v>
                </c:pt>
                <c:pt idx="180">
                  <c:v>0.63188989000000007</c:v>
                </c:pt>
                <c:pt idx="181">
                  <c:v>0.40529637999999935</c:v>
                </c:pt>
                <c:pt idx="182">
                  <c:v>1.2566306279999999</c:v>
                </c:pt>
                <c:pt idx="183">
                  <c:v>0.4060977759999993</c:v>
                </c:pt>
                <c:pt idx="184">
                  <c:v>0.23054465499999921</c:v>
                </c:pt>
                <c:pt idx="185">
                  <c:v>0.33037513200000035</c:v>
                </c:pt>
                <c:pt idx="186">
                  <c:v>1.5270873830000014</c:v>
                </c:pt>
                <c:pt idx="187">
                  <c:v>1.5037041660000021</c:v>
                </c:pt>
                <c:pt idx="188">
                  <c:v>0.79948798100000218</c:v>
                </c:pt>
                <c:pt idx="189">
                  <c:v>1.2197601280000008</c:v>
                </c:pt>
                <c:pt idx="190">
                  <c:v>-0.14466043199999845</c:v>
                </c:pt>
                <c:pt idx="191">
                  <c:v>-7.4989572999999865E-2</c:v>
                </c:pt>
                <c:pt idx="192">
                  <c:v>0.16110035000000167</c:v>
                </c:pt>
                <c:pt idx="193">
                  <c:v>0.80209620900000189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BE3-4552-B0E1-02ECCC31EB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8731168"/>
        <c:axId val="618732152"/>
      </c:scatterChart>
      <c:valAx>
        <c:axId val="6187311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>
                    <a:solidFill>
                      <a:sysClr val="windowText" lastClr="000000"/>
                    </a:solidFill>
                  </a:rPr>
                  <a:t>ψ </a:t>
                </a:r>
                <a:r>
                  <a:rPr lang="en-US">
                    <a:solidFill>
                      <a:sysClr val="windowText" lastClr="000000"/>
                    </a:solidFill>
                  </a:rPr>
                  <a:t>Midday (MPa)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8732152"/>
        <c:crosses val="autoZero"/>
        <c:crossBetween val="midCat"/>
      </c:valAx>
      <c:valAx>
        <c:axId val="618732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Tc-Ta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8731168"/>
        <c:crosses val="autoZero"/>
        <c:crossBetween val="midCat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CWSI si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7094291338582674"/>
                  <c:y val="0.1712095363079615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Season!$B$2:$B$195</c:f>
              <c:numCache>
                <c:formatCode>General</c:formatCode>
                <c:ptCount val="194"/>
                <c:pt idx="0">
                  <c:v>-0.48299999999999998</c:v>
                </c:pt>
                <c:pt idx="1">
                  <c:v>-0.48299999999999998</c:v>
                </c:pt>
                <c:pt idx="2">
                  <c:v>-0.55000000000000004</c:v>
                </c:pt>
                <c:pt idx="3">
                  <c:v>-0.6</c:v>
                </c:pt>
                <c:pt idx="4">
                  <c:v>-0.55200000000000005</c:v>
                </c:pt>
                <c:pt idx="5">
                  <c:v>-0.7</c:v>
                </c:pt>
                <c:pt idx="6">
                  <c:v>-0.71699999999999997</c:v>
                </c:pt>
                <c:pt idx="7">
                  <c:v>-0.66700000000000004</c:v>
                </c:pt>
                <c:pt idx="8">
                  <c:v>-0.433</c:v>
                </c:pt>
                <c:pt idx="9">
                  <c:v>-0.63300000000000001</c:v>
                </c:pt>
                <c:pt idx="10">
                  <c:v>-0.48299999999999998</c:v>
                </c:pt>
                <c:pt idx="11">
                  <c:v>-0.58299999999999996</c:v>
                </c:pt>
                <c:pt idx="12">
                  <c:v>-0.56699999999999995</c:v>
                </c:pt>
                <c:pt idx="13">
                  <c:v>-0.55000000000000004</c:v>
                </c:pt>
                <c:pt idx="14">
                  <c:v>-0.76700000000000002</c:v>
                </c:pt>
                <c:pt idx="15">
                  <c:v>-0.433</c:v>
                </c:pt>
                <c:pt idx="16">
                  <c:v>-0.51700000000000002</c:v>
                </c:pt>
                <c:pt idx="17">
                  <c:v>-0.65</c:v>
                </c:pt>
                <c:pt idx="18">
                  <c:v>-0.73</c:v>
                </c:pt>
                <c:pt idx="19">
                  <c:v>-0.503</c:v>
                </c:pt>
                <c:pt idx="20">
                  <c:v>-0.55700000000000005</c:v>
                </c:pt>
                <c:pt idx="21">
                  <c:v>-0.49</c:v>
                </c:pt>
                <c:pt idx="22">
                  <c:v>-0.47699999999999998</c:v>
                </c:pt>
                <c:pt idx="23">
                  <c:v>-0.48299999999999998</c:v>
                </c:pt>
                <c:pt idx="24">
                  <c:v>-0.54300000000000004</c:v>
                </c:pt>
                <c:pt idx="25">
                  <c:v>-0.58299999999999996</c:v>
                </c:pt>
                <c:pt idx="26">
                  <c:v>-0.51700000000000002</c:v>
                </c:pt>
                <c:pt idx="27">
                  <c:v>-0.66700000000000004</c:v>
                </c:pt>
                <c:pt idx="28">
                  <c:v>-0.437</c:v>
                </c:pt>
                <c:pt idx="29">
                  <c:v>-0.53</c:v>
                </c:pt>
                <c:pt idx="30">
                  <c:v>-0.58299999999999996</c:v>
                </c:pt>
                <c:pt idx="31">
                  <c:v>-0.78</c:v>
                </c:pt>
                <c:pt idx="32">
                  <c:v>-0.61299999999999999</c:v>
                </c:pt>
                <c:pt idx="33">
                  <c:v>-0.48299999999999998</c:v>
                </c:pt>
                <c:pt idx="34">
                  <c:v>-0.58299999999999996</c:v>
                </c:pt>
                <c:pt idx="35">
                  <c:v>-0.53300000000000003</c:v>
                </c:pt>
                <c:pt idx="36">
                  <c:v>-0.60299999999999998</c:v>
                </c:pt>
                <c:pt idx="37">
                  <c:v>-0.61699999999999999</c:v>
                </c:pt>
                <c:pt idx="38">
                  <c:v>-0.45</c:v>
                </c:pt>
                <c:pt idx="39">
                  <c:v>-0.41699999999999998</c:v>
                </c:pt>
                <c:pt idx="40">
                  <c:v>-0.38200000000000001</c:v>
                </c:pt>
                <c:pt idx="41">
                  <c:v>-0.33</c:v>
                </c:pt>
                <c:pt idx="42">
                  <c:v>-0.47699999999999998</c:v>
                </c:pt>
                <c:pt idx="43">
                  <c:v>-0.34</c:v>
                </c:pt>
                <c:pt idx="44">
                  <c:v>-0.40300000000000002</c:v>
                </c:pt>
                <c:pt idx="45">
                  <c:v>-0.42299999999999999</c:v>
                </c:pt>
                <c:pt idx="46">
                  <c:v>-0.39</c:v>
                </c:pt>
                <c:pt idx="47">
                  <c:v>-0.32</c:v>
                </c:pt>
                <c:pt idx="48">
                  <c:v>-0.38700000000000001</c:v>
                </c:pt>
                <c:pt idx="49">
                  <c:v>-0.34300000000000003</c:v>
                </c:pt>
                <c:pt idx="50">
                  <c:v>-0.51700000000000002</c:v>
                </c:pt>
                <c:pt idx="51">
                  <c:v>-0.38700000000000001</c:v>
                </c:pt>
                <c:pt idx="52">
                  <c:v>-0.4</c:v>
                </c:pt>
                <c:pt idx="53">
                  <c:v>-0.56999999999999995</c:v>
                </c:pt>
                <c:pt idx="54">
                  <c:v>-0.42699999999999999</c:v>
                </c:pt>
                <c:pt idx="55">
                  <c:v>-0.42699999999999999</c:v>
                </c:pt>
                <c:pt idx="56">
                  <c:v>-0.36</c:v>
                </c:pt>
                <c:pt idx="57">
                  <c:v>-0.46</c:v>
                </c:pt>
                <c:pt idx="58">
                  <c:v>-0.40699999999999997</c:v>
                </c:pt>
                <c:pt idx="59">
                  <c:v>-0.38700000000000001</c:v>
                </c:pt>
                <c:pt idx="60">
                  <c:v>-0.46</c:v>
                </c:pt>
                <c:pt idx="61">
                  <c:v>-0.503</c:v>
                </c:pt>
                <c:pt idx="62">
                  <c:v>-0.39</c:v>
                </c:pt>
                <c:pt idx="63">
                  <c:v>-0.36299999999999999</c:v>
                </c:pt>
                <c:pt idx="64">
                  <c:v>-0.46</c:v>
                </c:pt>
                <c:pt idx="65">
                  <c:v>-0.40300000000000002</c:v>
                </c:pt>
                <c:pt idx="66">
                  <c:v>-0.46300000000000002</c:v>
                </c:pt>
                <c:pt idx="67">
                  <c:v>-0.70299999999999996</c:v>
                </c:pt>
                <c:pt idx="68">
                  <c:v>-0.437</c:v>
                </c:pt>
                <c:pt idx="69">
                  <c:v>-0.52</c:v>
                </c:pt>
                <c:pt idx="70">
                  <c:v>-0.40300000000000002</c:v>
                </c:pt>
                <c:pt idx="71">
                  <c:v>-0.51</c:v>
                </c:pt>
                <c:pt idx="72">
                  <c:v>-0.37</c:v>
                </c:pt>
                <c:pt idx="73">
                  <c:v>-0.43</c:v>
                </c:pt>
                <c:pt idx="74">
                  <c:v>-0.48</c:v>
                </c:pt>
                <c:pt idx="75">
                  <c:v>-0.34699999999999998</c:v>
                </c:pt>
                <c:pt idx="76">
                  <c:v>-0.32</c:v>
                </c:pt>
                <c:pt idx="77">
                  <c:v>-0.91300000000000003</c:v>
                </c:pt>
                <c:pt idx="78">
                  <c:v>-0.61</c:v>
                </c:pt>
                <c:pt idx="79">
                  <c:v>-0.65</c:v>
                </c:pt>
                <c:pt idx="80">
                  <c:v>-0.46</c:v>
                </c:pt>
                <c:pt idx="81">
                  <c:v>-0.64700000000000002</c:v>
                </c:pt>
                <c:pt idx="82">
                  <c:v>-0.88</c:v>
                </c:pt>
                <c:pt idx="83">
                  <c:v>-0.85</c:v>
                </c:pt>
                <c:pt idx="84">
                  <c:v>-0.53</c:v>
                </c:pt>
                <c:pt idx="85">
                  <c:v>-0.66300000000000003</c:v>
                </c:pt>
                <c:pt idx="86">
                  <c:v>-0.64700000000000002</c:v>
                </c:pt>
                <c:pt idx="87">
                  <c:v>-1.0669999999999999</c:v>
                </c:pt>
                <c:pt idx="88">
                  <c:v>-0.93300000000000005</c:v>
                </c:pt>
                <c:pt idx="89">
                  <c:v>-0.73299999999999998</c:v>
                </c:pt>
                <c:pt idx="90">
                  <c:v>-0.88300000000000001</c:v>
                </c:pt>
                <c:pt idx="91">
                  <c:v>-0.65</c:v>
                </c:pt>
                <c:pt idx="92">
                  <c:v>-0.95</c:v>
                </c:pt>
                <c:pt idx="93">
                  <c:v>-1.0069999999999999</c:v>
                </c:pt>
                <c:pt idx="94">
                  <c:v>-0.85</c:v>
                </c:pt>
                <c:pt idx="95">
                  <c:v>-0.623</c:v>
                </c:pt>
                <c:pt idx="96">
                  <c:v>-0.67</c:v>
                </c:pt>
                <c:pt idx="97">
                  <c:v>-0.47</c:v>
                </c:pt>
                <c:pt idx="98">
                  <c:v>-0.497</c:v>
                </c:pt>
                <c:pt idx="99">
                  <c:v>-0.61299999999999999</c:v>
                </c:pt>
                <c:pt idx="100">
                  <c:v>-0.48</c:v>
                </c:pt>
                <c:pt idx="101">
                  <c:v>-0.443</c:v>
                </c:pt>
                <c:pt idx="102">
                  <c:v>-0.63700000000000001</c:v>
                </c:pt>
                <c:pt idx="103">
                  <c:v>-0.43</c:v>
                </c:pt>
                <c:pt idx="104">
                  <c:v>-0.54300000000000004</c:v>
                </c:pt>
                <c:pt idx="105">
                  <c:v>-0.61</c:v>
                </c:pt>
                <c:pt idx="106">
                  <c:v>-0.55000000000000004</c:v>
                </c:pt>
                <c:pt idx="107">
                  <c:v>-0.433</c:v>
                </c:pt>
                <c:pt idx="108">
                  <c:v>-0.52</c:v>
                </c:pt>
                <c:pt idx="109">
                  <c:v>-0.52300000000000002</c:v>
                </c:pt>
                <c:pt idx="110">
                  <c:v>-0.59</c:v>
                </c:pt>
                <c:pt idx="111">
                  <c:v>-0.497</c:v>
                </c:pt>
                <c:pt idx="112">
                  <c:v>-0.503</c:v>
                </c:pt>
                <c:pt idx="113">
                  <c:v>-0.503</c:v>
                </c:pt>
                <c:pt idx="114">
                  <c:v>-0.52300000000000002</c:v>
                </c:pt>
                <c:pt idx="115">
                  <c:v>-0.63700000000000001</c:v>
                </c:pt>
                <c:pt idx="116">
                  <c:v>-0.57699999999999996</c:v>
                </c:pt>
                <c:pt idx="117">
                  <c:v>-0.54</c:v>
                </c:pt>
                <c:pt idx="118">
                  <c:v>-0.47</c:v>
                </c:pt>
                <c:pt idx="119">
                  <c:v>-0.627</c:v>
                </c:pt>
                <c:pt idx="120">
                  <c:v>-0.65700000000000003</c:v>
                </c:pt>
                <c:pt idx="121">
                  <c:v>-0.65700000000000003</c:v>
                </c:pt>
                <c:pt idx="122">
                  <c:v>-0.56999999999999995</c:v>
                </c:pt>
                <c:pt idx="123">
                  <c:v>-0.48699999999999999</c:v>
                </c:pt>
                <c:pt idx="124">
                  <c:v>-0.54</c:v>
                </c:pt>
                <c:pt idx="125">
                  <c:v>-0.64</c:v>
                </c:pt>
                <c:pt idx="126">
                  <c:v>-0.503</c:v>
                </c:pt>
                <c:pt idx="127">
                  <c:v>-0.64700000000000002</c:v>
                </c:pt>
                <c:pt idx="128">
                  <c:v>-0.49299999999999999</c:v>
                </c:pt>
                <c:pt idx="129">
                  <c:v>-0.71699999999999997</c:v>
                </c:pt>
                <c:pt idx="130">
                  <c:v>-0.65300000000000002</c:v>
                </c:pt>
                <c:pt idx="131">
                  <c:v>-0.51300000000000001</c:v>
                </c:pt>
                <c:pt idx="132">
                  <c:v>-0.70699999999999996</c:v>
                </c:pt>
                <c:pt idx="133">
                  <c:v>-0.497</c:v>
                </c:pt>
                <c:pt idx="134">
                  <c:v>-0.54630000000000001</c:v>
                </c:pt>
                <c:pt idx="135">
                  <c:v>-0.58299999999999996</c:v>
                </c:pt>
                <c:pt idx="136">
                  <c:v>-0.65700000000000003</c:v>
                </c:pt>
                <c:pt idx="137">
                  <c:v>-0.70299999999999996</c:v>
                </c:pt>
                <c:pt idx="138">
                  <c:v>-0.93</c:v>
                </c:pt>
                <c:pt idx="139">
                  <c:v>-0.75</c:v>
                </c:pt>
                <c:pt idx="140">
                  <c:v>-0.70699999999999996</c:v>
                </c:pt>
                <c:pt idx="141">
                  <c:v>-0.80700000000000005</c:v>
                </c:pt>
                <c:pt idx="142">
                  <c:v>-0.74</c:v>
                </c:pt>
                <c:pt idx="143">
                  <c:v>-0.69</c:v>
                </c:pt>
                <c:pt idx="144">
                  <c:v>-0.67700000000000005</c:v>
                </c:pt>
                <c:pt idx="145">
                  <c:v>-0.623</c:v>
                </c:pt>
                <c:pt idx="146">
                  <c:v>-0.88</c:v>
                </c:pt>
                <c:pt idx="147">
                  <c:v>-0.89700000000000002</c:v>
                </c:pt>
                <c:pt idx="148">
                  <c:v>-0.61699999999999999</c:v>
                </c:pt>
                <c:pt idx="149">
                  <c:v>-0.76700000000000002</c:v>
                </c:pt>
                <c:pt idx="150">
                  <c:v>-0.69299999999999995</c:v>
                </c:pt>
                <c:pt idx="151">
                  <c:v>-0.61699999999999999</c:v>
                </c:pt>
                <c:pt idx="152">
                  <c:v>-0.92700000000000005</c:v>
                </c:pt>
                <c:pt idx="153">
                  <c:v>-0.74</c:v>
                </c:pt>
                <c:pt idx="154">
                  <c:v>-0.7</c:v>
                </c:pt>
                <c:pt idx="155">
                  <c:v>-0.99</c:v>
                </c:pt>
                <c:pt idx="156">
                  <c:v>-0.7</c:v>
                </c:pt>
                <c:pt idx="157">
                  <c:v>-0.78300000000000003</c:v>
                </c:pt>
                <c:pt idx="158">
                  <c:v>-0.66700000000000004</c:v>
                </c:pt>
                <c:pt idx="159">
                  <c:v>-0.7</c:v>
                </c:pt>
                <c:pt idx="160">
                  <c:v>-1.0669999999999999</c:v>
                </c:pt>
                <c:pt idx="161">
                  <c:v>-1.167</c:v>
                </c:pt>
                <c:pt idx="162">
                  <c:v>-0.72299999999999998</c:v>
                </c:pt>
                <c:pt idx="163">
                  <c:v>-0.68300000000000005</c:v>
                </c:pt>
                <c:pt idx="164">
                  <c:v>-1.0329999999999999</c:v>
                </c:pt>
                <c:pt idx="165">
                  <c:v>-0.83299999999999996</c:v>
                </c:pt>
                <c:pt idx="166">
                  <c:v>-0.83299999999999996</c:v>
                </c:pt>
                <c:pt idx="167">
                  <c:v>-1.167</c:v>
                </c:pt>
                <c:pt idx="168">
                  <c:v>-0.73299999999999998</c:v>
                </c:pt>
                <c:pt idx="169">
                  <c:v>-0.90700000000000003</c:v>
                </c:pt>
                <c:pt idx="170">
                  <c:v>-0.66700000000000004</c:v>
                </c:pt>
                <c:pt idx="171">
                  <c:v>-1.167</c:v>
                </c:pt>
                <c:pt idx="172">
                  <c:v>-0.86</c:v>
                </c:pt>
                <c:pt idx="173">
                  <c:v>-0.93300000000000005</c:v>
                </c:pt>
                <c:pt idx="174">
                  <c:v>-1.0677000000000001</c:v>
                </c:pt>
                <c:pt idx="175">
                  <c:v>-0.76</c:v>
                </c:pt>
                <c:pt idx="176">
                  <c:v>-0.65</c:v>
                </c:pt>
                <c:pt idx="177">
                  <c:v>-0.55000000000000004</c:v>
                </c:pt>
                <c:pt idx="178">
                  <c:v>-0.5</c:v>
                </c:pt>
                <c:pt idx="179">
                  <c:v>-0.443</c:v>
                </c:pt>
                <c:pt idx="180">
                  <c:v>-0.61</c:v>
                </c:pt>
                <c:pt idx="181">
                  <c:v>-0.80700000000000005</c:v>
                </c:pt>
                <c:pt idx="182">
                  <c:v>-0.53300000000000003</c:v>
                </c:pt>
                <c:pt idx="183">
                  <c:v>-0.51700000000000002</c:v>
                </c:pt>
                <c:pt idx="184">
                  <c:v>-0.66700000000000004</c:v>
                </c:pt>
                <c:pt idx="185">
                  <c:v>-0.65</c:v>
                </c:pt>
                <c:pt idx="186">
                  <c:v>-0.90700000000000003</c:v>
                </c:pt>
                <c:pt idx="187">
                  <c:v>-0.98299999999999998</c:v>
                </c:pt>
                <c:pt idx="188">
                  <c:v>-0.55000000000000004</c:v>
                </c:pt>
                <c:pt idx="189">
                  <c:v>-0.91700000000000004</c:v>
                </c:pt>
                <c:pt idx="190">
                  <c:v>-0.86</c:v>
                </c:pt>
                <c:pt idx="191">
                  <c:v>-0.65</c:v>
                </c:pt>
                <c:pt idx="192">
                  <c:v>-0.7</c:v>
                </c:pt>
                <c:pt idx="193">
                  <c:v>-0.55000000000000004</c:v>
                </c:pt>
              </c:numCache>
            </c:numRef>
          </c:xVal>
          <c:yVal>
            <c:numRef>
              <c:f>Season!$E$2:$E$195</c:f>
              <c:numCache>
                <c:formatCode>General</c:formatCode>
                <c:ptCount val="194"/>
                <c:pt idx="0">
                  <c:v>0.70953794166666639</c:v>
                </c:pt>
                <c:pt idx="1">
                  <c:v>0.53936924027777444</c:v>
                </c:pt>
                <c:pt idx="2">
                  <c:v>0.48724101388888957</c:v>
                </c:pt>
                <c:pt idx="3">
                  <c:v>0.30141004027777984</c:v>
                </c:pt>
                <c:pt idx="4">
                  <c:v>0.51660248333333281</c:v>
                </c:pt>
                <c:pt idx="5">
                  <c:v>0.51819343194444167</c:v>
                </c:pt>
                <c:pt idx="6">
                  <c:v>0.31266756944444624</c:v>
                </c:pt>
                <c:pt idx="7">
                  <c:v>0.394856874999998</c:v>
                </c:pt>
                <c:pt idx="8">
                  <c:v>0.43050245138889043</c:v>
                </c:pt>
                <c:pt idx="9">
                  <c:v>0.74863825972222164</c:v>
                </c:pt>
                <c:pt idx="10">
                  <c:v>0.57407647638888715</c:v>
                </c:pt>
                <c:pt idx="11">
                  <c:v>0.3759370250000017</c:v>
                </c:pt>
                <c:pt idx="12">
                  <c:v>0.38877650833333338</c:v>
                </c:pt>
                <c:pt idx="13">
                  <c:v>0.41154405694444313</c:v>
                </c:pt>
                <c:pt idx="14">
                  <c:v>0.4790337999999994</c:v>
                </c:pt>
                <c:pt idx="15">
                  <c:v>0.44891706666666481</c:v>
                </c:pt>
                <c:pt idx="16">
                  <c:v>0.55023488333333337</c:v>
                </c:pt>
                <c:pt idx="17">
                  <c:v>0.40542923333333514</c:v>
                </c:pt>
                <c:pt idx="18">
                  <c:v>0.34273489034482679</c:v>
                </c:pt>
                <c:pt idx="19">
                  <c:v>0.31589293241379274</c:v>
                </c:pt>
                <c:pt idx="20">
                  <c:v>0.27635387586206833</c:v>
                </c:pt>
                <c:pt idx="21">
                  <c:v>0.3329505275862073</c:v>
                </c:pt>
                <c:pt idx="22">
                  <c:v>0.31762645793103506</c:v>
                </c:pt>
                <c:pt idx="23">
                  <c:v>0.30172546620689633</c:v>
                </c:pt>
                <c:pt idx="24">
                  <c:v>0.3213773834482766</c:v>
                </c:pt>
                <c:pt idx="25">
                  <c:v>0.38890308965516984</c:v>
                </c:pt>
                <c:pt idx="26">
                  <c:v>0.34181432206896428</c:v>
                </c:pt>
                <c:pt idx="27">
                  <c:v>0.34772579862069064</c:v>
                </c:pt>
                <c:pt idx="28">
                  <c:v>0.37596046689655027</c:v>
                </c:pt>
                <c:pt idx="29">
                  <c:v>0.44184413793103267</c:v>
                </c:pt>
                <c:pt idx="30">
                  <c:v>0.32458271586206877</c:v>
                </c:pt>
                <c:pt idx="31">
                  <c:v>0.32769848413793107</c:v>
                </c:pt>
                <c:pt idx="32">
                  <c:v>0.28150681586206949</c:v>
                </c:pt>
                <c:pt idx="33">
                  <c:v>0.32104363655172369</c:v>
                </c:pt>
                <c:pt idx="34">
                  <c:v>0.32809988620689701</c:v>
                </c:pt>
                <c:pt idx="35">
                  <c:v>0.37073974482758615</c:v>
                </c:pt>
                <c:pt idx="36">
                  <c:v>0.35918559448275994</c:v>
                </c:pt>
                <c:pt idx="37">
                  <c:v>0.65759562978723163</c:v>
                </c:pt>
                <c:pt idx="38">
                  <c:v>0.53804070744680854</c:v>
                </c:pt>
                <c:pt idx="39">
                  <c:v>0.54076948510638445</c:v>
                </c:pt>
                <c:pt idx="40">
                  <c:v>0.54466668191489265</c:v>
                </c:pt>
                <c:pt idx="41">
                  <c:v>0.3750730010638289</c:v>
                </c:pt>
                <c:pt idx="42">
                  <c:v>0.40241962978723667</c:v>
                </c:pt>
                <c:pt idx="43">
                  <c:v>0.39574901914893917</c:v>
                </c:pt>
                <c:pt idx="44">
                  <c:v>0.57173828723404208</c:v>
                </c:pt>
                <c:pt idx="45">
                  <c:v>0.36724910851063919</c:v>
                </c:pt>
                <c:pt idx="46">
                  <c:v>0.36365025425531605</c:v>
                </c:pt>
                <c:pt idx="47">
                  <c:v>0.39402686489361488</c:v>
                </c:pt>
                <c:pt idx="48">
                  <c:v>0.44430944042553083</c:v>
                </c:pt>
                <c:pt idx="49">
                  <c:v>0.33615937765957593</c:v>
                </c:pt>
                <c:pt idx="50">
                  <c:v>0.52317096914893602</c:v>
                </c:pt>
                <c:pt idx="51">
                  <c:v>0.41343586914893626</c:v>
                </c:pt>
                <c:pt idx="52">
                  <c:v>0.36452029787233725</c:v>
                </c:pt>
                <c:pt idx="53">
                  <c:v>0.40472664361702054</c:v>
                </c:pt>
                <c:pt idx="54">
                  <c:v>0.4015069595744663</c:v>
                </c:pt>
                <c:pt idx="55">
                  <c:v>0.41009578829787247</c:v>
                </c:pt>
                <c:pt idx="56">
                  <c:v>0.47666515744680671</c:v>
                </c:pt>
                <c:pt idx="57">
                  <c:v>0.41986873223140608</c:v>
                </c:pt>
                <c:pt idx="58">
                  <c:v>0.3333284289256212</c:v>
                </c:pt>
                <c:pt idx="59">
                  <c:v>0.38615896528925786</c:v>
                </c:pt>
                <c:pt idx="60">
                  <c:v>0.31754719090909239</c:v>
                </c:pt>
                <c:pt idx="61">
                  <c:v>0.38820633553718914</c:v>
                </c:pt>
                <c:pt idx="62">
                  <c:v>0.30523468677686194</c:v>
                </c:pt>
                <c:pt idx="63">
                  <c:v>0.31712065454545646</c:v>
                </c:pt>
                <c:pt idx="64">
                  <c:v>0.3835195297520661</c:v>
                </c:pt>
                <c:pt idx="65">
                  <c:v>0.36691108595041411</c:v>
                </c:pt>
                <c:pt idx="66">
                  <c:v>0.31652557438016599</c:v>
                </c:pt>
                <c:pt idx="67">
                  <c:v>0.43299673388430004</c:v>
                </c:pt>
                <c:pt idx="68">
                  <c:v>0.47309959421487519</c:v>
                </c:pt>
                <c:pt idx="69">
                  <c:v>0.34337107851239784</c:v>
                </c:pt>
                <c:pt idx="70">
                  <c:v>0.31958604380165168</c:v>
                </c:pt>
                <c:pt idx="71">
                  <c:v>0.34201135702479424</c:v>
                </c:pt>
                <c:pt idx="72">
                  <c:v>0.35948983471074569</c:v>
                </c:pt>
                <c:pt idx="73">
                  <c:v>0.40090790330578574</c:v>
                </c:pt>
                <c:pt idx="74">
                  <c:v>0.32741814793388463</c:v>
                </c:pt>
                <c:pt idx="75">
                  <c:v>0.40541574628099381</c:v>
                </c:pt>
                <c:pt idx="76">
                  <c:v>0.4409551438016549</c:v>
                </c:pt>
                <c:pt idx="77">
                  <c:v>0.59663889125000003</c:v>
                </c:pt>
                <c:pt idx="78">
                  <c:v>0.5966973201250001</c:v>
                </c:pt>
                <c:pt idx="79">
                  <c:v>0.41823449975000004</c:v>
                </c:pt>
                <c:pt idx="80">
                  <c:v>0.56716160549999994</c:v>
                </c:pt>
                <c:pt idx="81">
                  <c:v>0.62357014800000021</c:v>
                </c:pt>
                <c:pt idx="82">
                  <c:v>0.4969202128750001</c:v>
                </c:pt>
                <c:pt idx="83">
                  <c:v>0.6880715513750002</c:v>
                </c:pt>
                <c:pt idx="84">
                  <c:v>0.56524430087499988</c:v>
                </c:pt>
                <c:pt idx="85">
                  <c:v>0.46962217449999999</c:v>
                </c:pt>
                <c:pt idx="86">
                  <c:v>0.63683428250000018</c:v>
                </c:pt>
                <c:pt idx="87">
                  <c:v>0.64854300374999996</c:v>
                </c:pt>
                <c:pt idx="88">
                  <c:v>0.54496114499999981</c:v>
                </c:pt>
                <c:pt idx="89">
                  <c:v>0.59767785774999993</c:v>
                </c:pt>
                <c:pt idx="90">
                  <c:v>0.62572573062500014</c:v>
                </c:pt>
                <c:pt idx="91">
                  <c:v>0.63181969812500016</c:v>
                </c:pt>
                <c:pt idx="92">
                  <c:v>0.57271768525000022</c:v>
                </c:pt>
                <c:pt idx="93">
                  <c:v>0.65282982212500018</c:v>
                </c:pt>
                <c:pt idx="94">
                  <c:v>0.62639525137499996</c:v>
                </c:pt>
                <c:pt idx="95">
                  <c:v>0.55417793712499996</c:v>
                </c:pt>
                <c:pt idx="96">
                  <c:v>0.46859954063157899</c:v>
                </c:pt>
                <c:pt idx="97">
                  <c:v>0.48007041484210522</c:v>
                </c:pt>
                <c:pt idx="98">
                  <c:v>0.56731008442105268</c:v>
                </c:pt>
                <c:pt idx="99">
                  <c:v>0.5110961704210526</c:v>
                </c:pt>
                <c:pt idx="100">
                  <c:v>0.41403333747368415</c:v>
                </c:pt>
                <c:pt idx="101">
                  <c:v>0.32498060252631578</c:v>
                </c:pt>
                <c:pt idx="102">
                  <c:v>0.49820847652631567</c:v>
                </c:pt>
                <c:pt idx="103">
                  <c:v>0.42864492673684207</c:v>
                </c:pt>
                <c:pt idx="104">
                  <c:v>0.34186492515789457</c:v>
                </c:pt>
                <c:pt idx="105">
                  <c:v>0.50063150547368418</c:v>
                </c:pt>
                <c:pt idx="106">
                  <c:v>0.25969868010526315</c:v>
                </c:pt>
                <c:pt idx="107">
                  <c:v>0.2354387472631578</c:v>
                </c:pt>
                <c:pt idx="108">
                  <c:v>0.3323051600000001</c:v>
                </c:pt>
                <c:pt idx="109">
                  <c:v>0.25601691578947378</c:v>
                </c:pt>
                <c:pt idx="110">
                  <c:v>0.23450402568421044</c:v>
                </c:pt>
                <c:pt idx="111">
                  <c:v>0.39207476684210529</c:v>
                </c:pt>
                <c:pt idx="112">
                  <c:v>0.50149829473684204</c:v>
                </c:pt>
                <c:pt idx="113">
                  <c:v>0.47496891042105271</c:v>
                </c:pt>
                <c:pt idx="114">
                  <c:v>0.52315148957894719</c:v>
                </c:pt>
                <c:pt idx="115">
                  <c:v>0.5593942454736841</c:v>
                </c:pt>
                <c:pt idx="116">
                  <c:v>0.55889176069999991</c:v>
                </c:pt>
                <c:pt idx="117">
                  <c:v>0.50358099430000003</c:v>
                </c:pt>
                <c:pt idx="118">
                  <c:v>0.26358974579999989</c:v>
                </c:pt>
                <c:pt idx="119">
                  <c:v>0.38154770290000001</c:v>
                </c:pt>
                <c:pt idx="120">
                  <c:v>0.33255276050000016</c:v>
                </c:pt>
                <c:pt idx="121">
                  <c:v>0.38798221179999998</c:v>
                </c:pt>
                <c:pt idx="122">
                  <c:v>0.42056350269999998</c:v>
                </c:pt>
                <c:pt idx="123">
                  <c:v>0.28844607929999988</c:v>
                </c:pt>
                <c:pt idx="124">
                  <c:v>0.26932009430000009</c:v>
                </c:pt>
                <c:pt idx="125">
                  <c:v>0.31235520200000016</c:v>
                </c:pt>
                <c:pt idx="126">
                  <c:v>0.30057436760000017</c:v>
                </c:pt>
                <c:pt idx="127">
                  <c:v>0.18827483290000019</c:v>
                </c:pt>
                <c:pt idx="128">
                  <c:v>0.29982051329999992</c:v>
                </c:pt>
                <c:pt idx="129">
                  <c:v>0.44349427400000002</c:v>
                </c:pt>
                <c:pt idx="130">
                  <c:v>0.48534534329999984</c:v>
                </c:pt>
                <c:pt idx="131">
                  <c:v>0.40579307040000001</c:v>
                </c:pt>
                <c:pt idx="132">
                  <c:v>0.44680749919999985</c:v>
                </c:pt>
                <c:pt idx="133">
                  <c:v>0.44215480059999984</c:v>
                </c:pt>
                <c:pt idx="134">
                  <c:v>0.48822322309999999</c:v>
                </c:pt>
                <c:pt idx="135">
                  <c:v>0.48271920020000003</c:v>
                </c:pt>
                <c:pt idx="136">
                  <c:v>0.38925043759999994</c:v>
                </c:pt>
                <c:pt idx="137">
                  <c:v>0.4869849193600001</c:v>
                </c:pt>
                <c:pt idx="138">
                  <c:v>0.35772043840000012</c:v>
                </c:pt>
                <c:pt idx="139">
                  <c:v>0.3486350505600001</c:v>
                </c:pt>
                <c:pt idx="140">
                  <c:v>0.49536565271999988</c:v>
                </c:pt>
                <c:pt idx="141">
                  <c:v>0.46807631831999996</c:v>
                </c:pt>
                <c:pt idx="142">
                  <c:v>0.33334224519999994</c:v>
                </c:pt>
                <c:pt idx="143">
                  <c:v>0.42481733520000003</c:v>
                </c:pt>
                <c:pt idx="144">
                  <c:v>0.31404380656000003</c:v>
                </c:pt>
                <c:pt idx="145">
                  <c:v>0.32221118880000005</c:v>
                </c:pt>
                <c:pt idx="146">
                  <c:v>0.31846223976000004</c:v>
                </c:pt>
                <c:pt idx="147">
                  <c:v>0.41099857296000009</c:v>
                </c:pt>
                <c:pt idx="148">
                  <c:v>0.41811902479999985</c:v>
                </c:pt>
                <c:pt idx="149">
                  <c:v>0.43437907943999987</c:v>
                </c:pt>
                <c:pt idx="150">
                  <c:v>0.43732355904000003</c:v>
                </c:pt>
                <c:pt idx="151">
                  <c:v>0.30459564392000005</c:v>
                </c:pt>
                <c:pt idx="152">
                  <c:v>0.50695273023999987</c:v>
                </c:pt>
                <c:pt idx="153">
                  <c:v>0.39852069696000003</c:v>
                </c:pt>
                <c:pt idx="154">
                  <c:v>0.36565633584000012</c:v>
                </c:pt>
                <c:pt idx="155">
                  <c:v>0.44142727648000002</c:v>
                </c:pt>
                <c:pt idx="156">
                  <c:v>0.39178823446428568</c:v>
                </c:pt>
                <c:pt idx="157">
                  <c:v>0.40624467624999988</c:v>
                </c:pt>
                <c:pt idx="158">
                  <c:v>0.36388350482142856</c:v>
                </c:pt>
                <c:pt idx="159">
                  <c:v>0.53234032241071438</c:v>
                </c:pt>
                <c:pt idx="160">
                  <c:v>0.40584760687499993</c:v>
                </c:pt>
                <c:pt idx="161">
                  <c:v>0.44965112553571435</c:v>
                </c:pt>
                <c:pt idx="162">
                  <c:v>0.50471929419642869</c:v>
                </c:pt>
                <c:pt idx="163">
                  <c:v>0.37963255035714294</c:v>
                </c:pt>
                <c:pt idx="164">
                  <c:v>0.41707002517857134</c:v>
                </c:pt>
                <c:pt idx="165">
                  <c:v>0.46032026535714271</c:v>
                </c:pt>
                <c:pt idx="166">
                  <c:v>0.4556954347321428</c:v>
                </c:pt>
                <c:pt idx="167">
                  <c:v>0.50607076008928553</c:v>
                </c:pt>
                <c:pt idx="168">
                  <c:v>0.48526901544642853</c:v>
                </c:pt>
                <c:pt idx="169">
                  <c:v>0.3930417204464286</c:v>
                </c:pt>
                <c:pt idx="170">
                  <c:v>0.51004124062500011</c:v>
                </c:pt>
                <c:pt idx="171">
                  <c:v>0.37298373330357126</c:v>
                </c:pt>
                <c:pt idx="172">
                  <c:v>0.57946480919642862</c:v>
                </c:pt>
                <c:pt idx="173">
                  <c:v>0.46480976571428567</c:v>
                </c:pt>
                <c:pt idx="174">
                  <c:v>0.38007631374999995</c:v>
                </c:pt>
                <c:pt idx="175">
                  <c:v>0.37678242071428558</c:v>
                </c:pt>
                <c:pt idx="176">
                  <c:v>0.48756653820000012</c:v>
                </c:pt>
                <c:pt idx="177">
                  <c:v>0.53697990890000002</c:v>
                </c:pt>
                <c:pt idx="178">
                  <c:v>0.36653790750000004</c:v>
                </c:pt>
                <c:pt idx="179">
                  <c:v>0.39446113410000017</c:v>
                </c:pt>
                <c:pt idx="180">
                  <c:v>0.47488398899999995</c:v>
                </c:pt>
                <c:pt idx="181">
                  <c:v>0.45222463799999985</c:v>
                </c:pt>
                <c:pt idx="182">
                  <c:v>0.53735806279999987</c:v>
                </c:pt>
                <c:pt idx="183">
                  <c:v>0.45230477759999987</c:v>
                </c:pt>
                <c:pt idx="184">
                  <c:v>0.43474946549999982</c:v>
                </c:pt>
                <c:pt idx="185">
                  <c:v>0.44473251319999996</c:v>
                </c:pt>
                <c:pt idx="186">
                  <c:v>0.56440373830000001</c:v>
                </c:pt>
                <c:pt idx="187">
                  <c:v>0.56206541660000009</c:v>
                </c:pt>
                <c:pt idx="188">
                  <c:v>0.49164379810000014</c:v>
                </c:pt>
                <c:pt idx="189">
                  <c:v>0.53367101279999996</c:v>
                </c:pt>
                <c:pt idx="190">
                  <c:v>0.39722895680000009</c:v>
                </c:pt>
                <c:pt idx="191">
                  <c:v>0.40419604269999992</c:v>
                </c:pt>
                <c:pt idx="192">
                  <c:v>0.42780503500000011</c:v>
                </c:pt>
                <c:pt idx="193">
                  <c:v>0.49190462090000009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58A7-4E63-BAF7-1095D4F375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8731168"/>
        <c:axId val="618732152"/>
      </c:scatterChart>
      <c:valAx>
        <c:axId val="6187311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>
                    <a:solidFill>
                      <a:sysClr val="windowText" lastClr="000000"/>
                    </a:solidFill>
                  </a:rPr>
                  <a:t>ψ </a:t>
                </a:r>
                <a:r>
                  <a:rPr lang="en-US">
                    <a:solidFill>
                      <a:sysClr val="windowText" lastClr="000000"/>
                    </a:solidFill>
                  </a:rPr>
                  <a:t>Midday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8732152"/>
        <c:crosses val="autoZero"/>
        <c:crossBetween val="midCat"/>
      </c:valAx>
      <c:valAx>
        <c:axId val="618732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CWSI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8731168"/>
        <c:crosses val="autoZero"/>
        <c:crossBetween val="midCat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CWSI NWSB 21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Season!$B$2:$B$195</c:f>
              <c:numCache>
                <c:formatCode>General</c:formatCode>
                <c:ptCount val="194"/>
                <c:pt idx="0">
                  <c:v>-0.48299999999999998</c:v>
                </c:pt>
                <c:pt idx="1">
                  <c:v>-0.48299999999999998</c:v>
                </c:pt>
                <c:pt idx="2">
                  <c:v>-0.55000000000000004</c:v>
                </c:pt>
                <c:pt idx="3">
                  <c:v>-0.6</c:v>
                </c:pt>
                <c:pt idx="4">
                  <c:v>-0.55200000000000005</c:v>
                </c:pt>
                <c:pt idx="5">
                  <c:v>-0.7</c:v>
                </c:pt>
                <c:pt idx="6">
                  <c:v>-0.71699999999999997</c:v>
                </c:pt>
                <c:pt idx="7">
                  <c:v>-0.66700000000000004</c:v>
                </c:pt>
                <c:pt idx="8">
                  <c:v>-0.433</c:v>
                </c:pt>
                <c:pt idx="9">
                  <c:v>-0.63300000000000001</c:v>
                </c:pt>
                <c:pt idx="10">
                  <c:v>-0.48299999999999998</c:v>
                </c:pt>
                <c:pt idx="11">
                  <c:v>-0.58299999999999996</c:v>
                </c:pt>
                <c:pt idx="12">
                  <c:v>-0.56699999999999995</c:v>
                </c:pt>
                <c:pt idx="13">
                  <c:v>-0.55000000000000004</c:v>
                </c:pt>
                <c:pt idx="14">
                  <c:v>-0.76700000000000002</c:v>
                </c:pt>
                <c:pt idx="15">
                  <c:v>-0.433</c:v>
                </c:pt>
                <c:pt idx="16">
                  <c:v>-0.51700000000000002</c:v>
                </c:pt>
                <c:pt idx="17">
                  <c:v>-0.65</c:v>
                </c:pt>
                <c:pt idx="18">
                  <c:v>-0.73</c:v>
                </c:pt>
                <c:pt idx="19">
                  <c:v>-0.503</c:v>
                </c:pt>
                <c:pt idx="20">
                  <c:v>-0.55700000000000005</c:v>
                </c:pt>
                <c:pt idx="21">
                  <c:v>-0.49</c:v>
                </c:pt>
                <c:pt idx="22">
                  <c:v>-0.47699999999999998</c:v>
                </c:pt>
                <c:pt idx="23">
                  <c:v>-0.48299999999999998</c:v>
                </c:pt>
                <c:pt idx="24">
                  <c:v>-0.54300000000000004</c:v>
                </c:pt>
                <c:pt idx="25">
                  <c:v>-0.58299999999999996</c:v>
                </c:pt>
                <c:pt idx="26">
                  <c:v>-0.51700000000000002</c:v>
                </c:pt>
                <c:pt idx="27">
                  <c:v>-0.66700000000000004</c:v>
                </c:pt>
                <c:pt idx="28">
                  <c:v>-0.437</c:v>
                </c:pt>
                <c:pt idx="29">
                  <c:v>-0.53</c:v>
                </c:pt>
                <c:pt idx="30">
                  <c:v>-0.58299999999999996</c:v>
                </c:pt>
                <c:pt idx="31">
                  <c:v>-0.78</c:v>
                </c:pt>
                <c:pt idx="32">
                  <c:v>-0.61299999999999999</c:v>
                </c:pt>
                <c:pt idx="33">
                  <c:v>-0.48299999999999998</c:v>
                </c:pt>
                <c:pt idx="34">
                  <c:v>-0.58299999999999996</c:v>
                </c:pt>
                <c:pt idx="35">
                  <c:v>-0.53300000000000003</c:v>
                </c:pt>
                <c:pt idx="36">
                  <c:v>-0.60299999999999998</c:v>
                </c:pt>
                <c:pt idx="37">
                  <c:v>-0.61699999999999999</c:v>
                </c:pt>
                <c:pt idx="38">
                  <c:v>-0.45</c:v>
                </c:pt>
                <c:pt idx="39">
                  <c:v>-0.41699999999999998</c:v>
                </c:pt>
                <c:pt idx="40">
                  <c:v>-0.38200000000000001</c:v>
                </c:pt>
                <c:pt idx="41">
                  <c:v>-0.33</c:v>
                </c:pt>
                <c:pt idx="42">
                  <c:v>-0.47699999999999998</c:v>
                </c:pt>
                <c:pt idx="43">
                  <c:v>-0.34</c:v>
                </c:pt>
                <c:pt idx="44">
                  <c:v>-0.40300000000000002</c:v>
                </c:pt>
                <c:pt idx="45">
                  <c:v>-0.42299999999999999</c:v>
                </c:pt>
                <c:pt idx="46">
                  <c:v>-0.39</c:v>
                </c:pt>
                <c:pt idx="47">
                  <c:v>-0.32</c:v>
                </c:pt>
                <c:pt idx="48">
                  <c:v>-0.38700000000000001</c:v>
                </c:pt>
                <c:pt idx="49">
                  <c:v>-0.34300000000000003</c:v>
                </c:pt>
                <c:pt idx="50">
                  <c:v>-0.51700000000000002</c:v>
                </c:pt>
                <c:pt idx="51">
                  <c:v>-0.38700000000000001</c:v>
                </c:pt>
                <c:pt idx="52">
                  <c:v>-0.4</c:v>
                </c:pt>
                <c:pt idx="53">
                  <c:v>-0.56999999999999995</c:v>
                </c:pt>
                <c:pt idx="54">
                  <c:v>-0.42699999999999999</c:v>
                </c:pt>
                <c:pt idx="55">
                  <c:v>-0.42699999999999999</c:v>
                </c:pt>
                <c:pt idx="56">
                  <c:v>-0.36</c:v>
                </c:pt>
                <c:pt idx="57">
                  <c:v>-0.46</c:v>
                </c:pt>
                <c:pt idx="58">
                  <c:v>-0.40699999999999997</c:v>
                </c:pt>
                <c:pt idx="59">
                  <c:v>-0.38700000000000001</c:v>
                </c:pt>
                <c:pt idx="60">
                  <c:v>-0.46</c:v>
                </c:pt>
                <c:pt idx="61">
                  <c:v>-0.503</c:v>
                </c:pt>
                <c:pt idx="62">
                  <c:v>-0.39</c:v>
                </c:pt>
                <c:pt idx="63">
                  <c:v>-0.36299999999999999</c:v>
                </c:pt>
                <c:pt idx="64">
                  <c:v>-0.46</c:v>
                </c:pt>
                <c:pt idx="65">
                  <c:v>-0.40300000000000002</c:v>
                </c:pt>
                <c:pt idx="66">
                  <c:v>-0.46300000000000002</c:v>
                </c:pt>
                <c:pt idx="67">
                  <c:v>-0.70299999999999996</c:v>
                </c:pt>
                <c:pt idx="68">
                  <c:v>-0.437</c:v>
                </c:pt>
                <c:pt idx="69">
                  <c:v>-0.52</c:v>
                </c:pt>
                <c:pt idx="70">
                  <c:v>-0.40300000000000002</c:v>
                </c:pt>
                <c:pt idx="71">
                  <c:v>-0.51</c:v>
                </c:pt>
                <c:pt idx="72">
                  <c:v>-0.37</c:v>
                </c:pt>
                <c:pt idx="73">
                  <c:v>-0.43</c:v>
                </c:pt>
                <c:pt idx="74">
                  <c:v>-0.48</c:v>
                </c:pt>
                <c:pt idx="75">
                  <c:v>-0.34699999999999998</c:v>
                </c:pt>
                <c:pt idx="76">
                  <c:v>-0.32</c:v>
                </c:pt>
                <c:pt idx="77">
                  <c:v>-0.91300000000000003</c:v>
                </c:pt>
                <c:pt idx="78">
                  <c:v>-0.61</c:v>
                </c:pt>
                <c:pt idx="79">
                  <c:v>-0.65</c:v>
                </c:pt>
                <c:pt idx="80">
                  <c:v>-0.46</c:v>
                </c:pt>
                <c:pt idx="81">
                  <c:v>-0.64700000000000002</c:v>
                </c:pt>
                <c:pt idx="82">
                  <c:v>-0.88</c:v>
                </c:pt>
                <c:pt idx="83">
                  <c:v>-0.85</c:v>
                </c:pt>
                <c:pt idx="84">
                  <c:v>-0.53</c:v>
                </c:pt>
                <c:pt idx="85">
                  <c:v>-0.66300000000000003</c:v>
                </c:pt>
                <c:pt idx="86">
                  <c:v>-0.64700000000000002</c:v>
                </c:pt>
                <c:pt idx="87">
                  <c:v>-1.0669999999999999</c:v>
                </c:pt>
                <c:pt idx="88">
                  <c:v>-0.93300000000000005</c:v>
                </c:pt>
                <c:pt idx="89">
                  <c:v>-0.73299999999999998</c:v>
                </c:pt>
                <c:pt idx="90">
                  <c:v>-0.88300000000000001</c:v>
                </c:pt>
                <c:pt idx="91">
                  <c:v>-0.65</c:v>
                </c:pt>
                <c:pt idx="92">
                  <c:v>-0.95</c:v>
                </c:pt>
                <c:pt idx="93">
                  <c:v>-1.0069999999999999</c:v>
                </c:pt>
                <c:pt idx="94">
                  <c:v>-0.85</c:v>
                </c:pt>
                <c:pt idx="95">
                  <c:v>-0.623</c:v>
                </c:pt>
                <c:pt idx="96">
                  <c:v>-0.67</c:v>
                </c:pt>
                <c:pt idx="97">
                  <c:v>-0.47</c:v>
                </c:pt>
                <c:pt idx="98">
                  <c:v>-0.497</c:v>
                </c:pt>
                <c:pt idx="99">
                  <c:v>-0.61299999999999999</c:v>
                </c:pt>
                <c:pt idx="100">
                  <c:v>-0.48</c:v>
                </c:pt>
                <c:pt idx="101">
                  <c:v>-0.443</c:v>
                </c:pt>
                <c:pt idx="102">
                  <c:v>-0.63700000000000001</c:v>
                </c:pt>
                <c:pt idx="103">
                  <c:v>-0.43</c:v>
                </c:pt>
                <c:pt idx="104">
                  <c:v>-0.54300000000000004</c:v>
                </c:pt>
                <c:pt idx="105">
                  <c:v>-0.61</c:v>
                </c:pt>
                <c:pt idx="106">
                  <c:v>-0.55000000000000004</c:v>
                </c:pt>
                <c:pt idx="107">
                  <c:v>-0.433</c:v>
                </c:pt>
                <c:pt idx="108">
                  <c:v>-0.52</c:v>
                </c:pt>
                <c:pt idx="109">
                  <c:v>-0.52300000000000002</c:v>
                </c:pt>
                <c:pt idx="110">
                  <c:v>-0.59</c:v>
                </c:pt>
                <c:pt idx="111">
                  <c:v>-0.497</c:v>
                </c:pt>
                <c:pt idx="112">
                  <c:v>-0.503</c:v>
                </c:pt>
                <c:pt idx="113">
                  <c:v>-0.503</c:v>
                </c:pt>
                <c:pt idx="114">
                  <c:v>-0.52300000000000002</c:v>
                </c:pt>
                <c:pt idx="115">
                  <c:v>-0.63700000000000001</c:v>
                </c:pt>
                <c:pt idx="116">
                  <c:v>-0.57699999999999996</c:v>
                </c:pt>
                <c:pt idx="117">
                  <c:v>-0.54</c:v>
                </c:pt>
                <c:pt idx="118">
                  <c:v>-0.47</c:v>
                </c:pt>
                <c:pt idx="119">
                  <c:v>-0.627</c:v>
                </c:pt>
                <c:pt idx="120">
                  <c:v>-0.65700000000000003</c:v>
                </c:pt>
                <c:pt idx="121">
                  <c:v>-0.65700000000000003</c:v>
                </c:pt>
                <c:pt idx="122">
                  <c:v>-0.56999999999999995</c:v>
                </c:pt>
                <c:pt idx="123">
                  <c:v>-0.48699999999999999</c:v>
                </c:pt>
                <c:pt idx="124">
                  <c:v>-0.54</c:v>
                </c:pt>
                <c:pt idx="125">
                  <c:v>-0.64</c:v>
                </c:pt>
                <c:pt idx="126">
                  <c:v>-0.503</c:v>
                </c:pt>
                <c:pt idx="127">
                  <c:v>-0.64700000000000002</c:v>
                </c:pt>
                <c:pt idx="128">
                  <c:v>-0.49299999999999999</c:v>
                </c:pt>
                <c:pt idx="129">
                  <c:v>-0.71699999999999997</c:v>
                </c:pt>
                <c:pt idx="130">
                  <c:v>-0.65300000000000002</c:v>
                </c:pt>
                <c:pt idx="131">
                  <c:v>-0.51300000000000001</c:v>
                </c:pt>
                <c:pt idx="132">
                  <c:v>-0.70699999999999996</c:v>
                </c:pt>
                <c:pt idx="133">
                  <c:v>-0.497</c:v>
                </c:pt>
                <c:pt idx="134">
                  <c:v>-0.54630000000000001</c:v>
                </c:pt>
                <c:pt idx="135">
                  <c:v>-0.58299999999999996</c:v>
                </c:pt>
                <c:pt idx="136">
                  <c:v>-0.65700000000000003</c:v>
                </c:pt>
                <c:pt idx="137">
                  <c:v>-0.70299999999999996</c:v>
                </c:pt>
                <c:pt idx="138">
                  <c:v>-0.93</c:v>
                </c:pt>
                <c:pt idx="139">
                  <c:v>-0.75</c:v>
                </c:pt>
                <c:pt idx="140">
                  <c:v>-0.70699999999999996</c:v>
                </c:pt>
                <c:pt idx="141">
                  <c:v>-0.80700000000000005</c:v>
                </c:pt>
                <c:pt idx="142">
                  <c:v>-0.74</c:v>
                </c:pt>
                <c:pt idx="143">
                  <c:v>-0.69</c:v>
                </c:pt>
                <c:pt idx="144">
                  <c:v>-0.67700000000000005</c:v>
                </c:pt>
                <c:pt idx="145">
                  <c:v>-0.623</c:v>
                </c:pt>
                <c:pt idx="146">
                  <c:v>-0.88</c:v>
                </c:pt>
                <c:pt idx="147">
                  <c:v>-0.89700000000000002</c:v>
                </c:pt>
                <c:pt idx="148">
                  <c:v>-0.61699999999999999</c:v>
                </c:pt>
                <c:pt idx="149">
                  <c:v>-0.76700000000000002</c:v>
                </c:pt>
                <c:pt idx="150">
                  <c:v>-0.69299999999999995</c:v>
                </c:pt>
                <c:pt idx="151">
                  <c:v>-0.61699999999999999</c:v>
                </c:pt>
                <c:pt idx="152">
                  <c:v>-0.92700000000000005</c:v>
                </c:pt>
                <c:pt idx="153">
                  <c:v>-0.74</c:v>
                </c:pt>
                <c:pt idx="154">
                  <c:v>-0.7</c:v>
                </c:pt>
                <c:pt idx="155">
                  <c:v>-0.99</c:v>
                </c:pt>
                <c:pt idx="156">
                  <c:v>-0.7</c:v>
                </c:pt>
                <c:pt idx="157">
                  <c:v>-0.78300000000000003</c:v>
                </c:pt>
                <c:pt idx="158">
                  <c:v>-0.66700000000000004</c:v>
                </c:pt>
                <c:pt idx="159">
                  <c:v>-0.7</c:v>
                </c:pt>
                <c:pt idx="160">
                  <c:v>-1.0669999999999999</c:v>
                </c:pt>
                <c:pt idx="161">
                  <c:v>-1.167</c:v>
                </c:pt>
                <c:pt idx="162">
                  <c:v>-0.72299999999999998</c:v>
                </c:pt>
                <c:pt idx="163">
                  <c:v>-0.68300000000000005</c:v>
                </c:pt>
                <c:pt idx="164">
                  <c:v>-1.0329999999999999</c:v>
                </c:pt>
                <c:pt idx="165">
                  <c:v>-0.83299999999999996</c:v>
                </c:pt>
                <c:pt idx="166">
                  <c:v>-0.83299999999999996</c:v>
                </c:pt>
                <c:pt idx="167">
                  <c:v>-1.167</c:v>
                </c:pt>
                <c:pt idx="168">
                  <c:v>-0.73299999999999998</c:v>
                </c:pt>
                <c:pt idx="169">
                  <c:v>-0.90700000000000003</c:v>
                </c:pt>
                <c:pt idx="170">
                  <c:v>-0.66700000000000004</c:v>
                </c:pt>
                <c:pt idx="171">
                  <c:v>-1.167</c:v>
                </c:pt>
                <c:pt idx="172">
                  <c:v>-0.86</c:v>
                </c:pt>
                <c:pt idx="173">
                  <c:v>-0.93300000000000005</c:v>
                </c:pt>
                <c:pt idx="174">
                  <c:v>-1.0677000000000001</c:v>
                </c:pt>
                <c:pt idx="175">
                  <c:v>-0.76</c:v>
                </c:pt>
                <c:pt idx="176">
                  <c:v>-0.65</c:v>
                </c:pt>
                <c:pt idx="177">
                  <c:v>-0.55000000000000004</c:v>
                </c:pt>
                <c:pt idx="178">
                  <c:v>-0.5</c:v>
                </c:pt>
                <c:pt idx="179">
                  <c:v>-0.443</c:v>
                </c:pt>
                <c:pt idx="180">
                  <c:v>-0.61</c:v>
                </c:pt>
                <c:pt idx="181">
                  <c:v>-0.80700000000000005</c:v>
                </c:pt>
                <c:pt idx="182">
                  <c:v>-0.53300000000000003</c:v>
                </c:pt>
                <c:pt idx="183">
                  <c:v>-0.51700000000000002</c:v>
                </c:pt>
                <c:pt idx="184">
                  <c:v>-0.66700000000000004</c:v>
                </c:pt>
                <c:pt idx="185">
                  <c:v>-0.65</c:v>
                </c:pt>
                <c:pt idx="186">
                  <c:v>-0.90700000000000003</c:v>
                </c:pt>
                <c:pt idx="187">
                  <c:v>-0.98299999999999998</c:v>
                </c:pt>
                <c:pt idx="188">
                  <c:v>-0.55000000000000004</c:v>
                </c:pt>
                <c:pt idx="189">
                  <c:v>-0.91700000000000004</c:v>
                </c:pt>
                <c:pt idx="190">
                  <c:v>-0.86</c:v>
                </c:pt>
                <c:pt idx="191">
                  <c:v>-0.65</c:v>
                </c:pt>
                <c:pt idx="192">
                  <c:v>-0.7</c:v>
                </c:pt>
                <c:pt idx="193">
                  <c:v>-0.55000000000000004</c:v>
                </c:pt>
              </c:numCache>
            </c:numRef>
          </c:xVal>
          <c:yVal>
            <c:numRef>
              <c:f>Season!$F$2:$F$195</c:f>
              <c:numCache>
                <c:formatCode>General</c:formatCode>
                <c:ptCount val="194"/>
                <c:pt idx="0">
                  <c:v>1.6786869926402554</c:v>
                </c:pt>
                <c:pt idx="1">
                  <c:v>1.6587537347192782</c:v>
                </c:pt>
                <c:pt idx="2">
                  <c:v>1.6526475273315986</c:v>
                </c:pt>
                <c:pt idx="3">
                  <c:v>1.6308796188004568</c:v>
                </c:pt>
                <c:pt idx="4">
                  <c:v>1.6560868774506161</c:v>
                </c:pt>
                <c:pt idx="5">
                  <c:v>1.6562732383309979</c:v>
                </c:pt>
                <c:pt idx="6">
                  <c:v>1.6321983056717826</c:v>
                </c:pt>
                <c:pt idx="7">
                  <c:v>1.6418258142125028</c:v>
                </c:pt>
                <c:pt idx="8">
                  <c:v>1.6460012734015452</c:v>
                </c:pt>
                <c:pt idx="9">
                  <c:v>1.6832671341012426</c:v>
                </c:pt>
                <c:pt idx="10">
                  <c:v>1.6628192784031663</c:v>
                </c:pt>
                <c:pt idx="11">
                  <c:v>1.6396095767563901</c:v>
                </c:pt>
                <c:pt idx="12">
                  <c:v>1.6411135709149309</c:v>
                </c:pt>
                <c:pt idx="13">
                  <c:v>1.6437805209180134</c:v>
                </c:pt>
                <c:pt idx="14">
                  <c:v>1.6516861489469448</c:v>
                </c:pt>
                <c:pt idx="15">
                  <c:v>1.6481583285641666</c:v>
                </c:pt>
                <c:pt idx="16">
                  <c:v>1.6600265167510855</c:v>
                </c:pt>
                <c:pt idx="17">
                  <c:v>1.6430642413954768</c:v>
                </c:pt>
                <c:pt idx="18">
                  <c:v>0.4670835605285466</c:v>
                </c:pt>
                <c:pt idx="19">
                  <c:v>0.46202520531415958</c:v>
                </c:pt>
                <c:pt idx="20">
                  <c:v>0.45457408742647676</c:v>
                </c:pt>
                <c:pt idx="21">
                  <c:v>0.46523970165257783</c:v>
                </c:pt>
                <c:pt idx="22">
                  <c:v>0.46235188743853911</c:v>
                </c:pt>
                <c:pt idx="23">
                  <c:v>0.45935535251331566</c:v>
                </c:pt>
                <c:pt idx="24">
                  <c:v>0.46305874770922673</c:v>
                </c:pt>
                <c:pt idx="25">
                  <c:v>0.47578393746529474</c:v>
                </c:pt>
                <c:pt idx="26">
                  <c:v>0.46691007984020139</c:v>
                </c:pt>
                <c:pt idx="27">
                  <c:v>0.46802409500694075</c:v>
                </c:pt>
                <c:pt idx="28">
                  <c:v>0.47334490587575428</c:v>
                </c:pt>
                <c:pt idx="29">
                  <c:v>0.48576065482285036</c:v>
                </c:pt>
                <c:pt idx="30">
                  <c:v>0.46366279119855813</c:v>
                </c:pt>
                <c:pt idx="31">
                  <c:v>0.4642499563653289</c:v>
                </c:pt>
                <c:pt idx="32">
                  <c:v>0.45554515671230905</c:v>
                </c:pt>
                <c:pt idx="33">
                  <c:v>0.4629958532527641</c:v>
                </c:pt>
                <c:pt idx="34">
                  <c:v>0.46432560040939741</c:v>
                </c:pt>
                <c:pt idx="35">
                  <c:v>0.47236106308871689</c:v>
                </c:pt>
                <c:pt idx="36">
                  <c:v>0.47018368851735631</c:v>
                </c:pt>
                <c:pt idx="37">
                  <c:v>1.4890529585922709</c:v>
                </c:pt>
                <c:pt idx="38">
                  <c:v>1.4718462171527897</c:v>
                </c:pt>
                <c:pt idx="39">
                  <c:v>1.4722389518952412</c:v>
                </c:pt>
                <c:pt idx="40">
                  <c:v>1.4727998494016761</c:v>
                </c:pt>
                <c:pt idx="41">
                  <c:v>1.4483913636693619</c:v>
                </c:pt>
                <c:pt idx="42">
                  <c:v>1.4523271812875218</c:v>
                </c:pt>
                <c:pt idx="43">
                  <c:v>1.4513671248527913</c:v>
                </c:pt>
                <c:pt idx="44">
                  <c:v>1.4766960847382014</c:v>
                </c:pt>
                <c:pt idx="45">
                  <c:v>1.4472653230716384</c:v>
                </c:pt>
                <c:pt idx="46">
                  <c:v>1.4467473640161894</c:v>
                </c:pt>
                <c:pt idx="47">
                  <c:v>1.45111926669346</c:v>
                </c:pt>
                <c:pt idx="48">
                  <c:v>1.4583561019416591</c:v>
                </c:pt>
                <c:pt idx="49">
                  <c:v>1.4427907857652271</c:v>
                </c:pt>
                <c:pt idx="50">
                  <c:v>1.4697061150377493</c:v>
                </c:pt>
                <c:pt idx="51">
                  <c:v>1.453912675039025</c:v>
                </c:pt>
                <c:pt idx="52">
                  <c:v>1.4468725835827791</c:v>
                </c:pt>
                <c:pt idx="53">
                  <c:v>1.4526592143790023</c:v>
                </c:pt>
                <c:pt idx="54">
                  <c:v>1.4521958267597179</c:v>
                </c:pt>
                <c:pt idx="55">
                  <c:v>1.4534319595112482</c:v>
                </c:pt>
                <c:pt idx="56">
                  <c:v>1.4630128441817556</c:v>
                </c:pt>
                <c:pt idx="57">
                  <c:v>0.8700245024800809</c:v>
                </c:pt>
                <c:pt idx="58">
                  <c:v>0.85412375768975646</c:v>
                </c:pt>
                <c:pt idx="59">
                  <c:v>0.86383073633167196</c:v>
                </c:pt>
                <c:pt idx="60">
                  <c:v>0.85122414411561009</c:v>
                </c:pt>
                <c:pt idx="61">
                  <c:v>0.86420691610641376</c:v>
                </c:pt>
                <c:pt idx="62">
                  <c:v>0.84896186886976721</c:v>
                </c:pt>
                <c:pt idx="63">
                  <c:v>0.85114577316470186</c:v>
                </c:pt>
                <c:pt idx="64">
                  <c:v>0.8633457716474241</c:v>
                </c:pt>
                <c:pt idx="65">
                  <c:v>0.86029416891243737</c:v>
                </c:pt>
                <c:pt idx="66">
                  <c:v>0.85103643430781528</c:v>
                </c:pt>
                <c:pt idx="67">
                  <c:v>0.8724366156333252</c:v>
                </c:pt>
                <c:pt idx="68">
                  <c:v>0.87980503616249006</c:v>
                </c:pt>
                <c:pt idx="69">
                  <c:v>0.85596897433446539</c:v>
                </c:pt>
                <c:pt idx="70">
                  <c:v>0.85159875892826042</c:v>
                </c:pt>
                <c:pt idx="71">
                  <c:v>0.85571914178784358</c:v>
                </c:pt>
                <c:pt idx="72">
                  <c:v>0.85893060283421496</c:v>
                </c:pt>
                <c:pt idx="73">
                  <c:v>0.86654067713810135</c:v>
                </c:pt>
                <c:pt idx="74">
                  <c:v>0.85303781430732284</c:v>
                </c:pt>
                <c:pt idx="75">
                  <c:v>0.86736893932306702</c:v>
                </c:pt>
                <c:pt idx="76">
                  <c:v>0.8738988781884437</c:v>
                </c:pt>
                <c:pt idx="77">
                  <c:v>0.31574017261615811</c:v>
                </c:pt>
                <c:pt idx="78">
                  <c:v>0.31581170231569961</c:v>
                </c:pt>
                <c:pt idx="79">
                  <c:v>9.7334247106502306E-2</c:v>
                </c:pt>
                <c:pt idx="80">
                  <c:v>0.27965353920085145</c:v>
                </c:pt>
                <c:pt idx="81">
                  <c:v>0.34870991067118778</c:v>
                </c:pt>
                <c:pt idx="82">
                  <c:v>0.19366273910695239</c:v>
                </c:pt>
                <c:pt idx="83">
                  <c:v>0.42767371073430738</c:v>
                </c:pt>
                <c:pt idx="84">
                  <c:v>0.27730633974243968</c:v>
                </c:pt>
                <c:pt idx="85">
                  <c:v>0.160243980264965</c:v>
                </c:pt>
                <c:pt idx="86">
                  <c:v>0.36494810720435467</c:v>
                </c:pt>
                <c:pt idx="87">
                  <c:v>0.37928213833239882</c:v>
                </c:pt>
                <c:pt idx="88">
                  <c:v>0.25247532861155053</c:v>
                </c:pt>
                <c:pt idx="89">
                  <c:v>0.31701209444553757</c:v>
                </c:pt>
                <c:pt idx="90">
                  <c:v>0.35134881442387733</c:v>
                </c:pt>
                <c:pt idx="91">
                  <c:v>0.35880916111530542</c:v>
                </c:pt>
                <c:pt idx="92">
                  <c:v>0.28645539385140956</c:v>
                </c:pt>
                <c:pt idx="93">
                  <c:v>0.38453013994722302</c:v>
                </c:pt>
                <c:pt idx="94">
                  <c:v>0.35216845399565111</c:v>
                </c:pt>
                <c:pt idx="95">
                  <c:v>0.2637586944377262</c:v>
                </c:pt>
                <c:pt idx="96">
                  <c:v>0.29390200529738697</c:v>
                </c:pt>
                <c:pt idx="97">
                  <c:v>0.31108257470124995</c:v>
                </c:pt>
                <c:pt idx="98">
                  <c:v>0.44174630359087391</c:v>
                </c:pt>
                <c:pt idx="99">
                  <c:v>0.35755158283859406</c:v>
                </c:pt>
                <c:pt idx="100">
                  <c:v>0.21217515316268029</c:v>
                </c:pt>
                <c:pt idx="101">
                  <c:v>7.8795894939876931E-2</c:v>
                </c:pt>
                <c:pt idx="102">
                  <c:v>0.33824896340867427</c:v>
                </c:pt>
                <c:pt idx="103">
                  <c:v>0.23405974703313362</c:v>
                </c:pt>
                <c:pt idx="104">
                  <c:v>0.10408448859761749</c:v>
                </c:pt>
                <c:pt idx="105">
                  <c:v>0.34187806928446118</c:v>
                </c:pt>
                <c:pt idx="106">
                  <c:v>-1.8980488828962059E-2</c:v>
                </c:pt>
                <c:pt idx="107">
                  <c:v>-5.5315946116460665E-2</c:v>
                </c:pt>
                <c:pt idx="108">
                  <c:v>8.9766294032366301E-2</c:v>
                </c:pt>
                <c:pt idx="109">
                  <c:v>-2.4494873015830764E-2</c:v>
                </c:pt>
                <c:pt idx="110">
                  <c:v>-5.6715930866154556E-2</c:v>
                </c:pt>
                <c:pt idx="111">
                  <c:v>0.17928657467933556</c:v>
                </c:pt>
                <c:pt idx="112">
                  <c:v>0.34317630800810983</c:v>
                </c:pt>
                <c:pt idx="113">
                  <c:v>0.30344176641049414</c:v>
                </c:pt>
                <c:pt idx="114">
                  <c:v>0.37560750810433058</c:v>
                </c:pt>
                <c:pt idx="115">
                  <c:v>0.42989030918895904</c:v>
                </c:pt>
                <c:pt idx="116">
                  <c:v>0.41988234238811079</c:v>
                </c:pt>
                <c:pt idx="117">
                  <c:v>0.33762617495506342</c:v>
                </c:pt>
                <c:pt idx="118">
                  <c:v>-1.9280112987497926E-2</c:v>
                </c:pt>
                <c:pt idx="119">
                  <c:v>0.15614268623948691</c:v>
                </c:pt>
                <c:pt idx="120">
                  <c:v>8.3279183385783634E-2</c:v>
                </c:pt>
                <c:pt idx="121">
                  <c:v>0.16571185470119587</c:v>
                </c:pt>
                <c:pt idx="122">
                  <c:v>0.21416556984362839</c:v>
                </c:pt>
                <c:pt idx="123">
                  <c:v>1.7685325447426209E-2</c:v>
                </c:pt>
                <c:pt idx="124">
                  <c:v>-1.0758146355234267E-2</c:v>
                </c:pt>
                <c:pt idx="125">
                  <c:v>5.324210630570958E-2</c:v>
                </c:pt>
                <c:pt idx="126">
                  <c:v>3.5722076301073664E-2</c:v>
                </c:pt>
                <c:pt idx="127">
                  <c:v>-0.13128572218310242</c:v>
                </c:pt>
                <c:pt idx="128">
                  <c:v>3.460097150436009E-2</c:v>
                </c:pt>
                <c:pt idx="129">
                  <c:v>0.24826738195342637</c:v>
                </c:pt>
                <c:pt idx="130">
                  <c:v>0.31050677561319068</c:v>
                </c:pt>
                <c:pt idx="131">
                  <c:v>0.19219951817945746</c:v>
                </c:pt>
                <c:pt idx="132">
                  <c:v>0.25319469040588305</c:v>
                </c:pt>
                <c:pt idx="133">
                  <c:v>0.24627536565291586</c:v>
                </c:pt>
                <c:pt idx="134">
                  <c:v>0.31478665416285756</c:v>
                </c:pt>
                <c:pt idx="135">
                  <c:v>0.30660127076130478</c:v>
                </c:pt>
                <c:pt idx="136">
                  <c:v>0.38908355640464448</c:v>
                </c:pt>
                <c:pt idx="137">
                  <c:v>0.57342683748448608</c:v>
                </c:pt>
                <c:pt idx="138">
                  <c:v>0.3296128005331832</c:v>
                </c:pt>
                <c:pt idx="139">
                  <c:v>0.31247626720177146</c:v>
                </c:pt>
                <c:pt idx="140">
                  <c:v>0.58923427675890139</c:v>
                </c:pt>
                <c:pt idx="141">
                  <c:v>0.5377621110381654</c:v>
                </c:pt>
                <c:pt idx="142">
                  <c:v>0.28363152513928674</c:v>
                </c:pt>
                <c:pt idx="143">
                  <c:v>0.45616856553699098</c:v>
                </c:pt>
                <c:pt idx="144">
                  <c:v>0.24723150096612359</c:v>
                </c:pt>
                <c:pt idx="145">
                  <c:v>0.26263652499492068</c:v>
                </c:pt>
                <c:pt idx="146">
                  <c:v>0.25556539150969082</c:v>
                </c:pt>
                <c:pt idx="147">
                  <c:v>0.43010411084392497</c:v>
                </c:pt>
                <c:pt idx="148">
                  <c:v>0.44353445222722332</c:v>
                </c:pt>
                <c:pt idx="149">
                  <c:v>0.47420358525885586</c:v>
                </c:pt>
                <c:pt idx="150">
                  <c:v>0.47975735728242469</c:v>
                </c:pt>
                <c:pt idx="151">
                  <c:v>0.22941071479251335</c:v>
                </c:pt>
                <c:pt idx="152">
                  <c:v>0.61108940761648844</c:v>
                </c:pt>
                <c:pt idx="153">
                  <c:v>0.40656878777958516</c:v>
                </c:pt>
                <c:pt idx="154">
                  <c:v>0.34458120621824256</c:v>
                </c:pt>
                <c:pt idx="155">
                  <c:v>0.48749764222476305</c:v>
                </c:pt>
                <c:pt idx="156">
                  <c:v>0.12910164706325183</c:v>
                </c:pt>
                <c:pt idx="157">
                  <c:v>0.15365253022248526</c:v>
                </c:pt>
                <c:pt idx="158">
                  <c:v>8.1711994256101123E-2</c:v>
                </c:pt>
                <c:pt idx="159">
                  <c:v>0.36779647530023996</c:v>
                </c:pt>
                <c:pt idx="160">
                  <c:v>0.15297820081444469</c:v>
                </c:pt>
                <c:pt idx="161">
                  <c:v>0.22736822600482179</c:v>
                </c:pt>
                <c:pt idx="162">
                  <c:v>0.32088862297540754</c:v>
                </c:pt>
                <c:pt idx="163">
                  <c:v>0.10845806237909245</c:v>
                </c:pt>
                <c:pt idx="164">
                  <c:v>0.17203685194167379</c:v>
                </c:pt>
                <c:pt idx="165">
                  <c:v>0.24548726311285052</c:v>
                </c:pt>
                <c:pt idx="166">
                  <c:v>0.23763307063667552</c:v>
                </c:pt>
                <c:pt idx="167">
                  <c:v>0.32318377151341132</c:v>
                </c:pt>
                <c:pt idx="168">
                  <c:v>0.28785687643057944</c:v>
                </c:pt>
                <c:pt idx="169">
                  <c:v>0.13123039965296157</c:v>
                </c:pt>
                <c:pt idx="170">
                  <c:v>0.32992670349925213</c:v>
                </c:pt>
                <c:pt idx="171">
                  <c:v>9.716660262371446E-2</c:v>
                </c:pt>
                <c:pt idx="172">
                  <c:v>0.44782638765102328</c:v>
                </c:pt>
                <c:pt idx="173">
                  <c:v>0.25311162880015764</c:v>
                </c:pt>
                <c:pt idx="174">
                  <c:v>0.10921169064875029</c:v>
                </c:pt>
                <c:pt idx="175">
                  <c:v>0.1036177841911634</c:v>
                </c:pt>
                <c:pt idx="176">
                  <c:v>0.18061190824306489</c:v>
                </c:pt>
                <c:pt idx="177">
                  <c:v>0.25786153400485179</c:v>
                </c:pt>
                <c:pt idx="178">
                  <c:v>-8.5963221526916926E-3</c:v>
                </c:pt>
                <c:pt idx="179">
                  <c:v>3.5057020542903529E-2</c:v>
                </c:pt>
                <c:pt idx="180">
                  <c:v>0.16078484189388614</c:v>
                </c:pt>
                <c:pt idx="181">
                  <c:v>0.12536069737676298</c:v>
                </c:pt>
                <c:pt idx="182">
                  <c:v>0.25845271503220374</c:v>
                </c:pt>
                <c:pt idx="183">
                  <c:v>0.12548598237596459</c:v>
                </c:pt>
                <c:pt idx="184">
                  <c:v>9.804115781441386E-2</c:v>
                </c:pt>
                <c:pt idx="185">
                  <c:v>0.11364800041313335</c:v>
                </c:pt>
                <c:pt idx="186">
                  <c:v>0.30073415184278224</c:v>
                </c:pt>
                <c:pt idx="187">
                  <c:v>0.29707857292402495</c:v>
                </c:pt>
                <c:pt idx="188">
                  <c:v>0.18698602919346066</c:v>
                </c:pt>
                <c:pt idx="189">
                  <c:v>0.25268862266954711</c:v>
                </c:pt>
                <c:pt idx="190">
                  <c:v>3.9384053180447763E-2</c:v>
                </c:pt>
                <c:pt idx="191">
                  <c:v>5.0275938732898283E-2</c:v>
                </c:pt>
                <c:pt idx="192">
                  <c:v>8.718469022974612E-2</c:v>
                </c:pt>
                <c:pt idx="193">
                  <c:v>0.18739378246761929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7FC-48A8-ACFA-A30CDA077227}"/>
            </c:ext>
          </c:extLst>
        </c:ser>
        <c:ser>
          <c:idx val="1"/>
          <c:order val="1"/>
          <c:tx>
            <c:v>CWSI NWSB 22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Season!$B$2:$B$195</c:f>
              <c:numCache>
                <c:formatCode>General</c:formatCode>
                <c:ptCount val="194"/>
                <c:pt idx="0">
                  <c:v>-0.48299999999999998</c:v>
                </c:pt>
                <c:pt idx="1">
                  <c:v>-0.48299999999999998</c:v>
                </c:pt>
                <c:pt idx="2">
                  <c:v>-0.55000000000000004</c:v>
                </c:pt>
                <c:pt idx="3">
                  <c:v>-0.6</c:v>
                </c:pt>
                <c:pt idx="4">
                  <c:v>-0.55200000000000005</c:v>
                </c:pt>
                <c:pt idx="5">
                  <c:v>-0.7</c:v>
                </c:pt>
                <c:pt idx="6">
                  <c:v>-0.71699999999999997</c:v>
                </c:pt>
                <c:pt idx="7">
                  <c:v>-0.66700000000000004</c:v>
                </c:pt>
                <c:pt idx="8">
                  <c:v>-0.433</c:v>
                </c:pt>
                <c:pt idx="9">
                  <c:v>-0.63300000000000001</c:v>
                </c:pt>
                <c:pt idx="10">
                  <c:v>-0.48299999999999998</c:v>
                </c:pt>
                <c:pt idx="11">
                  <c:v>-0.58299999999999996</c:v>
                </c:pt>
                <c:pt idx="12">
                  <c:v>-0.56699999999999995</c:v>
                </c:pt>
                <c:pt idx="13">
                  <c:v>-0.55000000000000004</c:v>
                </c:pt>
                <c:pt idx="14">
                  <c:v>-0.76700000000000002</c:v>
                </c:pt>
                <c:pt idx="15">
                  <c:v>-0.433</c:v>
                </c:pt>
                <c:pt idx="16">
                  <c:v>-0.51700000000000002</c:v>
                </c:pt>
                <c:pt idx="17">
                  <c:v>-0.65</c:v>
                </c:pt>
                <c:pt idx="18">
                  <c:v>-0.73</c:v>
                </c:pt>
                <c:pt idx="19">
                  <c:v>-0.503</c:v>
                </c:pt>
                <c:pt idx="20">
                  <c:v>-0.55700000000000005</c:v>
                </c:pt>
                <c:pt idx="21">
                  <c:v>-0.49</c:v>
                </c:pt>
                <c:pt idx="22">
                  <c:v>-0.47699999999999998</c:v>
                </c:pt>
                <c:pt idx="23">
                  <c:v>-0.48299999999999998</c:v>
                </c:pt>
                <c:pt idx="24">
                  <c:v>-0.54300000000000004</c:v>
                </c:pt>
                <c:pt idx="25">
                  <c:v>-0.58299999999999996</c:v>
                </c:pt>
                <c:pt idx="26">
                  <c:v>-0.51700000000000002</c:v>
                </c:pt>
                <c:pt idx="27">
                  <c:v>-0.66700000000000004</c:v>
                </c:pt>
                <c:pt idx="28">
                  <c:v>-0.437</c:v>
                </c:pt>
                <c:pt idx="29">
                  <c:v>-0.53</c:v>
                </c:pt>
                <c:pt idx="30">
                  <c:v>-0.58299999999999996</c:v>
                </c:pt>
                <c:pt idx="31">
                  <c:v>-0.78</c:v>
                </c:pt>
                <c:pt idx="32">
                  <c:v>-0.61299999999999999</c:v>
                </c:pt>
                <c:pt idx="33">
                  <c:v>-0.48299999999999998</c:v>
                </c:pt>
                <c:pt idx="34">
                  <c:v>-0.58299999999999996</c:v>
                </c:pt>
                <c:pt idx="35">
                  <c:v>-0.53300000000000003</c:v>
                </c:pt>
                <c:pt idx="36">
                  <c:v>-0.60299999999999998</c:v>
                </c:pt>
                <c:pt idx="37">
                  <c:v>-0.61699999999999999</c:v>
                </c:pt>
                <c:pt idx="38">
                  <c:v>-0.45</c:v>
                </c:pt>
                <c:pt idx="39">
                  <c:v>-0.41699999999999998</c:v>
                </c:pt>
                <c:pt idx="40">
                  <c:v>-0.38200000000000001</c:v>
                </c:pt>
                <c:pt idx="41">
                  <c:v>-0.33</c:v>
                </c:pt>
                <c:pt idx="42">
                  <c:v>-0.47699999999999998</c:v>
                </c:pt>
                <c:pt idx="43">
                  <c:v>-0.34</c:v>
                </c:pt>
                <c:pt idx="44">
                  <c:v>-0.40300000000000002</c:v>
                </c:pt>
                <c:pt idx="45">
                  <c:v>-0.42299999999999999</c:v>
                </c:pt>
                <c:pt idx="46">
                  <c:v>-0.39</c:v>
                </c:pt>
                <c:pt idx="47">
                  <c:v>-0.32</c:v>
                </c:pt>
                <c:pt idx="48">
                  <c:v>-0.38700000000000001</c:v>
                </c:pt>
                <c:pt idx="49">
                  <c:v>-0.34300000000000003</c:v>
                </c:pt>
                <c:pt idx="50">
                  <c:v>-0.51700000000000002</c:v>
                </c:pt>
                <c:pt idx="51">
                  <c:v>-0.38700000000000001</c:v>
                </c:pt>
                <c:pt idx="52">
                  <c:v>-0.4</c:v>
                </c:pt>
                <c:pt idx="53">
                  <c:v>-0.56999999999999995</c:v>
                </c:pt>
                <c:pt idx="54">
                  <c:v>-0.42699999999999999</c:v>
                </c:pt>
                <c:pt idx="55">
                  <c:v>-0.42699999999999999</c:v>
                </c:pt>
                <c:pt idx="56">
                  <c:v>-0.36</c:v>
                </c:pt>
                <c:pt idx="57">
                  <c:v>-0.46</c:v>
                </c:pt>
                <c:pt idx="58">
                  <c:v>-0.40699999999999997</c:v>
                </c:pt>
                <c:pt idx="59">
                  <c:v>-0.38700000000000001</c:v>
                </c:pt>
                <c:pt idx="60">
                  <c:v>-0.46</c:v>
                </c:pt>
                <c:pt idx="61">
                  <c:v>-0.503</c:v>
                </c:pt>
                <c:pt idx="62">
                  <c:v>-0.39</c:v>
                </c:pt>
                <c:pt idx="63">
                  <c:v>-0.36299999999999999</c:v>
                </c:pt>
                <c:pt idx="64">
                  <c:v>-0.46</c:v>
                </c:pt>
                <c:pt idx="65">
                  <c:v>-0.40300000000000002</c:v>
                </c:pt>
                <c:pt idx="66">
                  <c:v>-0.46300000000000002</c:v>
                </c:pt>
                <c:pt idx="67">
                  <c:v>-0.70299999999999996</c:v>
                </c:pt>
                <c:pt idx="68">
                  <c:v>-0.437</c:v>
                </c:pt>
                <c:pt idx="69">
                  <c:v>-0.52</c:v>
                </c:pt>
                <c:pt idx="70">
                  <c:v>-0.40300000000000002</c:v>
                </c:pt>
                <c:pt idx="71">
                  <c:v>-0.51</c:v>
                </c:pt>
                <c:pt idx="72">
                  <c:v>-0.37</c:v>
                </c:pt>
                <c:pt idx="73">
                  <c:v>-0.43</c:v>
                </c:pt>
                <c:pt idx="74">
                  <c:v>-0.48</c:v>
                </c:pt>
                <c:pt idx="75">
                  <c:v>-0.34699999999999998</c:v>
                </c:pt>
                <c:pt idx="76">
                  <c:v>-0.32</c:v>
                </c:pt>
                <c:pt idx="77">
                  <c:v>-0.91300000000000003</c:v>
                </c:pt>
                <c:pt idx="78">
                  <c:v>-0.61</c:v>
                </c:pt>
                <c:pt idx="79">
                  <c:v>-0.65</c:v>
                </c:pt>
                <c:pt idx="80">
                  <c:v>-0.46</c:v>
                </c:pt>
                <c:pt idx="81">
                  <c:v>-0.64700000000000002</c:v>
                </c:pt>
                <c:pt idx="82">
                  <c:v>-0.88</c:v>
                </c:pt>
                <c:pt idx="83">
                  <c:v>-0.85</c:v>
                </c:pt>
                <c:pt idx="84">
                  <c:v>-0.53</c:v>
                </c:pt>
                <c:pt idx="85">
                  <c:v>-0.66300000000000003</c:v>
                </c:pt>
                <c:pt idx="86">
                  <c:v>-0.64700000000000002</c:v>
                </c:pt>
                <c:pt idx="87">
                  <c:v>-1.0669999999999999</c:v>
                </c:pt>
                <c:pt idx="88">
                  <c:v>-0.93300000000000005</c:v>
                </c:pt>
                <c:pt idx="89">
                  <c:v>-0.73299999999999998</c:v>
                </c:pt>
                <c:pt idx="90">
                  <c:v>-0.88300000000000001</c:v>
                </c:pt>
                <c:pt idx="91">
                  <c:v>-0.65</c:v>
                </c:pt>
                <c:pt idx="92">
                  <c:v>-0.95</c:v>
                </c:pt>
                <c:pt idx="93">
                  <c:v>-1.0069999999999999</c:v>
                </c:pt>
                <c:pt idx="94">
                  <c:v>-0.85</c:v>
                </c:pt>
                <c:pt idx="95">
                  <c:v>-0.623</c:v>
                </c:pt>
                <c:pt idx="96">
                  <c:v>-0.67</c:v>
                </c:pt>
                <c:pt idx="97">
                  <c:v>-0.47</c:v>
                </c:pt>
                <c:pt idx="98">
                  <c:v>-0.497</c:v>
                </c:pt>
                <c:pt idx="99">
                  <c:v>-0.61299999999999999</c:v>
                </c:pt>
                <c:pt idx="100">
                  <c:v>-0.48</c:v>
                </c:pt>
                <c:pt idx="101">
                  <c:v>-0.443</c:v>
                </c:pt>
                <c:pt idx="102">
                  <c:v>-0.63700000000000001</c:v>
                </c:pt>
                <c:pt idx="103">
                  <c:v>-0.43</c:v>
                </c:pt>
                <c:pt idx="104">
                  <c:v>-0.54300000000000004</c:v>
                </c:pt>
                <c:pt idx="105">
                  <c:v>-0.61</c:v>
                </c:pt>
                <c:pt idx="106">
                  <c:v>-0.55000000000000004</c:v>
                </c:pt>
                <c:pt idx="107">
                  <c:v>-0.433</c:v>
                </c:pt>
                <c:pt idx="108">
                  <c:v>-0.52</c:v>
                </c:pt>
                <c:pt idx="109">
                  <c:v>-0.52300000000000002</c:v>
                </c:pt>
                <c:pt idx="110">
                  <c:v>-0.59</c:v>
                </c:pt>
                <c:pt idx="111">
                  <c:v>-0.497</c:v>
                </c:pt>
                <c:pt idx="112">
                  <c:v>-0.503</c:v>
                </c:pt>
                <c:pt idx="113">
                  <c:v>-0.503</c:v>
                </c:pt>
                <c:pt idx="114">
                  <c:v>-0.52300000000000002</c:v>
                </c:pt>
                <c:pt idx="115">
                  <c:v>-0.63700000000000001</c:v>
                </c:pt>
                <c:pt idx="116">
                  <c:v>-0.57699999999999996</c:v>
                </c:pt>
                <c:pt idx="117">
                  <c:v>-0.54</c:v>
                </c:pt>
                <c:pt idx="118">
                  <c:v>-0.47</c:v>
                </c:pt>
                <c:pt idx="119">
                  <c:v>-0.627</c:v>
                </c:pt>
                <c:pt idx="120">
                  <c:v>-0.65700000000000003</c:v>
                </c:pt>
                <c:pt idx="121">
                  <c:v>-0.65700000000000003</c:v>
                </c:pt>
                <c:pt idx="122">
                  <c:v>-0.56999999999999995</c:v>
                </c:pt>
                <c:pt idx="123">
                  <c:v>-0.48699999999999999</c:v>
                </c:pt>
                <c:pt idx="124">
                  <c:v>-0.54</c:v>
                </c:pt>
                <c:pt idx="125">
                  <c:v>-0.64</c:v>
                </c:pt>
                <c:pt idx="126">
                  <c:v>-0.503</c:v>
                </c:pt>
                <c:pt idx="127">
                  <c:v>-0.64700000000000002</c:v>
                </c:pt>
                <c:pt idx="128">
                  <c:v>-0.49299999999999999</c:v>
                </c:pt>
                <c:pt idx="129">
                  <c:v>-0.71699999999999997</c:v>
                </c:pt>
                <c:pt idx="130">
                  <c:v>-0.65300000000000002</c:v>
                </c:pt>
                <c:pt idx="131">
                  <c:v>-0.51300000000000001</c:v>
                </c:pt>
                <c:pt idx="132">
                  <c:v>-0.70699999999999996</c:v>
                </c:pt>
                <c:pt idx="133">
                  <c:v>-0.497</c:v>
                </c:pt>
                <c:pt idx="134">
                  <c:v>-0.54630000000000001</c:v>
                </c:pt>
                <c:pt idx="135">
                  <c:v>-0.58299999999999996</c:v>
                </c:pt>
                <c:pt idx="136">
                  <c:v>-0.65700000000000003</c:v>
                </c:pt>
                <c:pt idx="137">
                  <c:v>-0.70299999999999996</c:v>
                </c:pt>
                <c:pt idx="138">
                  <c:v>-0.93</c:v>
                </c:pt>
                <c:pt idx="139">
                  <c:v>-0.75</c:v>
                </c:pt>
                <c:pt idx="140">
                  <c:v>-0.70699999999999996</c:v>
                </c:pt>
                <c:pt idx="141">
                  <c:v>-0.80700000000000005</c:v>
                </c:pt>
                <c:pt idx="142">
                  <c:v>-0.74</c:v>
                </c:pt>
                <c:pt idx="143">
                  <c:v>-0.69</c:v>
                </c:pt>
                <c:pt idx="144">
                  <c:v>-0.67700000000000005</c:v>
                </c:pt>
                <c:pt idx="145">
                  <c:v>-0.623</c:v>
                </c:pt>
                <c:pt idx="146">
                  <c:v>-0.88</c:v>
                </c:pt>
                <c:pt idx="147">
                  <c:v>-0.89700000000000002</c:v>
                </c:pt>
                <c:pt idx="148">
                  <c:v>-0.61699999999999999</c:v>
                </c:pt>
                <c:pt idx="149">
                  <c:v>-0.76700000000000002</c:v>
                </c:pt>
                <c:pt idx="150">
                  <c:v>-0.69299999999999995</c:v>
                </c:pt>
                <c:pt idx="151">
                  <c:v>-0.61699999999999999</c:v>
                </c:pt>
                <c:pt idx="152">
                  <c:v>-0.92700000000000005</c:v>
                </c:pt>
                <c:pt idx="153">
                  <c:v>-0.74</c:v>
                </c:pt>
                <c:pt idx="154">
                  <c:v>-0.7</c:v>
                </c:pt>
                <c:pt idx="155">
                  <c:v>-0.99</c:v>
                </c:pt>
                <c:pt idx="156">
                  <c:v>-0.7</c:v>
                </c:pt>
                <c:pt idx="157">
                  <c:v>-0.78300000000000003</c:v>
                </c:pt>
                <c:pt idx="158">
                  <c:v>-0.66700000000000004</c:v>
                </c:pt>
                <c:pt idx="159">
                  <c:v>-0.7</c:v>
                </c:pt>
                <c:pt idx="160">
                  <c:v>-1.0669999999999999</c:v>
                </c:pt>
                <c:pt idx="161">
                  <c:v>-1.167</c:v>
                </c:pt>
                <c:pt idx="162">
                  <c:v>-0.72299999999999998</c:v>
                </c:pt>
                <c:pt idx="163">
                  <c:v>-0.68300000000000005</c:v>
                </c:pt>
                <c:pt idx="164">
                  <c:v>-1.0329999999999999</c:v>
                </c:pt>
                <c:pt idx="165">
                  <c:v>-0.83299999999999996</c:v>
                </c:pt>
                <c:pt idx="166">
                  <c:v>-0.83299999999999996</c:v>
                </c:pt>
                <c:pt idx="167">
                  <c:v>-1.167</c:v>
                </c:pt>
                <c:pt idx="168">
                  <c:v>-0.73299999999999998</c:v>
                </c:pt>
                <c:pt idx="169">
                  <c:v>-0.90700000000000003</c:v>
                </c:pt>
                <c:pt idx="170">
                  <c:v>-0.66700000000000004</c:v>
                </c:pt>
                <c:pt idx="171">
                  <c:v>-1.167</c:v>
                </c:pt>
                <c:pt idx="172">
                  <c:v>-0.86</c:v>
                </c:pt>
                <c:pt idx="173">
                  <c:v>-0.93300000000000005</c:v>
                </c:pt>
                <c:pt idx="174">
                  <c:v>-1.0677000000000001</c:v>
                </c:pt>
                <c:pt idx="175">
                  <c:v>-0.76</c:v>
                </c:pt>
                <c:pt idx="176">
                  <c:v>-0.65</c:v>
                </c:pt>
                <c:pt idx="177">
                  <c:v>-0.55000000000000004</c:v>
                </c:pt>
                <c:pt idx="178">
                  <c:v>-0.5</c:v>
                </c:pt>
                <c:pt idx="179">
                  <c:v>-0.443</c:v>
                </c:pt>
                <c:pt idx="180">
                  <c:v>-0.61</c:v>
                </c:pt>
                <c:pt idx="181">
                  <c:v>-0.80700000000000005</c:v>
                </c:pt>
                <c:pt idx="182">
                  <c:v>-0.53300000000000003</c:v>
                </c:pt>
                <c:pt idx="183">
                  <c:v>-0.51700000000000002</c:v>
                </c:pt>
                <c:pt idx="184">
                  <c:v>-0.66700000000000004</c:v>
                </c:pt>
                <c:pt idx="185">
                  <c:v>-0.65</c:v>
                </c:pt>
                <c:pt idx="186">
                  <c:v>-0.90700000000000003</c:v>
                </c:pt>
                <c:pt idx="187">
                  <c:v>-0.98299999999999998</c:v>
                </c:pt>
                <c:pt idx="188">
                  <c:v>-0.55000000000000004</c:v>
                </c:pt>
                <c:pt idx="189">
                  <c:v>-0.91700000000000004</c:v>
                </c:pt>
                <c:pt idx="190">
                  <c:v>-0.86</c:v>
                </c:pt>
                <c:pt idx="191">
                  <c:v>-0.65</c:v>
                </c:pt>
                <c:pt idx="192">
                  <c:v>-0.7</c:v>
                </c:pt>
                <c:pt idx="193">
                  <c:v>-0.55000000000000004</c:v>
                </c:pt>
              </c:numCache>
            </c:numRef>
          </c:xVal>
          <c:yVal>
            <c:numRef>
              <c:f>Season!$G$2:$G$195</c:f>
              <c:numCache>
                <c:formatCode>General</c:formatCode>
                <c:ptCount val="194"/>
                <c:pt idx="0">
                  <c:v>1.602456301321636</c:v>
                </c:pt>
                <c:pt idx="1">
                  <c:v>1.5847619636216537</c:v>
                </c:pt>
                <c:pt idx="2">
                  <c:v>1.5793416105608511</c:v>
                </c:pt>
                <c:pt idx="3">
                  <c:v>1.5600186917435008</c:v>
                </c:pt>
                <c:pt idx="4">
                  <c:v>1.5823946499945269</c:v>
                </c:pt>
                <c:pt idx="5">
                  <c:v>1.5825600786647731</c:v>
                </c:pt>
                <c:pt idx="6">
                  <c:v>1.5611892626012238</c:v>
                </c:pt>
                <c:pt idx="7">
                  <c:v>1.5697354013209608</c:v>
                </c:pt>
                <c:pt idx="8">
                  <c:v>1.5734418694375281</c:v>
                </c:pt>
                <c:pt idx="9">
                  <c:v>1.6065219974584983</c:v>
                </c:pt>
                <c:pt idx="10">
                  <c:v>1.5883708620346442</c:v>
                </c:pt>
                <c:pt idx="11">
                  <c:v>1.5677680935117071</c:v>
                </c:pt>
                <c:pt idx="12">
                  <c:v>1.5691031577869763</c:v>
                </c:pt>
                <c:pt idx="13">
                  <c:v>1.5714705537325155</c:v>
                </c:pt>
                <c:pt idx="14">
                  <c:v>1.5784882150013815</c:v>
                </c:pt>
                <c:pt idx="15">
                  <c:v>1.5753566423580521</c:v>
                </c:pt>
                <c:pt idx="16">
                  <c:v>1.5858917857098715</c:v>
                </c:pt>
                <c:pt idx="17">
                  <c:v>1.5708347273257339</c:v>
                </c:pt>
                <c:pt idx="18">
                  <c:v>0.50739127074425272</c:v>
                </c:pt>
                <c:pt idx="19">
                  <c:v>0.50271550968731338</c:v>
                </c:pt>
                <c:pt idx="20">
                  <c:v>0.49582796514500843</c:v>
                </c:pt>
                <c:pt idx="21">
                  <c:v>0.50568687412492763</c:v>
                </c:pt>
                <c:pt idx="22">
                  <c:v>0.50301748285654191</c:v>
                </c:pt>
                <c:pt idx="23">
                  <c:v>0.5002475940853327</c:v>
                </c:pt>
                <c:pt idx="24">
                  <c:v>0.50367087898755658</c:v>
                </c:pt>
                <c:pt idx="25">
                  <c:v>0.51543358527879446</c:v>
                </c:pt>
                <c:pt idx="26">
                  <c:v>0.50723091145505361</c:v>
                </c:pt>
                <c:pt idx="27">
                  <c:v>0.50826066688200833</c:v>
                </c:pt>
                <c:pt idx="28">
                  <c:v>0.51317903247661445</c:v>
                </c:pt>
                <c:pt idx="29">
                  <c:v>0.52465570284852736</c:v>
                </c:pt>
                <c:pt idx="30">
                  <c:v>0.50422923499547012</c:v>
                </c:pt>
                <c:pt idx="31">
                  <c:v>0.504771989290971</c:v>
                </c:pt>
                <c:pt idx="32">
                  <c:v>0.49672558655707738</c:v>
                </c:pt>
                <c:pt idx="33">
                  <c:v>0.50361274162120706</c:v>
                </c:pt>
                <c:pt idx="34">
                  <c:v>0.50484191191610395</c:v>
                </c:pt>
                <c:pt idx="35">
                  <c:v>0.51226960370089381</c:v>
                </c:pt>
                <c:pt idx="36">
                  <c:v>0.51025691720584876</c:v>
                </c:pt>
                <c:pt idx="37">
                  <c:v>1.4392258317613691</c:v>
                </c:pt>
                <c:pt idx="38">
                  <c:v>1.4237721979822924</c:v>
                </c:pt>
                <c:pt idx="39">
                  <c:v>1.4241249189726966</c:v>
                </c:pt>
                <c:pt idx="40">
                  <c:v>1.424628669475517</c:v>
                </c:pt>
                <c:pt idx="41">
                  <c:v>1.4027070406223334</c:v>
                </c:pt>
                <c:pt idx="42">
                  <c:v>1.4062418577349287</c:v>
                </c:pt>
                <c:pt idx="43">
                  <c:v>1.4053796165835895</c:v>
                </c:pt>
                <c:pt idx="44">
                  <c:v>1.4281279371445019</c:v>
                </c:pt>
                <c:pt idx="45">
                  <c:v>1.4016957265929573</c:v>
                </c:pt>
                <c:pt idx="46">
                  <c:v>1.4012305397600164</c:v>
                </c:pt>
                <c:pt idx="47">
                  <c:v>1.4051570114356637</c:v>
                </c:pt>
                <c:pt idx="48">
                  <c:v>1.4116565222255784</c:v>
                </c:pt>
                <c:pt idx="49">
                  <c:v>1.3976770772102547</c:v>
                </c:pt>
                <c:pt idx="50">
                  <c:v>1.4218501400230916</c:v>
                </c:pt>
                <c:pt idx="51">
                  <c:v>1.4076658135653177</c:v>
                </c:pt>
                <c:pt idx="52">
                  <c:v>1.4013430013397328</c:v>
                </c:pt>
                <c:pt idx="53">
                  <c:v>1.4065400616578689</c:v>
                </c:pt>
                <c:pt idx="54">
                  <c:v>1.4061238862540968</c:v>
                </c:pt>
                <c:pt idx="55">
                  <c:v>1.4072340757058102</c:v>
                </c:pt>
                <c:pt idx="56">
                  <c:v>1.4158388126049113</c:v>
                </c:pt>
                <c:pt idx="57">
                  <c:v>0.88308626436095528</c:v>
                </c:pt>
                <c:pt idx="58">
                  <c:v>0.86878344953545306</c:v>
                </c:pt>
                <c:pt idx="59">
                  <c:v>0.8775149347495862</c:v>
                </c:pt>
                <c:pt idx="60">
                  <c:v>0.86617522982226314</c:v>
                </c:pt>
                <c:pt idx="61">
                  <c:v>0.87785331070179351</c:v>
                </c:pt>
                <c:pt idx="62">
                  <c:v>0.8641402997386548</c:v>
                </c:pt>
                <c:pt idx="63">
                  <c:v>0.86610473468424776</c:v>
                </c:pt>
                <c:pt idx="64">
                  <c:v>0.8770787061221117</c:v>
                </c:pt>
                <c:pt idx="65">
                  <c:v>0.87433377125176082</c:v>
                </c:pt>
                <c:pt idx="66">
                  <c:v>0.86600638373000616</c:v>
                </c:pt>
                <c:pt idx="67">
                  <c:v>0.88525597453641836</c:v>
                </c:pt>
                <c:pt idx="68">
                  <c:v>0.89188391277294699</c:v>
                </c:pt>
                <c:pt idx="69">
                  <c:v>0.87044323291857262</c:v>
                </c:pt>
                <c:pt idx="70">
                  <c:v>0.8665121980817303</c:v>
                </c:pt>
                <c:pt idx="71">
                  <c:v>0.87021850705202775</c:v>
                </c:pt>
                <c:pt idx="72">
                  <c:v>0.87310723542741264</c:v>
                </c:pt>
                <c:pt idx="73">
                  <c:v>0.87995254267635559</c:v>
                </c:pt>
                <c:pt idx="74">
                  <c:v>0.86780663698266136</c:v>
                </c:pt>
                <c:pt idx="75">
                  <c:v>0.88069756945432998</c:v>
                </c:pt>
                <c:pt idx="76">
                  <c:v>0.8865712884306991</c:v>
                </c:pt>
                <c:pt idx="77">
                  <c:v>0.38539363257687725</c:v>
                </c:pt>
                <c:pt idx="78">
                  <c:v>0.38545788099105954</c:v>
                </c:pt>
                <c:pt idx="79">
                  <c:v>0.18922009274713783</c:v>
                </c:pt>
                <c:pt idx="80">
                  <c:v>0.35298039744555337</c:v>
                </c:pt>
                <c:pt idx="81">
                  <c:v>0.41500725320746074</c:v>
                </c:pt>
                <c:pt idx="82">
                  <c:v>0.27574293418604179</c:v>
                </c:pt>
                <c:pt idx="83">
                  <c:v>0.4859330220053642</c:v>
                </c:pt>
                <c:pt idx="84">
                  <c:v>0.35087212851755345</c:v>
                </c:pt>
                <c:pt idx="85">
                  <c:v>0.24572600033477035</c:v>
                </c:pt>
                <c:pt idx="86">
                  <c:v>0.42959250077768529</c:v>
                </c:pt>
                <c:pt idx="87">
                  <c:v>0.44246741531975331</c:v>
                </c:pt>
                <c:pt idx="88">
                  <c:v>0.32856876225250753</c:v>
                </c:pt>
                <c:pt idx="89">
                  <c:v>0.38653608055338623</c:v>
                </c:pt>
                <c:pt idx="90">
                  <c:v>0.41737753271900357</c:v>
                </c:pt>
                <c:pt idx="91">
                  <c:v>0.42407846180505915</c:v>
                </c:pt>
                <c:pt idx="92">
                  <c:v>0.35908986494783673</c:v>
                </c:pt>
                <c:pt idx="93">
                  <c:v>0.44718120250940874</c:v>
                </c:pt>
                <c:pt idx="94">
                  <c:v>0.4181137380019152</c:v>
                </c:pt>
                <c:pt idx="95">
                  <c:v>0.33870355053789647</c:v>
                </c:pt>
                <c:pt idx="96">
                  <c:v>0.36936218925924436</c:v>
                </c:pt>
                <c:pt idx="97">
                  <c:v>0.3847066835892346</c:v>
                </c:pt>
                <c:pt idx="98">
                  <c:v>0.50140647391349558</c:v>
                </c:pt>
                <c:pt idx="99">
                  <c:v>0.4262095823070981</c:v>
                </c:pt>
                <c:pt idx="100">
                  <c:v>0.29636942692931878</c:v>
                </c:pt>
                <c:pt idx="101">
                  <c:v>0.17724431393522103</c:v>
                </c:pt>
                <c:pt idx="102">
                  <c:v>0.40896981990843351</c:v>
                </c:pt>
                <c:pt idx="103">
                  <c:v>0.31591523002032734</c:v>
                </c:pt>
                <c:pt idx="104">
                  <c:v>0.19983033380877532</c:v>
                </c:pt>
                <c:pt idx="105">
                  <c:v>0.41221108585398625</c:v>
                </c:pt>
                <c:pt idx="106">
                  <c:v>8.9917221853478876E-2</c:v>
                </c:pt>
                <c:pt idx="107">
                  <c:v>5.7464908707194909E-2</c:v>
                </c:pt>
                <c:pt idx="108">
                  <c:v>0.18704231438068847</c:v>
                </c:pt>
                <c:pt idx="109">
                  <c:v>8.4992155931637572E-2</c:v>
                </c:pt>
                <c:pt idx="110">
                  <c:v>5.6214539319034786E-2</c:v>
                </c:pt>
                <c:pt idx="111">
                  <c:v>0.26699562713280839</c:v>
                </c:pt>
                <c:pt idx="112">
                  <c:v>0.41337058274059824</c:v>
                </c:pt>
                <c:pt idx="113">
                  <c:v>0.377882442975435</c:v>
                </c:pt>
                <c:pt idx="114">
                  <c:v>0.44233588384868305</c:v>
                </c:pt>
                <c:pt idx="115">
                  <c:v>0.49081752109126409</c:v>
                </c:pt>
                <c:pt idx="116">
                  <c:v>0.47616384292513703</c:v>
                </c:pt>
                <c:pt idx="117">
                  <c:v>0.40188795409732042</c:v>
                </c:pt>
                <c:pt idx="118">
                  <c:v>7.9607782379523456E-2</c:v>
                </c:pt>
                <c:pt idx="119">
                  <c:v>0.23801151962941969</c:v>
                </c:pt>
                <c:pt idx="120">
                  <c:v>0.17221704358636711</c:v>
                </c:pt>
                <c:pt idx="121">
                  <c:v>0.24665231235070795</c:v>
                </c:pt>
                <c:pt idx="122">
                  <c:v>0.29040517455576237</c:v>
                </c:pt>
                <c:pt idx="123">
                  <c:v>0.11298693048897973</c:v>
                </c:pt>
                <c:pt idx="124">
                  <c:v>8.7302970058764529E-2</c:v>
                </c:pt>
                <c:pt idx="125">
                  <c:v>0.14509408530207688</c:v>
                </c:pt>
                <c:pt idx="126">
                  <c:v>0.12927380286619075</c:v>
                </c:pt>
                <c:pt idx="127">
                  <c:v>-2.1531335042597091E-2</c:v>
                </c:pt>
                <c:pt idx="128">
                  <c:v>0.12826146472980957</c:v>
                </c:pt>
                <c:pt idx="129">
                  <c:v>0.32119851788963627</c:v>
                </c:pt>
                <c:pt idx="130">
                  <c:v>0.37739960807471173</c:v>
                </c:pt>
                <c:pt idx="131">
                  <c:v>0.2705702118738208</c:v>
                </c:pt>
                <c:pt idx="132">
                  <c:v>0.32564779174053532</c:v>
                </c:pt>
                <c:pt idx="133">
                  <c:v>0.31939976180973079</c:v>
                </c:pt>
                <c:pt idx="134">
                  <c:v>0.38126426398164254</c:v>
                </c:pt>
                <c:pt idx="135">
                  <c:v>0.37387300510683957</c:v>
                </c:pt>
                <c:pt idx="136">
                  <c:v>0.44983038035181816</c:v>
                </c:pt>
                <c:pt idx="137">
                  <c:v>0.6158433824565227</c:v>
                </c:pt>
                <c:pt idx="138">
                  <c:v>0.39627313290659572</c:v>
                </c:pt>
                <c:pt idx="139">
                  <c:v>0.38084058051113934</c:v>
                </c:pt>
                <c:pt idx="140">
                  <c:v>0.63007900001828721</c:v>
                </c:pt>
                <c:pt idx="141">
                  <c:v>0.58372499836400793</c:v>
                </c:pt>
                <c:pt idx="142">
                  <c:v>0.35486403177728604</c:v>
                </c:pt>
                <c:pt idx="143">
                  <c:v>0.51024475345532594</c:v>
                </c:pt>
                <c:pt idx="144">
                  <c:v>0.3220834647055012</c:v>
                </c:pt>
                <c:pt idx="145">
                  <c:v>0.33595668141041629</c:v>
                </c:pt>
                <c:pt idx="146">
                  <c:v>0.32958867010406617</c:v>
                </c:pt>
                <c:pt idx="147">
                  <c:v>0.48677203263539087</c:v>
                </c:pt>
                <c:pt idx="148">
                  <c:v>0.4988669203865031</c:v>
                </c:pt>
                <c:pt idx="149">
                  <c:v>0.52648645073610489</c:v>
                </c:pt>
                <c:pt idx="150">
                  <c:v>0.53148798028053379</c:v>
                </c:pt>
                <c:pt idx="151">
                  <c:v>0.30603469853828907</c:v>
                </c:pt>
                <c:pt idx="152">
                  <c:v>0.64976095351182284</c:v>
                </c:pt>
                <c:pt idx="153">
                  <c:v>0.46557695780256908</c:v>
                </c:pt>
                <c:pt idx="154">
                  <c:v>0.40975314666105184</c:v>
                </c:pt>
                <c:pt idx="155">
                  <c:v>0.53845860558836312</c:v>
                </c:pt>
                <c:pt idx="156">
                  <c:v>0.21641113082427205</c:v>
                </c:pt>
                <c:pt idx="157">
                  <c:v>0.23850073371206892</c:v>
                </c:pt>
                <c:pt idx="158">
                  <c:v>0.17377239539829914</c:v>
                </c:pt>
                <c:pt idx="159">
                  <c:v>0.4311762752359074</c:v>
                </c:pt>
                <c:pt idx="160">
                  <c:v>0.23789400731682814</c:v>
                </c:pt>
                <c:pt idx="161">
                  <c:v>0.30482626814878211</c:v>
                </c:pt>
                <c:pt idx="162">
                  <c:v>0.3889710387295674</c:v>
                </c:pt>
                <c:pt idx="163">
                  <c:v>0.19783711110791066</c:v>
                </c:pt>
                <c:pt idx="164">
                  <c:v>0.25504198656657739</c:v>
                </c:pt>
                <c:pt idx="165">
                  <c:v>0.32112883176043289</c:v>
                </c:pt>
                <c:pt idx="166">
                  <c:v>0.31406203943048872</c:v>
                </c:pt>
                <c:pt idx="167">
                  <c:v>0.39103609355648278</c:v>
                </c:pt>
                <c:pt idx="168">
                  <c:v>0.3592507977454385</c:v>
                </c:pt>
                <c:pt idx="169">
                  <c:v>0.21832647126429089</c:v>
                </c:pt>
                <c:pt idx="170">
                  <c:v>0.39710303171510575</c:v>
                </c:pt>
                <c:pt idx="171">
                  <c:v>0.18767764513668211</c:v>
                </c:pt>
                <c:pt idx="172">
                  <c:v>0.50318301208150751</c:v>
                </c:pt>
                <c:pt idx="173">
                  <c:v>0.32798883794479772</c:v>
                </c:pt>
                <c:pt idx="174">
                  <c:v>0.19851518647871449</c:v>
                </c:pt>
                <c:pt idx="175">
                  <c:v>0.19348208150085533</c:v>
                </c:pt>
                <c:pt idx="176">
                  <c:v>0.26699425276688871</c:v>
                </c:pt>
                <c:pt idx="177">
                  <c:v>0.33609999182343581</c:v>
                </c:pt>
                <c:pt idx="178">
                  <c:v>9.7732920195512135E-2</c:v>
                </c:pt>
                <c:pt idx="179">
                  <c:v>0.13678419687833199</c:v>
                </c:pt>
                <c:pt idx="180">
                  <c:v>0.24925741508163779</c:v>
                </c:pt>
                <c:pt idx="181">
                  <c:v>0.217567789880726</c:v>
                </c:pt>
                <c:pt idx="182">
                  <c:v>0.33662884877786747</c:v>
                </c:pt>
                <c:pt idx="183">
                  <c:v>0.21767986696041602</c:v>
                </c:pt>
                <c:pt idx="184">
                  <c:v>0.19312835792849228</c:v>
                </c:pt>
                <c:pt idx="185">
                  <c:v>0.20708988047941737</c:v>
                </c:pt>
                <c:pt idx="186">
                  <c:v>0.37445284999928302</c:v>
                </c:pt>
                <c:pt idx="187">
                  <c:v>0.37118265314888971</c:v>
                </c:pt>
                <c:pt idx="188">
                  <c:v>0.27269639481313301</c:v>
                </c:pt>
                <c:pt idx="189">
                  <c:v>0.33147242428022766</c:v>
                </c:pt>
                <c:pt idx="190">
                  <c:v>0.14065506078725737</c:v>
                </c:pt>
                <c:pt idx="191">
                  <c:v>0.15039869117250326</c:v>
                </c:pt>
                <c:pt idx="192">
                  <c:v>0.1834164116428828</c:v>
                </c:pt>
                <c:pt idx="193">
                  <c:v>0.27306116151699189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7FC-48A8-ACFA-A30CDA077227}"/>
            </c:ext>
          </c:extLst>
        </c:ser>
        <c:ser>
          <c:idx val="2"/>
          <c:order val="2"/>
          <c:tx>
            <c:v>CWSI NWSB comb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Season!$B$2:$B$195</c:f>
              <c:numCache>
                <c:formatCode>General</c:formatCode>
                <c:ptCount val="194"/>
                <c:pt idx="0">
                  <c:v>-0.48299999999999998</c:v>
                </c:pt>
                <c:pt idx="1">
                  <c:v>-0.48299999999999998</c:v>
                </c:pt>
                <c:pt idx="2">
                  <c:v>-0.55000000000000004</c:v>
                </c:pt>
                <c:pt idx="3">
                  <c:v>-0.6</c:v>
                </c:pt>
                <c:pt idx="4">
                  <c:v>-0.55200000000000005</c:v>
                </c:pt>
                <c:pt idx="5">
                  <c:v>-0.7</c:v>
                </c:pt>
                <c:pt idx="6">
                  <c:v>-0.71699999999999997</c:v>
                </c:pt>
                <c:pt idx="7">
                  <c:v>-0.66700000000000004</c:v>
                </c:pt>
                <c:pt idx="8">
                  <c:v>-0.433</c:v>
                </c:pt>
                <c:pt idx="9">
                  <c:v>-0.63300000000000001</c:v>
                </c:pt>
                <c:pt idx="10">
                  <c:v>-0.48299999999999998</c:v>
                </c:pt>
                <c:pt idx="11">
                  <c:v>-0.58299999999999996</c:v>
                </c:pt>
                <c:pt idx="12">
                  <c:v>-0.56699999999999995</c:v>
                </c:pt>
                <c:pt idx="13">
                  <c:v>-0.55000000000000004</c:v>
                </c:pt>
                <c:pt idx="14">
                  <c:v>-0.76700000000000002</c:v>
                </c:pt>
                <c:pt idx="15">
                  <c:v>-0.433</c:v>
                </c:pt>
                <c:pt idx="16">
                  <c:v>-0.51700000000000002</c:v>
                </c:pt>
                <c:pt idx="17">
                  <c:v>-0.65</c:v>
                </c:pt>
                <c:pt idx="18">
                  <c:v>-0.73</c:v>
                </c:pt>
                <c:pt idx="19">
                  <c:v>-0.503</c:v>
                </c:pt>
                <c:pt idx="20">
                  <c:v>-0.55700000000000005</c:v>
                </c:pt>
                <c:pt idx="21">
                  <c:v>-0.49</c:v>
                </c:pt>
                <c:pt idx="22">
                  <c:v>-0.47699999999999998</c:v>
                </c:pt>
                <c:pt idx="23">
                  <c:v>-0.48299999999999998</c:v>
                </c:pt>
                <c:pt idx="24">
                  <c:v>-0.54300000000000004</c:v>
                </c:pt>
                <c:pt idx="25">
                  <c:v>-0.58299999999999996</c:v>
                </c:pt>
                <c:pt idx="26">
                  <c:v>-0.51700000000000002</c:v>
                </c:pt>
                <c:pt idx="27">
                  <c:v>-0.66700000000000004</c:v>
                </c:pt>
                <c:pt idx="28">
                  <c:v>-0.437</c:v>
                </c:pt>
                <c:pt idx="29">
                  <c:v>-0.53</c:v>
                </c:pt>
                <c:pt idx="30">
                  <c:v>-0.58299999999999996</c:v>
                </c:pt>
                <c:pt idx="31">
                  <c:v>-0.78</c:v>
                </c:pt>
                <c:pt idx="32">
                  <c:v>-0.61299999999999999</c:v>
                </c:pt>
                <c:pt idx="33">
                  <c:v>-0.48299999999999998</c:v>
                </c:pt>
                <c:pt idx="34">
                  <c:v>-0.58299999999999996</c:v>
                </c:pt>
                <c:pt idx="35">
                  <c:v>-0.53300000000000003</c:v>
                </c:pt>
                <c:pt idx="36">
                  <c:v>-0.60299999999999998</c:v>
                </c:pt>
                <c:pt idx="37">
                  <c:v>-0.61699999999999999</c:v>
                </c:pt>
                <c:pt idx="38">
                  <c:v>-0.45</c:v>
                </c:pt>
                <c:pt idx="39">
                  <c:v>-0.41699999999999998</c:v>
                </c:pt>
                <c:pt idx="40">
                  <c:v>-0.38200000000000001</c:v>
                </c:pt>
                <c:pt idx="41">
                  <c:v>-0.33</c:v>
                </c:pt>
                <c:pt idx="42">
                  <c:v>-0.47699999999999998</c:v>
                </c:pt>
                <c:pt idx="43">
                  <c:v>-0.34</c:v>
                </c:pt>
                <c:pt idx="44">
                  <c:v>-0.40300000000000002</c:v>
                </c:pt>
                <c:pt idx="45">
                  <c:v>-0.42299999999999999</c:v>
                </c:pt>
                <c:pt idx="46">
                  <c:v>-0.39</c:v>
                </c:pt>
                <c:pt idx="47">
                  <c:v>-0.32</c:v>
                </c:pt>
                <c:pt idx="48">
                  <c:v>-0.38700000000000001</c:v>
                </c:pt>
                <c:pt idx="49">
                  <c:v>-0.34300000000000003</c:v>
                </c:pt>
                <c:pt idx="50">
                  <c:v>-0.51700000000000002</c:v>
                </c:pt>
                <c:pt idx="51">
                  <c:v>-0.38700000000000001</c:v>
                </c:pt>
                <c:pt idx="52">
                  <c:v>-0.4</c:v>
                </c:pt>
                <c:pt idx="53">
                  <c:v>-0.56999999999999995</c:v>
                </c:pt>
                <c:pt idx="54">
                  <c:v>-0.42699999999999999</c:v>
                </c:pt>
                <c:pt idx="55">
                  <c:v>-0.42699999999999999</c:v>
                </c:pt>
                <c:pt idx="56">
                  <c:v>-0.36</c:v>
                </c:pt>
                <c:pt idx="57">
                  <c:v>-0.46</c:v>
                </c:pt>
                <c:pt idx="58">
                  <c:v>-0.40699999999999997</c:v>
                </c:pt>
                <c:pt idx="59">
                  <c:v>-0.38700000000000001</c:v>
                </c:pt>
                <c:pt idx="60">
                  <c:v>-0.46</c:v>
                </c:pt>
                <c:pt idx="61">
                  <c:v>-0.503</c:v>
                </c:pt>
                <c:pt idx="62">
                  <c:v>-0.39</c:v>
                </c:pt>
                <c:pt idx="63">
                  <c:v>-0.36299999999999999</c:v>
                </c:pt>
                <c:pt idx="64">
                  <c:v>-0.46</c:v>
                </c:pt>
                <c:pt idx="65">
                  <c:v>-0.40300000000000002</c:v>
                </c:pt>
                <c:pt idx="66">
                  <c:v>-0.46300000000000002</c:v>
                </c:pt>
                <c:pt idx="67">
                  <c:v>-0.70299999999999996</c:v>
                </c:pt>
                <c:pt idx="68">
                  <c:v>-0.437</c:v>
                </c:pt>
                <c:pt idx="69">
                  <c:v>-0.52</c:v>
                </c:pt>
                <c:pt idx="70">
                  <c:v>-0.40300000000000002</c:v>
                </c:pt>
                <c:pt idx="71">
                  <c:v>-0.51</c:v>
                </c:pt>
                <c:pt idx="72">
                  <c:v>-0.37</c:v>
                </c:pt>
                <c:pt idx="73">
                  <c:v>-0.43</c:v>
                </c:pt>
                <c:pt idx="74">
                  <c:v>-0.48</c:v>
                </c:pt>
                <c:pt idx="75">
                  <c:v>-0.34699999999999998</c:v>
                </c:pt>
                <c:pt idx="76">
                  <c:v>-0.32</c:v>
                </c:pt>
                <c:pt idx="77">
                  <c:v>-0.91300000000000003</c:v>
                </c:pt>
                <c:pt idx="78">
                  <c:v>-0.61</c:v>
                </c:pt>
                <c:pt idx="79">
                  <c:v>-0.65</c:v>
                </c:pt>
                <c:pt idx="80">
                  <c:v>-0.46</c:v>
                </c:pt>
                <c:pt idx="81">
                  <c:v>-0.64700000000000002</c:v>
                </c:pt>
                <c:pt idx="82">
                  <c:v>-0.88</c:v>
                </c:pt>
                <c:pt idx="83">
                  <c:v>-0.85</c:v>
                </c:pt>
                <c:pt idx="84">
                  <c:v>-0.53</c:v>
                </c:pt>
                <c:pt idx="85">
                  <c:v>-0.66300000000000003</c:v>
                </c:pt>
                <c:pt idx="86">
                  <c:v>-0.64700000000000002</c:v>
                </c:pt>
                <c:pt idx="87">
                  <c:v>-1.0669999999999999</c:v>
                </c:pt>
                <c:pt idx="88">
                  <c:v>-0.93300000000000005</c:v>
                </c:pt>
                <c:pt idx="89">
                  <c:v>-0.73299999999999998</c:v>
                </c:pt>
                <c:pt idx="90">
                  <c:v>-0.88300000000000001</c:v>
                </c:pt>
                <c:pt idx="91">
                  <c:v>-0.65</c:v>
                </c:pt>
                <c:pt idx="92">
                  <c:v>-0.95</c:v>
                </c:pt>
                <c:pt idx="93">
                  <c:v>-1.0069999999999999</c:v>
                </c:pt>
                <c:pt idx="94">
                  <c:v>-0.85</c:v>
                </c:pt>
                <c:pt idx="95">
                  <c:v>-0.623</c:v>
                </c:pt>
                <c:pt idx="96">
                  <c:v>-0.67</c:v>
                </c:pt>
                <c:pt idx="97">
                  <c:v>-0.47</c:v>
                </c:pt>
                <c:pt idx="98">
                  <c:v>-0.497</c:v>
                </c:pt>
                <c:pt idx="99">
                  <c:v>-0.61299999999999999</c:v>
                </c:pt>
                <c:pt idx="100">
                  <c:v>-0.48</c:v>
                </c:pt>
                <c:pt idx="101">
                  <c:v>-0.443</c:v>
                </c:pt>
                <c:pt idx="102">
                  <c:v>-0.63700000000000001</c:v>
                </c:pt>
                <c:pt idx="103">
                  <c:v>-0.43</c:v>
                </c:pt>
                <c:pt idx="104">
                  <c:v>-0.54300000000000004</c:v>
                </c:pt>
                <c:pt idx="105">
                  <c:v>-0.61</c:v>
                </c:pt>
                <c:pt idx="106">
                  <c:v>-0.55000000000000004</c:v>
                </c:pt>
                <c:pt idx="107">
                  <c:v>-0.433</c:v>
                </c:pt>
                <c:pt idx="108">
                  <c:v>-0.52</c:v>
                </c:pt>
                <c:pt idx="109">
                  <c:v>-0.52300000000000002</c:v>
                </c:pt>
                <c:pt idx="110">
                  <c:v>-0.59</c:v>
                </c:pt>
                <c:pt idx="111">
                  <c:v>-0.497</c:v>
                </c:pt>
                <c:pt idx="112">
                  <c:v>-0.503</c:v>
                </c:pt>
                <c:pt idx="113">
                  <c:v>-0.503</c:v>
                </c:pt>
                <c:pt idx="114">
                  <c:v>-0.52300000000000002</c:v>
                </c:pt>
                <c:pt idx="115">
                  <c:v>-0.63700000000000001</c:v>
                </c:pt>
                <c:pt idx="116">
                  <c:v>-0.57699999999999996</c:v>
                </c:pt>
                <c:pt idx="117">
                  <c:v>-0.54</c:v>
                </c:pt>
                <c:pt idx="118">
                  <c:v>-0.47</c:v>
                </c:pt>
                <c:pt idx="119">
                  <c:v>-0.627</c:v>
                </c:pt>
                <c:pt idx="120">
                  <c:v>-0.65700000000000003</c:v>
                </c:pt>
                <c:pt idx="121">
                  <c:v>-0.65700000000000003</c:v>
                </c:pt>
                <c:pt idx="122">
                  <c:v>-0.56999999999999995</c:v>
                </c:pt>
                <c:pt idx="123">
                  <c:v>-0.48699999999999999</c:v>
                </c:pt>
                <c:pt idx="124">
                  <c:v>-0.54</c:v>
                </c:pt>
                <c:pt idx="125">
                  <c:v>-0.64</c:v>
                </c:pt>
                <c:pt idx="126">
                  <c:v>-0.503</c:v>
                </c:pt>
                <c:pt idx="127">
                  <c:v>-0.64700000000000002</c:v>
                </c:pt>
                <c:pt idx="128">
                  <c:v>-0.49299999999999999</c:v>
                </c:pt>
                <c:pt idx="129">
                  <c:v>-0.71699999999999997</c:v>
                </c:pt>
                <c:pt idx="130">
                  <c:v>-0.65300000000000002</c:v>
                </c:pt>
                <c:pt idx="131">
                  <c:v>-0.51300000000000001</c:v>
                </c:pt>
                <c:pt idx="132">
                  <c:v>-0.70699999999999996</c:v>
                </c:pt>
                <c:pt idx="133">
                  <c:v>-0.497</c:v>
                </c:pt>
                <c:pt idx="134">
                  <c:v>-0.54630000000000001</c:v>
                </c:pt>
                <c:pt idx="135">
                  <c:v>-0.58299999999999996</c:v>
                </c:pt>
                <c:pt idx="136">
                  <c:v>-0.65700000000000003</c:v>
                </c:pt>
                <c:pt idx="137">
                  <c:v>-0.70299999999999996</c:v>
                </c:pt>
                <c:pt idx="138">
                  <c:v>-0.93</c:v>
                </c:pt>
                <c:pt idx="139">
                  <c:v>-0.75</c:v>
                </c:pt>
                <c:pt idx="140">
                  <c:v>-0.70699999999999996</c:v>
                </c:pt>
                <c:pt idx="141">
                  <c:v>-0.80700000000000005</c:v>
                </c:pt>
                <c:pt idx="142">
                  <c:v>-0.74</c:v>
                </c:pt>
                <c:pt idx="143">
                  <c:v>-0.69</c:v>
                </c:pt>
                <c:pt idx="144">
                  <c:v>-0.67700000000000005</c:v>
                </c:pt>
                <c:pt idx="145">
                  <c:v>-0.623</c:v>
                </c:pt>
                <c:pt idx="146">
                  <c:v>-0.88</c:v>
                </c:pt>
                <c:pt idx="147">
                  <c:v>-0.89700000000000002</c:v>
                </c:pt>
                <c:pt idx="148">
                  <c:v>-0.61699999999999999</c:v>
                </c:pt>
                <c:pt idx="149">
                  <c:v>-0.76700000000000002</c:v>
                </c:pt>
                <c:pt idx="150">
                  <c:v>-0.69299999999999995</c:v>
                </c:pt>
                <c:pt idx="151">
                  <c:v>-0.61699999999999999</c:v>
                </c:pt>
                <c:pt idx="152">
                  <c:v>-0.92700000000000005</c:v>
                </c:pt>
                <c:pt idx="153">
                  <c:v>-0.74</c:v>
                </c:pt>
                <c:pt idx="154">
                  <c:v>-0.7</c:v>
                </c:pt>
                <c:pt idx="155">
                  <c:v>-0.99</c:v>
                </c:pt>
                <c:pt idx="156">
                  <c:v>-0.7</c:v>
                </c:pt>
                <c:pt idx="157">
                  <c:v>-0.78300000000000003</c:v>
                </c:pt>
                <c:pt idx="158">
                  <c:v>-0.66700000000000004</c:v>
                </c:pt>
                <c:pt idx="159">
                  <c:v>-0.7</c:v>
                </c:pt>
                <c:pt idx="160">
                  <c:v>-1.0669999999999999</c:v>
                </c:pt>
                <c:pt idx="161">
                  <c:v>-1.167</c:v>
                </c:pt>
                <c:pt idx="162">
                  <c:v>-0.72299999999999998</c:v>
                </c:pt>
                <c:pt idx="163">
                  <c:v>-0.68300000000000005</c:v>
                </c:pt>
                <c:pt idx="164">
                  <c:v>-1.0329999999999999</c:v>
                </c:pt>
                <c:pt idx="165">
                  <c:v>-0.83299999999999996</c:v>
                </c:pt>
                <c:pt idx="166">
                  <c:v>-0.83299999999999996</c:v>
                </c:pt>
                <c:pt idx="167">
                  <c:v>-1.167</c:v>
                </c:pt>
                <c:pt idx="168">
                  <c:v>-0.73299999999999998</c:v>
                </c:pt>
                <c:pt idx="169">
                  <c:v>-0.90700000000000003</c:v>
                </c:pt>
                <c:pt idx="170">
                  <c:v>-0.66700000000000004</c:v>
                </c:pt>
                <c:pt idx="171">
                  <c:v>-1.167</c:v>
                </c:pt>
                <c:pt idx="172">
                  <c:v>-0.86</c:v>
                </c:pt>
                <c:pt idx="173">
                  <c:v>-0.93300000000000005</c:v>
                </c:pt>
                <c:pt idx="174">
                  <c:v>-1.0677000000000001</c:v>
                </c:pt>
                <c:pt idx="175">
                  <c:v>-0.76</c:v>
                </c:pt>
                <c:pt idx="176">
                  <c:v>-0.65</c:v>
                </c:pt>
                <c:pt idx="177">
                  <c:v>-0.55000000000000004</c:v>
                </c:pt>
                <c:pt idx="178">
                  <c:v>-0.5</c:v>
                </c:pt>
                <c:pt idx="179">
                  <c:v>-0.443</c:v>
                </c:pt>
                <c:pt idx="180">
                  <c:v>-0.61</c:v>
                </c:pt>
                <c:pt idx="181">
                  <c:v>-0.80700000000000005</c:v>
                </c:pt>
                <c:pt idx="182">
                  <c:v>-0.53300000000000003</c:v>
                </c:pt>
                <c:pt idx="183">
                  <c:v>-0.51700000000000002</c:v>
                </c:pt>
                <c:pt idx="184">
                  <c:v>-0.66700000000000004</c:v>
                </c:pt>
                <c:pt idx="185">
                  <c:v>-0.65</c:v>
                </c:pt>
                <c:pt idx="186">
                  <c:v>-0.90700000000000003</c:v>
                </c:pt>
                <c:pt idx="187">
                  <c:v>-0.98299999999999998</c:v>
                </c:pt>
                <c:pt idx="188">
                  <c:v>-0.55000000000000004</c:v>
                </c:pt>
                <c:pt idx="189">
                  <c:v>-0.91700000000000004</c:v>
                </c:pt>
                <c:pt idx="190">
                  <c:v>-0.86</c:v>
                </c:pt>
                <c:pt idx="191">
                  <c:v>-0.65</c:v>
                </c:pt>
                <c:pt idx="192">
                  <c:v>-0.7</c:v>
                </c:pt>
                <c:pt idx="193">
                  <c:v>-0.55000000000000004</c:v>
                </c:pt>
              </c:numCache>
            </c:numRef>
          </c:xVal>
          <c:yVal>
            <c:numRef>
              <c:f>Season!$H$2:$H$195</c:f>
              <c:numCache>
                <c:formatCode>General</c:formatCode>
                <c:ptCount val="194"/>
                <c:pt idx="0">
                  <c:v>1.6355430529197541</c:v>
                </c:pt>
                <c:pt idx="1">
                  <c:v>1.6168769465539146</c:v>
                </c:pt>
                <c:pt idx="2">
                  <c:v>1.611158909038815</c:v>
                </c:pt>
                <c:pt idx="3">
                  <c:v>1.5907747802819923</c:v>
                </c:pt>
                <c:pt idx="4">
                  <c:v>1.6143796206457914</c:v>
                </c:pt>
                <c:pt idx="5">
                  <c:v>1.6145541346178389</c:v>
                </c:pt>
                <c:pt idx="6">
                  <c:v>1.5920096386027438</c:v>
                </c:pt>
                <c:pt idx="7">
                  <c:v>1.6010251291548421</c:v>
                </c:pt>
                <c:pt idx="8">
                  <c:v>1.6049351555869422</c:v>
                </c:pt>
                <c:pt idx="9">
                  <c:v>1.6398320360864951</c:v>
                </c:pt>
                <c:pt idx="10">
                  <c:v>1.620684044778363</c:v>
                </c:pt>
                <c:pt idx="11">
                  <c:v>1.5989497772855312</c:v>
                </c:pt>
                <c:pt idx="12">
                  <c:v>1.6003581629617825</c:v>
                </c:pt>
                <c:pt idx="13">
                  <c:v>1.6028555757092251</c:v>
                </c:pt>
                <c:pt idx="14">
                  <c:v>1.6102586452055316</c:v>
                </c:pt>
                <c:pt idx="15">
                  <c:v>1.6069550873643812</c:v>
                </c:pt>
                <c:pt idx="16">
                  <c:v>1.618068818192782</c:v>
                </c:pt>
                <c:pt idx="17">
                  <c:v>1.6021848298728776</c:v>
                </c:pt>
                <c:pt idx="18">
                  <c:v>0.48800885733770683</c:v>
                </c:pt>
                <c:pt idx="19">
                  <c:v>0.48314912159982198</c:v>
                </c:pt>
                <c:pt idx="20">
                  <c:v>0.47599057650931997</c:v>
                </c:pt>
                <c:pt idx="21">
                  <c:v>0.4862373987320171</c:v>
                </c:pt>
                <c:pt idx="22">
                  <c:v>0.48346297634657048</c:v>
                </c:pt>
                <c:pt idx="23">
                  <c:v>0.48058410223656134</c:v>
                </c:pt>
                <c:pt idx="24">
                  <c:v>0.48414208130728598</c:v>
                </c:pt>
                <c:pt idx="25">
                  <c:v>0.49636760854053391</c:v>
                </c:pt>
                <c:pt idx="26">
                  <c:v>0.48784218847693051</c:v>
                </c:pt>
                <c:pt idx="27">
                  <c:v>0.48891246114243075</c:v>
                </c:pt>
                <c:pt idx="28">
                  <c:v>0.49402434704956405</c:v>
                </c:pt>
                <c:pt idx="29">
                  <c:v>0.50595258386045416</c:v>
                </c:pt>
                <c:pt idx="30">
                  <c:v>0.48472240665177574</c:v>
                </c:pt>
                <c:pt idx="31">
                  <c:v>0.48528651641158094</c:v>
                </c:pt>
                <c:pt idx="32">
                  <c:v>0.47692351615319856</c:v>
                </c:pt>
                <c:pt idx="33">
                  <c:v>0.48408165644093482</c:v>
                </c:pt>
                <c:pt idx="34">
                  <c:v>0.48535919024501833</c:v>
                </c:pt>
                <c:pt idx="35">
                  <c:v>0.49307913546398241</c:v>
                </c:pt>
                <c:pt idx="36">
                  <c:v>0.4909872568649653</c:v>
                </c:pt>
                <c:pt idx="37">
                  <c:v>1.4613813678970142</c:v>
                </c:pt>
                <c:pt idx="38">
                  <c:v>1.4451482181676887</c:v>
                </c:pt>
                <c:pt idx="39">
                  <c:v>1.4455187311960005</c:v>
                </c:pt>
                <c:pt idx="40">
                  <c:v>1.4460478920040936</c:v>
                </c:pt>
                <c:pt idx="41">
                  <c:v>1.4230204870214385</c:v>
                </c:pt>
                <c:pt idx="42">
                  <c:v>1.4267336082377722</c:v>
                </c:pt>
                <c:pt idx="43">
                  <c:v>1.4258278737087564</c:v>
                </c:pt>
                <c:pt idx="44">
                  <c:v>1.449723670583144</c:v>
                </c:pt>
                <c:pt idx="45">
                  <c:v>1.4219581600440476</c:v>
                </c:pt>
                <c:pt idx="46">
                  <c:v>1.4214695081438413</c:v>
                </c:pt>
                <c:pt idx="47">
                  <c:v>1.4255940398578668</c:v>
                </c:pt>
                <c:pt idx="48">
                  <c:v>1.4324214005503988</c:v>
                </c:pt>
                <c:pt idx="49">
                  <c:v>1.4177368009726687</c:v>
                </c:pt>
                <c:pt idx="50">
                  <c:v>1.4431292072938582</c:v>
                </c:pt>
                <c:pt idx="51">
                  <c:v>1.4282293915941726</c:v>
                </c:pt>
                <c:pt idx="52">
                  <c:v>1.4215876425378893</c:v>
                </c:pt>
                <c:pt idx="53">
                  <c:v>1.4270468542354557</c:v>
                </c:pt>
                <c:pt idx="54">
                  <c:v>1.4266096860108377</c:v>
                </c:pt>
                <c:pt idx="55">
                  <c:v>1.4277758759086454</c:v>
                </c:pt>
                <c:pt idx="56">
                  <c:v>1.436814655037324</c:v>
                </c:pt>
                <c:pt idx="57">
                  <c:v>0.87725830766285051</c:v>
                </c:pt>
                <c:pt idx="58">
                  <c:v>0.86224252113211264</c:v>
                </c:pt>
                <c:pt idx="59">
                  <c:v>0.87140925646856859</c:v>
                </c:pt>
                <c:pt idx="60">
                  <c:v>0.85950428597236694</c:v>
                </c:pt>
                <c:pt idx="61">
                  <c:v>0.87176449990333782</c:v>
                </c:pt>
                <c:pt idx="62">
                  <c:v>0.85736791798374168</c:v>
                </c:pt>
                <c:pt idx="63">
                  <c:v>0.85943027676810835</c:v>
                </c:pt>
                <c:pt idx="64">
                  <c:v>0.87095128256422405</c:v>
                </c:pt>
                <c:pt idx="65">
                  <c:v>0.86806951722244841</c:v>
                </c:pt>
                <c:pt idx="66">
                  <c:v>0.85932702318117438</c:v>
                </c:pt>
                <c:pt idx="67">
                  <c:v>0.87953617430838893</c:v>
                </c:pt>
                <c:pt idx="68">
                  <c:v>0.88649450432334342</c:v>
                </c:pt>
                <c:pt idx="69">
                  <c:v>0.86398504197659365</c:v>
                </c:pt>
                <c:pt idx="70">
                  <c:v>0.85985805154323713</c:v>
                </c:pt>
                <c:pt idx="71">
                  <c:v>0.8637491138966219</c:v>
                </c:pt>
                <c:pt idx="72">
                  <c:v>0.86678184061225572</c:v>
                </c:pt>
                <c:pt idx="73">
                  <c:v>0.87396837512601921</c:v>
                </c:pt>
                <c:pt idx="74">
                  <c:v>0.86121701608627288</c:v>
                </c:pt>
                <c:pt idx="75">
                  <c:v>0.87475054025884325</c:v>
                </c:pt>
                <c:pt idx="76">
                  <c:v>0.88091705442872847</c:v>
                </c:pt>
                <c:pt idx="77">
                  <c:v>0.35441541684751871</c:v>
                </c:pt>
                <c:pt idx="78">
                  <c:v>0.35448290359657725</c:v>
                </c:pt>
                <c:pt idx="79">
                  <c:v>0.14835407474407813</c:v>
                </c:pt>
                <c:pt idx="80">
                  <c:v>0.32036844629852501</c:v>
                </c:pt>
                <c:pt idx="81">
                  <c:v>0.38552166296499379</c:v>
                </c:pt>
                <c:pt idx="82">
                  <c:v>0.23923795666300399</c:v>
                </c:pt>
                <c:pt idx="83">
                  <c:v>0.46002232763617645</c:v>
                </c:pt>
                <c:pt idx="84">
                  <c:v>0.318153913567986</c:v>
                </c:pt>
                <c:pt idx="85">
                  <c:v>0.20770806899012265</c:v>
                </c:pt>
                <c:pt idx="86">
                  <c:v>0.40084205577556281</c:v>
                </c:pt>
                <c:pt idx="87">
                  <c:v>0.41436590905520604</c:v>
                </c:pt>
                <c:pt idx="88">
                  <c:v>0.29472638307641846</c:v>
                </c:pt>
                <c:pt idx="89">
                  <c:v>0.3556154480215859</c:v>
                </c:pt>
                <c:pt idx="90">
                  <c:v>0.38801141248846527</c:v>
                </c:pt>
                <c:pt idx="91">
                  <c:v>0.39505009080364983</c:v>
                </c:pt>
                <c:pt idx="92">
                  <c:v>0.32678585138868393</c:v>
                </c:pt>
                <c:pt idx="93">
                  <c:v>0.41931728687880765</c:v>
                </c:pt>
                <c:pt idx="94">
                  <c:v>0.38878472497898803</c:v>
                </c:pt>
                <c:pt idx="95">
                  <c:v>0.30537199857499187</c:v>
                </c:pt>
                <c:pt idx="96">
                  <c:v>0.33620576350085052</c:v>
                </c:pt>
                <c:pt idx="97">
                  <c:v>0.35235701026208943</c:v>
                </c:pt>
                <c:pt idx="98">
                  <c:v>0.47519241102391918</c:v>
                </c:pt>
                <c:pt idx="99">
                  <c:v>0.39604196618721205</c:v>
                </c:pt>
                <c:pt idx="100">
                  <c:v>0.25937533228416809</c:v>
                </c:pt>
                <c:pt idx="101">
                  <c:v>0.13398709504081283</c:v>
                </c:pt>
                <c:pt idx="102">
                  <c:v>0.37789580570659254</c:v>
                </c:pt>
                <c:pt idx="103">
                  <c:v>0.27994877589726008</c:v>
                </c:pt>
                <c:pt idx="104">
                  <c:v>0.15776059793292493</c:v>
                </c:pt>
                <c:pt idx="105">
                  <c:v>0.38130748451330987</c:v>
                </c:pt>
                <c:pt idx="106">
                  <c:v>4.2068692073502806E-2</c:v>
                </c:pt>
                <c:pt idx="107">
                  <c:v>7.9101654823589048E-3</c:v>
                </c:pt>
                <c:pt idx="108">
                  <c:v>0.14430023534757283</c:v>
                </c:pt>
                <c:pt idx="109">
                  <c:v>3.6884685790313815E-2</c:v>
                </c:pt>
                <c:pt idx="110">
                  <c:v>6.5940566490164465E-3</c:v>
                </c:pt>
                <c:pt idx="111">
                  <c:v>0.22845717502033278</c:v>
                </c:pt>
                <c:pt idx="112">
                  <c:v>0.38252794313070188</c:v>
                </c:pt>
                <c:pt idx="113">
                  <c:v>0.34517397824153434</c:v>
                </c:pt>
                <c:pt idx="114">
                  <c:v>0.41301612447115277</c:v>
                </c:pt>
                <c:pt idx="115">
                  <c:v>0.46404673321290679</c:v>
                </c:pt>
                <c:pt idx="116">
                  <c:v>0.45082756212372571</c:v>
                </c:pt>
                <c:pt idx="117">
                  <c:v>0.37295918592996541</c:v>
                </c:pt>
                <c:pt idx="118">
                  <c:v>3.5091352274196748E-2</c:v>
                </c:pt>
                <c:pt idx="119">
                  <c:v>0.20115657205589688</c:v>
                </c:pt>
                <c:pt idx="120">
                  <c:v>0.13217982747774151</c:v>
                </c:pt>
                <c:pt idx="121">
                  <c:v>0.21021529230619698</c:v>
                </c:pt>
                <c:pt idx="122">
                  <c:v>0.25608434062731267</c:v>
                </c:pt>
                <c:pt idx="123">
                  <c:v>7.0084943102031894E-2</c:v>
                </c:pt>
                <c:pt idx="124">
                  <c:v>4.3158731588603921E-2</c:v>
                </c:pt>
                <c:pt idx="125">
                  <c:v>0.10374501838289804</c:v>
                </c:pt>
                <c:pt idx="126">
                  <c:v>8.7159559445276161E-2</c:v>
                </c:pt>
                <c:pt idx="127">
                  <c:v>-7.0939541029380451E-2</c:v>
                </c:pt>
                <c:pt idx="128">
                  <c:v>8.6098257748547111E-2</c:v>
                </c:pt>
                <c:pt idx="129">
                  <c:v>0.28836705956648645</c:v>
                </c:pt>
                <c:pt idx="130">
                  <c:v>0.3472864168720024</c:v>
                </c:pt>
                <c:pt idx="131">
                  <c:v>0.23529002419056078</c:v>
                </c:pt>
                <c:pt idx="132">
                  <c:v>0.29303153057421832</c:v>
                </c:pt>
                <c:pt idx="133">
                  <c:v>0.28648130340360034</c:v>
                </c:pt>
                <c:pt idx="134">
                  <c:v>0.35133799383418374</c:v>
                </c:pt>
                <c:pt idx="135">
                  <c:v>0.34358924338916608</c:v>
                </c:pt>
                <c:pt idx="136">
                  <c:v>0.42265373442042736</c:v>
                </c:pt>
                <c:pt idx="137">
                  <c:v>0.59686725581424105</c:v>
                </c:pt>
                <c:pt idx="138">
                  <c:v>0.36645092768058329</c:v>
                </c:pt>
                <c:pt idx="139">
                  <c:v>0.35025605581620178</c:v>
                </c:pt>
                <c:pt idx="140">
                  <c:v>0.61180606803502402</c:v>
                </c:pt>
                <c:pt idx="141">
                  <c:v>0.56316232473476469</c:v>
                </c:pt>
                <c:pt idx="142">
                  <c:v>0.32299634741258898</c:v>
                </c:pt>
                <c:pt idx="143">
                  <c:v>0.48605238722307759</c:v>
                </c:pt>
                <c:pt idx="144">
                  <c:v>0.28859652360083771</c:v>
                </c:pt>
                <c:pt idx="145">
                  <c:v>0.30315503350416684</c:v>
                </c:pt>
                <c:pt idx="146">
                  <c:v>0.29647246250135356</c:v>
                </c:pt>
                <c:pt idx="147">
                  <c:v>0.46142018794415796</c:v>
                </c:pt>
                <c:pt idx="148">
                  <c:v>0.47411252504589424</c:v>
                </c:pt>
                <c:pt idx="149">
                  <c:v>0.50309637318095002</c:v>
                </c:pt>
                <c:pt idx="150">
                  <c:v>0.50834496252782901</c:v>
                </c:pt>
                <c:pt idx="151">
                  <c:v>0.27175499894572336</c:v>
                </c:pt>
                <c:pt idx="152">
                  <c:v>0.63246024802422462</c:v>
                </c:pt>
                <c:pt idx="153">
                  <c:v>0.43917814318851628</c:v>
                </c:pt>
                <c:pt idx="154">
                  <c:v>0.38059681164646514</c:v>
                </c:pt>
                <c:pt idx="155">
                  <c:v>0.51565991476529205</c:v>
                </c:pt>
                <c:pt idx="156">
                  <c:v>0.17743137535335549</c:v>
                </c:pt>
                <c:pt idx="157">
                  <c:v>0.20061982912187212</c:v>
                </c:pt>
                <c:pt idx="158">
                  <c:v>0.13267156911349789</c:v>
                </c:pt>
                <c:pt idx="159">
                  <c:v>0.4028800467293896</c:v>
                </c:pt>
                <c:pt idx="160">
                  <c:v>0.19998292102363049</c:v>
                </c:pt>
                <c:pt idx="161">
                  <c:v>0.27024473803354498</c:v>
                </c:pt>
                <c:pt idx="162">
                  <c:v>0.35857530388327741</c:v>
                </c:pt>
                <c:pt idx="163">
                  <c:v>0.15793338801170437</c:v>
                </c:pt>
                <c:pt idx="164">
                  <c:v>0.21798392928421639</c:v>
                </c:pt>
                <c:pt idx="165">
                  <c:v>0.2873582753179072</c:v>
                </c:pt>
                <c:pt idx="166">
                  <c:v>0.27993994425659391</c:v>
                </c:pt>
                <c:pt idx="167">
                  <c:v>0.36074308519770898</c:v>
                </c:pt>
                <c:pt idx="168">
                  <c:v>0.32737662468790041</c:v>
                </c:pt>
                <c:pt idx="169">
                  <c:v>0.17944199471441619</c:v>
                </c:pt>
                <c:pt idx="170">
                  <c:v>0.36711182417967581</c:v>
                </c:pt>
                <c:pt idx="171">
                  <c:v>0.14726853775689078</c:v>
                </c:pt>
                <c:pt idx="172">
                  <c:v>0.47846877038581898</c:v>
                </c:pt>
                <c:pt idx="173">
                  <c:v>0.29455953362326859</c:v>
                </c:pt>
                <c:pt idx="174">
                  <c:v>0.15864519435187813</c:v>
                </c:pt>
                <c:pt idx="175">
                  <c:v>0.15336171675003976</c:v>
                </c:pt>
                <c:pt idx="176">
                  <c:v>0.22891022200897965</c:v>
                </c:pt>
                <c:pt idx="177">
                  <c:v>0.30160641735009475</c:v>
                </c:pt>
                <c:pt idx="178">
                  <c:v>5.0854751301435151E-2</c:v>
                </c:pt>
                <c:pt idx="179">
                  <c:v>9.1934975271418848E-2</c:v>
                </c:pt>
                <c:pt idx="180">
                  <c:v>0.21025184956836984</c:v>
                </c:pt>
                <c:pt idx="181">
                  <c:v>0.17691575888555192</c:v>
                </c:pt>
                <c:pt idx="182">
                  <c:v>0.3021627515850186</c:v>
                </c:pt>
                <c:pt idx="183">
                  <c:v>0.17703365903957155</c:v>
                </c:pt>
                <c:pt idx="184">
                  <c:v>0.15120655233511346</c:v>
                </c:pt>
                <c:pt idx="185">
                  <c:v>0.16589345944988915</c:v>
                </c:pt>
                <c:pt idx="186">
                  <c:v>0.34195193579625521</c:v>
                </c:pt>
                <c:pt idx="187">
                  <c:v>0.33851183266899454</c:v>
                </c:pt>
                <c:pt idx="188">
                  <c:v>0.23490862442411581</c:v>
                </c:pt>
                <c:pt idx="189">
                  <c:v>0.2967384200076455</c:v>
                </c:pt>
                <c:pt idx="190">
                  <c:v>9.6006953701920167E-2</c:v>
                </c:pt>
                <c:pt idx="191">
                  <c:v>0.10625682393683451</c:v>
                </c:pt>
                <c:pt idx="192">
                  <c:v>0.14099001237823131</c:v>
                </c:pt>
                <c:pt idx="193">
                  <c:v>0.23529234293895523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7FC-48A8-ACFA-A30CDA0772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5065656"/>
        <c:axId val="625066312"/>
      </c:scatterChart>
      <c:valAx>
        <c:axId val="6250656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066312"/>
        <c:crosses val="autoZero"/>
        <c:crossBetween val="midCat"/>
      </c:valAx>
      <c:valAx>
        <c:axId val="625066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0656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CWSI ref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7094291338582674"/>
                  <c:y val="0.1712095363079615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Season!$B$2:$B$195</c:f>
              <c:numCache>
                <c:formatCode>General</c:formatCode>
                <c:ptCount val="194"/>
                <c:pt idx="0">
                  <c:v>-0.48299999999999998</c:v>
                </c:pt>
                <c:pt idx="1">
                  <c:v>-0.48299999999999998</c:v>
                </c:pt>
                <c:pt idx="2">
                  <c:v>-0.55000000000000004</c:v>
                </c:pt>
                <c:pt idx="3">
                  <c:v>-0.6</c:v>
                </c:pt>
                <c:pt idx="4">
                  <c:v>-0.55200000000000005</c:v>
                </c:pt>
                <c:pt idx="5">
                  <c:v>-0.7</c:v>
                </c:pt>
                <c:pt idx="6">
                  <c:v>-0.71699999999999997</c:v>
                </c:pt>
                <c:pt idx="7">
                  <c:v>-0.66700000000000004</c:v>
                </c:pt>
                <c:pt idx="8">
                  <c:v>-0.433</c:v>
                </c:pt>
                <c:pt idx="9">
                  <c:v>-0.63300000000000001</c:v>
                </c:pt>
                <c:pt idx="10">
                  <c:v>-0.48299999999999998</c:v>
                </c:pt>
                <c:pt idx="11">
                  <c:v>-0.58299999999999996</c:v>
                </c:pt>
                <c:pt idx="12">
                  <c:v>-0.56699999999999995</c:v>
                </c:pt>
                <c:pt idx="13">
                  <c:v>-0.55000000000000004</c:v>
                </c:pt>
                <c:pt idx="14">
                  <c:v>-0.76700000000000002</c:v>
                </c:pt>
                <c:pt idx="15">
                  <c:v>-0.433</c:v>
                </c:pt>
                <c:pt idx="16">
                  <c:v>-0.51700000000000002</c:v>
                </c:pt>
                <c:pt idx="17">
                  <c:v>-0.65</c:v>
                </c:pt>
                <c:pt idx="18">
                  <c:v>-0.73</c:v>
                </c:pt>
                <c:pt idx="19">
                  <c:v>-0.503</c:v>
                </c:pt>
                <c:pt idx="20">
                  <c:v>-0.55700000000000005</c:v>
                </c:pt>
                <c:pt idx="21">
                  <c:v>-0.49</c:v>
                </c:pt>
                <c:pt idx="22">
                  <c:v>-0.47699999999999998</c:v>
                </c:pt>
                <c:pt idx="23">
                  <c:v>-0.48299999999999998</c:v>
                </c:pt>
                <c:pt idx="24">
                  <c:v>-0.54300000000000004</c:v>
                </c:pt>
                <c:pt idx="25">
                  <c:v>-0.58299999999999996</c:v>
                </c:pt>
                <c:pt idx="26">
                  <c:v>-0.51700000000000002</c:v>
                </c:pt>
                <c:pt idx="27">
                  <c:v>-0.66700000000000004</c:v>
                </c:pt>
                <c:pt idx="28">
                  <c:v>-0.437</c:v>
                </c:pt>
                <c:pt idx="29">
                  <c:v>-0.53</c:v>
                </c:pt>
                <c:pt idx="30">
                  <c:v>-0.58299999999999996</c:v>
                </c:pt>
                <c:pt idx="31">
                  <c:v>-0.78</c:v>
                </c:pt>
                <c:pt idx="32">
                  <c:v>-0.61299999999999999</c:v>
                </c:pt>
                <c:pt idx="33">
                  <c:v>-0.48299999999999998</c:v>
                </c:pt>
                <c:pt idx="34">
                  <c:v>-0.58299999999999996</c:v>
                </c:pt>
                <c:pt idx="35">
                  <c:v>-0.53300000000000003</c:v>
                </c:pt>
                <c:pt idx="36">
                  <c:v>-0.60299999999999998</c:v>
                </c:pt>
                <c:pt idx="37">
                  <c:v>-0.61699999999999999</c:v>
                </c:pt>
                <c:pt idx="38">
                  <c:v>-0.45</c:v>
                </c:pt>
                <c:pt idx="39">
                  <c:v>-0.41699999999999998</c:v>
                </c:pt>
                <c:pt idx="40">
                  <c:v>-0.38200000000000001</c:v>
                </c:pt>
                <c:pt idx="41">
                  <c:v>-0.33</c:v>
                </c:pt>
                <c:pt idx="42">
                  <c:v>-0.47699999999999998</c:v>
                </c:pt>
                <c:pt idx="43">
                  <c:v>-0.34</c:v>
                </c:pt>
                <c:pt idx="44">
                  <c:v>-0.40300000000000002</c:v>
                </c:pt>
                <c:pt idx="45">
                  <c:v>-0.42299999999999999</c:v>
                </c:pt>
                <c:pt idx="46">
                  <c:v>-0.39</c:v>
                </c:pt>
                <c:pt idx="47">
                  <c:v>-0.32</c:v>
                </c:pt>
                <c:pt idx="48">
                  <c:v>-0.38700000000000001</c:v>
                </c:pt>
                <c:pt idx="49">
                  <c:v>-0.34300000000000003</c:v>
                </c:pt>
                <c:pt idx="50">
                  <c:v>-0.51700000000000002</c:v>
                </c:pt>
                <c:pt idx="51">
                  <c:v>-0.38700000000000001</c:v>
                </c:pt>
                <c:pt idx="52">
                  <c:v>-0.4</c:v>
                </c:pt>
                <c:pt idx="53">
                  <c:v>-0.56999999999999995</c:v>
                </c:pt>
                <c:pt idx="54">
                  <c:v>-0.42699999999999999</c:v>
                </c:pt>
                <c:pt idx="55">
                  <c:v>-0.42699999999999999</c:v>
                </c:pt>
                <c:pt idx="56">
                  <c:v>-0.36</c:v>
                </c:pt>
                <c:pt idx="57">
                  <c:v>-0.46</c:v>
                </c:pt>
                <c:pt idx="58">
                  <c:v>-0.40699999999999997</c:v>
                </c:pt>
                <c:pt idx="59">
                  <c:v>-0.38700000000000001</c:v>
                </c:pt>
                <c:pt idx="60">
                  <c:v>-0.46</c:v>
                </c:pt>
                <c:pt idx="61">
                  <c:v>-0.503</c:v>
                </c:pt>
                <c:pt idx="62">
                  <c:v>-0.39</c:v>
                </c:pt>
                <c:pt idx="63">
                  <c:v>-0.36299999999999999</c:v>
                </c:pt>
                <c:pt idx="64">
                  <c:v>-0.46</c:v>
                </c:pt>
                <c:pt idx="65">
                  <c:v>-0.40300000000000002</c:v>
                </c:pt>
                <c:pt idx="66">
                  <c:v>-0.46300000000000002</c:v>
                </c:pt>
                <c:pt idx="67">
                  <c:v>-0.70299999999999996</c:v>
                </c:pt>
                <c:pt idx="68">
                  <c:v>-0.437</c:v>
                </c:pt>
                <c:pt idx="69">
                  <c:v>-0.52</c:v>
                </c:pt>
                <c:pt idx="70">
                  <c:v>-0.40300000000000002</c:v>
                </c:pt>
                <c:pt idx="71">
                  <c:v>-0.51</c:v>
                </c:pt>
                <c:pt idx="72">
                  <c:v>-0.37</c:v>
                </c:pt>
                <c:pt idx="73">
                  <c:v>-0.43</c:v>
                </c:pt>
                <c:pt idx="74">
                  <c:v>-0.48</c:v>
                </c:pt>
                <c:pt idx="75">
                  <c:v>-0.34699999999999998</c:v>
                </c:pt>
                <c:pt idx="76">
                  <c:v>-0.32</c:v>
                </c:pt>
                <c:pt idx="77">
                  <c:v>-0.91300000000000003</c:v>
                </c:pt>
                <c:pt idx="78">
                  <c:v>-0.61</c:v>
                </c:pt>
                <c:pt idx="79">
                  <c:v>-0.65</c:v>
                </c:pt>
                <c:pt idx="80">
                  <c:v>-0.46</c:v>
                </c:pt>
                <c:pt idx="81">
                  <c:v>-0.64700000000000002</c:v>
                </c:pt>
                <c:pt idx="82">
                  <c:v>-0.88</c:v>
                </c:pt>
                <c:pt idx="83">
                  <c:v>-0.85</c:v>
                </c:pt>
                <c:pt idx="84">
                  <c:v>-0.53</c:v>
                </c:pt>
                <c:pt idx="85">
                  <c:v>-0.66300000000000003</c:v>
                </c:pt>
                <c:pt idx="86">
                  <c:v>-0.64700000000000002</c:v>
                </c:pt>
                <c:pt idx="87">
                  <c:v>-1.0669999999999999</c:v>
                </c:pt>
                <c:pt idx="88">
                  <c:v>-0.93300000000000005</c:v>
                </c:pt>
                <c:pt idx="89">
                  <c:v>-0.73299999999999998</c:v>
                </c:pt>
                <c:pt idx="90">
                  <c:v>-0.88300000000000001</c:v>
                </c:pt>
                <c:pt idx="91">
                  <c:v>-0.65</c:v>
                </c:pt>
                <c:pt idx="92">
                  <c:v>-0.95</c:v>
                </c:pt>
                <c:pt idx="93">
                  <c:v>-1.0069999999999999</c:v>
                </c:pt>
                <c:pt idx="94">
                  <c:v>-0.85</c:v>
                </c:pt>
                <c:pt idx="95">
                  <c:v>-0.623</c:v>
                </c:pt>
                <c:pt idx="96">
                  <c:v>-0.67</c:v>
                </c:pt>
                <c:pt idx="97">
                  <c:v>-0.47</c:v>
                </c:pt>
                <c:pt idx="98">
                  <c:v>-0.497</c:v>
                </c:pt>
                <c:pt idx="99">
                  <c:v>-0.61299999999999999</c:v>
                </c:pt>
                <c:pt idx="100">
                  <c:v>-0.48</c:v>
                </c:pt>
                <c:pt idx="101">
                  <c:v>-0.443</c:v>
                </c:pt>
                <c:pt idx="102">
                  <c:v>-0.63700000000000001</c:v>
                </c:pt>
                <c:pt idx="103">
                  <c:v>-0.43</c:v>
                </c:pt>
                <c:pt idx="104">
                  <c:v>-0.54300000000000004</c:v>
                </c:pt>
                <c:pt idx="105">
                  <c:v>-0.61</c:v>
                </c:pt>
                <c:pt idx="106">
                  <c:v>-0.55000000000000004</c:v>
                </c:pt>
                <c:pt idx="107">
                  <c:v>-0.433</c:v>
                </c:pt>
                <c:pt idx="108">
                  <c:v>-0.52</c:v>
                </c:pt>
                <c:pt idx="109">
                  <c:v>-0.52300000000000002</c:v>
                </c:pt>
                <c:pt idx="110">
                  <c:v>-0.59</c:v>
                </c:pt>
                <c:pt idx="111">
                  <c:v>-0.497</c:v>
                </c:pt>
                <c:pt idx="112">
                  <c:v>-0.503</c:v>
                </c:pt>
                <c:pt idx="113">
                  <c:v>-0.503</c:v>
                </c:pt>
                <c:pt idx="114">
                  <c:v>-0.52300000000000002</c:v>
                </c:pt>
                <c:pt idx="115">
                  <c:v>-0.63700000000000001</c:v>
                </c:pt>
                <c:pt idx="116">
                  <c:v>-0.57699999999999996</c:v>
                </c:pt>
                <c:pt idx="117">
                  <c:v>-0.54</c:v>
                </c:pt>
                <c:pt idx="118">
                  <c:v>-0.47</c:v>
                </c:pt>
                <c:pt idx="119">
                  <c:v>-0.627</c:v>
                </c:pt>
                <c:pt idx="120">
                  <c:v>-0.65700000000000003</c:v>
                </c:pt>
                <c:pt idx="121">
                  <c:v>-0.65700000000000003</c:v>
                </c:pt>
                <c:pt idx="122">
                  <c:v>-0.56999999999999995</c:v>
                </c:pt>
                <c:pt idx="123">
                  <c:v>-0.48699999999999999</c:v>
                </c:pt>
                <c:pt idx="124">
                  <c:v>-0.54</c:v>
                </c:pt>
                <c:pt idx="125">
                  <c:v>-0.64</c:v>
                </c:pt>
                <c:pt idx="126">
                  <c:v>-0.503</c:v>
                </c:pt>
                <c:pt idx="127">
                  <c:v>-0.64700000000000002</c:v>
                </c:pt>
                <c:pt idx="128">
                  <c:v>-0.49299999999999999</c:v>
                </c:pt>
                <c:pt idx="129">
                  <c:v>-0.71699999999999997</c:v>
                </c:pt>
                <c:pt idx="130">
                  <c:v>-0.65300000000000002</c:v>
                </c:pt>
                <c:pt idx="131">
                  <c:v>-0.51300000000000001</c:v>
                </c:pt>
                <c:pt idx="132">
                  <c:v>-0.70699999999999996</c:v>
                </c:pt>
                <c:pt idx="133">
                  <c:v>-0.497</c:v>
                </c:pt>
                <c:pt idx="134">
                  <c:v>-0.54630000000000001</c:v>
                </c:pt>
                <c:pt idx="135">
                  <c:v>-0.58299999999999996</c:v>
                </c:pt>
                <c:pt idx="136">
                  <c:v>-0.65700000000000003</c:v>
                </c:pt>
                <c:pt idx="137">
                  <c:v>-0.70299999999999996</c:v>
                </c:pt>
                <c:pt idx="138">
                  <c:v>-0.93</c:v>
                </c:pt>
                <c:pt idx="139">
                  <c:v>-0.75</c:v>
                </c:pt>
                <c:pt idx="140">
                  <c:v>-0.70699999999999996</c:v>
                </c:pt>
                <c:pt idx="141">
                  <c:v>-0.80700000000000005</c:v>
                </c:pt>
                <c:pt idx="142">
                  <c:v>-0.74</c:v>
                </c:pt>
                <c:pt idx="143">
                  <c:v>-0.69</c:v>
                </c:pt>
                <c:pt idx="144">
                  <c:v>-0.67700000000000005</c:v>
                </c:pt>
                <c:pt idx="145">
                  <c:v>-0.623</c:v>
                </c:pt>
                <c:pt idx="146">
                  <c:v>-0.88</c:v>
                </c:pt>
                <c:pt idx="147">
                  <c:v>-0.89700000000000002</c:v>
                </c:pt>
                <c:pt idx="148">
                  <c:v>-0.61699999999999999</c:v>
                </c:pt>
                <c:pt idx="149">
                  <c:v>-0.76700000000000002</c:v>
                </c:pt>
                <c:pt idx="150">
                  <c:v>-0.69299999999999995</c:v>
                </c:pt>
                <c:pt idx="151">
                  <c:v>-0.61699999999999999</c:v>
                </c:pt>
                <c:pt idx="152">
                  <c:v>-0.92700000000000005</c:v>
                </c:pt>
                <c:pt idx="153">
                  <c:v>-0.74</c:v>
                </c:pt>
                <c:pt idx="154">
                  <c:v>-0.7</c:v>
                </c:pt>
                <c:pt idx="155">
                  <c:v>-0.99</c:v>
                </c:pt>
                <c:pt idx="156">
                  <c:v>-0.7</c:v>
                </c:pt>
                <c:pt idx="157">
                  <c:v>-0.78300000000000003</c:v>
                </c:pt>
                <c:pt idx="158">
                  <c:v>-0.66700000000000004</c:v>
                </c:pt>
                <c:pt idx="159">
                  <c:v>-0.7</c:v>
                </c:pt>
                <c:pt idx="160">
                  <c:v>-1.0669999999999999</c:v>
                </c:pt>
                <c:pt idx="161">
                  <c:v>-1.167</c:v>
                </c:pt>
                <c:pt idx="162">
                  <c:v>-0.72299999999999998</c:v>
                </c:pt>
                <c:pt idx="163">
                  <c:v>-0.68300000000000005</c:v>
                </c:pt>
                <c:pt idx="164">
                  <c:v>-1.0329999999999999</c:v>
                </c:pt>
                <c:pt idx="165">
                  <c:v>-0.83299999999999996</c:v>
                </c:pt>
                <c:pt idx="166">
                  <c:v>-0.83299999999999996</c:v>
                </c:pt>
                <c:pt idx="167">
                  <c:v>-1.167</c:v>
                </c:pt>
                <c:pt idx="168">
                  <c:v>-0.73299999999999998</c:v>
                </c:pt>
                <c:pt idx="169">
                  <c:v>-0.90700000000000003</c:v>
                </c:pt>
                <c:pt idx="170">
                  <c:v>-0.66700000000000004</c:v>
                </c:pt>
                <c:pt idx="171">
                  <c:v>-1.167</c:v>
                </c:pt>
                <c:pt idx="172">
                  <c:v>-0.86</c:v>
                </c:pt>
                <c:pt idx="173">
                  <c:v>-0.93300000000000005</c:v>
                </c:pt>
                <c:pt idx="174">
                  <c:v>-1.0677000000000001</c:v>
                </c:pt>
                <c:pt idx="175">
                  <c:v>-0.76</c:v>
                </c:pt>
                <c:pt idx="176">
                  <c:v>-0.65</c:v>
                </c:pt>
                <c:pt idx="177">
                  <c:v>-0.55000000000000004</c:v>
                </c:pt>
                <c:pt idx="178">
                  <c:v>-0.5</c:v>
                </c:pt>
                <c:pt idx="179">
                  <c:v>-0.443</c:v>
                </c:pt>
                <c:pt idx="180">
                  <c:v>-0.61</c:v>
                </c:pt>
                <c:pt idx="181">
                  <c:v>-0.80700000000000005</c:v>
                </c:pt>
                <c:pt idx="182">
                  <c:v>-0.53300000000000003</c:v>
                </c:pt>
                <c:pt idx="183">
                  <c:v>-0.51700000000000002</c:v>
                </c:pt>
                <c:pt idx="184">
                  <c:v>-0.66700000000000004</c:v>
                </c:pt>
                <c:pt idx="185">
                  <c:v>-0.65</c:v>
                </c:pt>
                <c:pt idx="186">
                  <c:v>-0.90700000000000003</c:v>
                </c:pt>
                <c:pt idx="187">
                  <c:v>-0.98299999999999998</c:v>
                </c:pt>
                <c:pt idx="188">
                  <c:v>-0.55000000000000004</c:v>
                </c:pt>
                <c:pt idx="189">
                  <c:v>-0.91700000000000004</c:v>
                </c:pt>
                <c:pt idx="190">
                  <c:v>-0.86</c:v>
                </c:pt>
                <c:pt idx="191">
                  <c:v>-0.65</c:v>
                </c:pt>
                <c:pt idx="192">
                  <c:v>-0.7</c:v>
                </c:pt>
                <c:pt idx="193">
                  <c:v>-0.55000000000000004</c:v>
                </c:pt>
              </c:numCache>
            </c:numRef>
          </c:xVal>
          <c:yVal>
            <c:numRef>
              <c:f>Season!$I$2:$I$195</c:f>
              <c:numCache>
                <c:formatCode>General</c:formatCode>
                <c:ptCount val="194"/>
                <c:pt idx="77">
                  <c:v>0.4121558190741112</c:v>
                </c:pt>
                <c:pt idx="78">
                  <c:v>0.41221726987972052</c:v>
                </c:pt>
                <c:pt idx="79">
                  <c:v>0.22452438543952563</c:v>
                </c:pt>
                <c:pt idx="80">
                  <c:v>0.38115397355659847</c:v>
                </c:pt>
                <c:pt idx="81">
                  <c:v>0.44047995544260216</c:v>
                </c:pt>
                <c:pt idx="82">
                  <c:v>0.30727970909535329</c:v>
                </c:pt>
                <c:pt idx="83">
                  <c:v>0.50831735947138101</c:v>
                </c:pt>
                <c:pt idx="84">
                  <c:v>0.37913750629097637</c:v>
                </c:pt>
                <c:pt idx="85">
                  <c:v>0.27856982122404939</c:v>
                </c:pt>
                <c:pt idx="86">
                  <c:v>0.45443010852589638</c:v>
                </c:pt>
                <c:pt idx="87">
                  <c:v>0.46674440267355582</c:v>
                </c:pt>
                <c:pt idx="88">
                  <c:v>0.35780530934525245</c:v>
                </c:pt>
                <c:pt idx="89">
                  <c:v>0.41324852072934648</c:v>
                </c:pt>
                <c:pt idx="90">
                  <c:v>0.44274702440231739</c:v>
                </c:pt>
                <c:pt idx="91">
                  <c:v>0.44915617077440978</c:v>
                </c:pt>
                <c:pt idx="92">
                  <c:v>0.38699741272373717</c:v>
                </c:pt>
                <c:pt idx="93">
                  <c:v>0.47125293450211442</c:v>
                </c:pt>
                <c:pt idx="94">
                  <c:v>0.44345117264168721</c:v>
                </c:pt>
                <c:pt idx="95">
                  <c:v>0.36749879225442034</c:v>
                </c:pt>
                <c:pt idx="96">
                  <c:v>0.51049816751183086</c:v>
                </c:pt>
                <c:pt idx="97">
                  <c:v>0.52240858259511269</c:v>
                </c:pt>
                <c:pt idx="98">
                  <c:v>0.6129911011846837</c:v>
                </c:pt>
                <c:pt idx="99">
                  <c:v>0.55462318284577306</c:v>
                </c:pt>
                <c:pt idx="100">
                  <c:v>0.45384109698682862</c:v>
                </c:pt>
                <c:pt idx="101">
                  <c:v>0.36137604000352302</c:v>
                </c:pt>
                <c:pt idx="102">
                  <c:v>0.54124165839214966</c:v>
                </c:pt>
                <c:pt idx="103">
                  <c:v>0.4690125730187894</c:v>
                </c:pt>
                <c:pt idx="104">
                  <c:v>0.37890733598422649</c:v>
                </c:pt>
                <c:pt idx="105">
                  <c:v>0.54375753294471718</c:v>
                </c:pt>
                <c:pt idx="106">
                  <c:v>0.29359264536426893</c:v>
                </c:pt>
                <c:pt idx="107">
                  <c:v>0.26840312059580218</c:v>
                </c:pt>
                <c:pt idx="108">
                  <c:v>0.36898125981605312</c:v>
                </c:pt>
                <c:pt idx="109">
                  <c:v>0.28976980323078733</c:v>
                </c:pt>
                <c:pt idx="110">
                  <c:v>0.26743258236233891</c:v>
                </c:pt>
                <c:pt idx="111">
                  <c:v>0.43104111800896933</c:v>
                </c:pt>
                <c:pt idx="112">
                  <c:v>0.54465753583241949</c:v>
                </c:pt>
                <c:pt idx="113">
                  <c:v>0.51711159876556501</c:v>
                </c:pt>
                <c:pt idx="114">
                  <c:v>0.56714043763357336</c:v>
                </c:pt>
                <c:pt idx="115">
                  <c:v>0.60477194317935457</c:v>
                </c:pt>
                <c:pt idx="176">
                  <c:v>0.38097135119494058</c:v>
                </c:pt>
                <c:pt idx="177">
                  <c:v>0.43933164705118155</c:v>
                </c:pt>
                <c:pt idx="178">
                  <c:v>0.23802893308688511</c:v>
                </c:pt>
                <c:pt idx="179">
                  <c:v>0.27100801835371685</c:v>
                </c:pt>
                <c:pt idx="180">
                  <c:v>0.3659924636380279</c:v>
                </c:pt>
                <c:pt idx="181">
                  <c:v>0.33923034622857107</c:v>
                </c:pt>
                <c:pt idx="182">
                  <c:v>0.43977827056968571</c:v>
                </c:pt>
                <c:pt idx="183">
                  <c:v>0.33932499613201916</c:v>
                </c:pt>
                <c:pt idx="184">
                  <c:v>0.31859106939334703</c:v>
                </c:pt>
                <c:pt idx="185">
                  <c:v>0.33038167604627411</c:v>
                </c:pt>
                <c:pt idx="186">
                  <c:v>0.47172091284346801</c:v>
                </c:pt>
                <c:pt idx="187">
                  <c:v>0.46895920797926083</c:v>
                </c:pt>
                <c:pt idx="188">
                  <c:v>0.38578685134552615</c:v>
                </c:pt>
                <c:pt idx="189">
                  <c:v>0.4354236328311849</c:v>
                </c:pt>
                <c:pt idx="190">
                  <c:v>0.27427699088810042</c:v>
                </c:pt>
                <c:pt idx="191">
                  <c:v>0.28250555713686754</c:v>
                </c:pt>
                <c:pt idx="192">
                  <c:v>0.31038926059561023</c:v>
                </c:pt>
                <c:pt idx="193">
                  <c:v>0.38609489946202613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E795-45A7-82A2-DA4F3B28C0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8731168"/>
        <c:axId val="618732152"/>
      </c:scatterChart>
      <c:valAx>
        <c:axId val="6187311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>
                    <a:solidFill>
                      <a:sysClr val="windowText" lastClr="000000"/>
                    </a:solidFill>
                  </a:rPr>
                  <a:t>ψ </a:t>
                </a:r>
                <a:r>
                  <a:rPr lang="en-US">
                    <a:solidFill>
                      <a:sysClr val="windowText" lastClr="000000"/>
                    </a:solidFill>
                  </a:rPr>
                  <a:t>Midday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8732152"/>
        <c:crosses val="autoZero"/>
        <c:crossBetween val="midCat"/>
      </c:valAx>
      <c:valAx>
        <c:axId val="618732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CWSI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8731168"/>
        <c:crosses val="autoZero"/>
        <c:crossBetween val="midCat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'20211029'!$F$2:$F$19</c:f>
              <c:numCache>
                <c:formatCode>General</c:formatCode>
                <c:ptCount val="18"/>
                <c:pt idx="0">
                  <c:v>-0.48299999999999998</c:v>
                </c:pt>
                <c:pt idx="1">
                  <c:v>-0.48299999999999998</c:v>
                </c:pt>
                <c:pt idx="2">
                  <c:v>-0.55000000000000004</c:v>
                </c:pt>
                <c:pt idx="3">
                  <c:v>-0.6</c:v>
                </c:pt>
                <c:pt idx="4">
                  <c:v>-0.55200000000000005</c:v>
                </c:pt>
                <c:pt idx="5">
                  <c:v>-0.7</c:v>
                </c:pt>
                <c:pt idx="6">
                  <c:v>-0.71699999999999997</c:v>
                </c:pt>
                <c:pt idx="7">
                  <c:v>-0.66700000000000004</c:v>
                </c:pt>
                <c:pt idx="8">
                  <c:v>-0.433</c:v>
                </c:pt>
                <c:pt idx="9">
                  <c:v>-0.63300000000000001</c:v>
                </c:pt>
                <c:pt idx="10">
                  <c:v>-0.48299999999999998</c:v>
                </c:pt>
                <c:pt idx="11">
                  <c:v>-0.58299999999999996</c:v>
                </c:pt>
                <c:pt idx="12">
                  <c:v>-0.56699999999999995</c:v>
                </c:pt>
                <c:pt idx="13">
                  <c:v>-0.55000000000000004</c:v>
                </c:pt>
                <c:pt idx="14">
                  <c:v>-0.76700000000000002</c:v>
                </c:pt>
                <c:pt idx="15">
                  <c:v>-0.433</c:v>
                </c:pt>
                <c:pt idx="16">
                  <c:v>-0.51700000000000002</c:v>
                </c:pt>
                <c:pt idx="17">
                  <c:v>-0.65</c:v>
                </c:pt>
              </c:numCache>
            </c:numRef>
          </c:xVal>
          <c:yVal>
            <c:numRef>
              <c:f>'20211029'!$L$2:$L$19</c:f>
              <c:numCache>
                <c:formatCode>General</c:formatCode>
                <c:ptCount val="18"/>
                <c:pt idx="0">
                  <c:v>10.171607318</c:v>
                </c:pt>
                <c:pt idx="1">
                  <c:v>10.049085852999998</c:v>
                </c:pt>
                <c:pt idx="2">
                  <c:v>10.01155353</c:v>
                </c:pt>
                <c:pt idx="3">
                  <c:v>9.8777552290000017</c:v>
                </c:pt>
                <c:pt idx="4">
                  <c:v>10.032693788</c:v>
                </c:pt>
                <c:pt idx="5">
                  <c:v>10.033839270999998</c:v>
                </c:pt>
                <c:pt idx="6">
                  <c:v>9.8858606500000015</c:v>
                </c:pt>
                <c:pt idx="7">
                  <c:v>9.9450369499999987</c:v>
                </c:pt>
                <c:pt idx="8">
                  <c:v>9.9707017650000012</c:v>
                </c:pt>
                <c:pt idx="9">
                  <c:v>10.199759546999999</c:v>
                </c:pt>
                <c:pt idx="10">
                  <c:v>10.074075062999999</c:v>
                </c:pt>
                <c:pt idx="11">
                  <c:v>9.9314146580000013</c:v>
                </c:pt>
                <c:pt idx="12">
                  <c:v>9.9406590860000001</c:v>
                </c:pt>
                <c:pt idx="13">
                  <c:v>9.9570517209999991</c:v>
                </c:pt>
                <c:pt idx="14">
                  <c:v>10.005644336</c:v>
                </c:pt>
                <c:pt idx="15">
                  <c:v>9.9839602879999987</c:v>
                </c:pt>
                <c:pt idx="16">
                  <c:v>10.056909116</c:v>
                </c:pt>
                <c:pt idx="17">
                  <c:v>9.9526490480000014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4CB-4D95-B358-6266F45098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5069592"/>
        <c:axId val="625070576"/>
      </c:scatterChart>
      <c:valAx>
        <c:axId val="6250695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ψ </a:t>
                </a:r>
                <a:r>
                  <a:rPr lang="en-US"/>
                  <a:t>Midday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070576"/>
        <c:crosses val="autoZero"/>
        <c:crossBetween val="midCat"/>
      </c:valAx>
      <c:valAx>
        <c:axId val="625070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Tc-Ta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0695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CWSI si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'2021117'!$F$2:$F$20</c:f>
              <c:numCache>
                <c:formatCode>General</c:formatCode>
                <c:ptCount val="19"/>
                <c:pt idx="0">
                  <c:v>-0.73</c:v>
                </c:pt>
                <c:pt idx="1">
                  <c:v>-0.503</c:v>
                </c:pt>
                <c:pt idx="2">
                  <c:v>-0.55700000000000005</c:v>
                </c:pt>
                <c:pt idx="3">
                  <c:v>-0.49</c:v>
                </c:pt>
                <c:pt idx="4">
                  <c:v>-0.47699999999999998</c:v>
                </c:pt>
                <c:pt idx="5">
                  <c:v>-0.48299999999999998</c:v>
                </c:pt>
                <c:pt idx="6">
                  <c:v>-0.54300000000000004</c:v>
                </c:pt>
                <c:pt idx="7">
                  <c:v>-0.58299999999999996</c:v>
                </c:pt>
                <c:pt idx="8">
                  <c:v>-0.51700000000000002</c:v>
                </c:pt>
                <c:pt idx="9">
                  <c:v>-0.66700000000000004</c:v>
                </c:pt>
                <c:pt idx="10">
                  <c:v>-0.437</c:v>
                </c:pt>
                <c:pt idx="11">
                  <c:v>-0.53</c:v>
                </c:pt>
                <c:pt idx="12">
                  <c:v>-0.58299999999999996</c:v>
                </c:pt>
                <c:pt idx="13">
                  <c:v>-0.78</c:v>
                </c:pt>
                <c:pt idx="14">
                  <c:v>-0.61299999999999999</c:v>
                </c:pt>
                <c:pt idx="15">
                  <c:v>-0.48299999999999998</c:v>
                </c:pt>
                <c:pt idx="16">
                  <c:v>-0.58299999999999996</c:v>
                </c:pt>
                <c:pt idx="17">
                  <c:v>-0.53300000000000003</c:v>
                </c:pt>
                <c:pt idx="18">
                  <c:v>-0.60299999999999998</c:v>
                </c:pt>
              </c:numCache>
            </c:numRef>
          </c:xVal>
          <c:yVal>
            <c:numRef>
              <c:f>'2021117'!$AE$2:$AE$20</c:f>
              <c:numCache>
                <c:formatCode>General</c:formatCode>
                <c:ptCount val="19"/>
                <c:pt idx="0">
                  <c:v>0.34273489034482679</c:v>
                </c:pt>
                <c:pt idx="1">
                  <c:v>0.31589293241379274</c:v>
                </c:pt>
                <c:pt idx="2">
                  <c:v>0.27635387586206833</c:v>
                </c:pt>
                <c:pt idx="3">
                  <c:v>0.3329505275862073</c:v>
                </c:pt>
                <c:pt idx="4">
                  <c:v>0.31762645793103506</c:v>
                </c:pt>
                <c:pt idx="5">
                  <c:v>0.30172546620689633</c:v>
                </c:pt>
                <c:pt idx="6">
                  <c:v>0.3213773834482766</c:v>
                </c:pt>
                <c:pt idx="7">
                  <c:v>0.38890308965516984</c:v>
                </c:pt>
                <c:pt idx="8">
                  <c:v>0.34181432206896428</c:v>
                </c:pt>
                <c:pt idx="9">
                  <c:v>0.34772579862069064</c:v>
                </c:pt>
                <c:pt idx="10">
                  <c:v>0.37596046689655027</c:v>
                </c:pt>
                <c:pt idx="11">
                  <c:v>0.44184413793103267</c:v>
                </c:pt>
                <c:pt idx="12">
                  <c:v>0.32458271586206877</c:v>
                </c:pt>
                <c:pt idx="13">
                  <c:v>0.32769848413793107</c:v>
                </c:pt>
                <c:pt idx="14">
                  <c:v>0.28150681586206949</c:v>
                </c:pt>
                <c:pt idx="15">
                  <c:v>0.32104363655172369</c:v>
                </c:pt>
                <c:pt idx="16">
                  <c:v>0.32809988620689701</c:v>
                </c:pt>
                <c:pt idx="17">
                  <c:v>0.37073974482758615</c:v>
                </c:pt>
                <c:pt idx="18">
                  <c:v>0.35918559448275994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CEF-4056-939B-4E699EC944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5065984"/>
        <c:axId val="625071232"/>
      </c:scatterChart>
      <c:valAx>
        <c:axId val="6250659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071232"/>
        <c:crosses val="autoZero"/>
        <c:crossBetween val="midCat"/>
      </c:valAx>
      <c:valAx>
        <c:axId val="625071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0659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CWSI NWSB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CWSI NWSB 21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'2021117'!$F$2:$F$20</c:f>
              <c:numCache>
                <c:formatCode>General</c:formatCode>
                <c:ptCount val="19"/>
                <c:pt idx="0">
                  <c:v>-0.73</c:v>
                </c:pt>
                <c:pt idx="1">
                  <c:v>-0.503</c:v>
                </c:pt>
                <c:pt idx="2">
                  <c:v>-0.55700000000000005</c:v>
                </c:pt>
                <c:pt idx="3">
                  <c:v>-0.49</c:v>
                </c:pt>
                <c:pt idx="4">
                  <c:v>-0.47699999999999998</c:v>
                </c:pt>
                <c:pt idx="5">
                  <c:v>-0.48299999999999998</c:v>
                </c:pt>
                <c:pt idx="6">
                  <c:v>-0.54300000000000004</c:v>
                </c:pt>
                <c:pt idx="7">
                  <c:v>-0.58299999999999996</c:v>
                </c:pt>
                <c:pt idx="8">
                  <c:v>-0.51700000000000002</c:v>
                </c:pt>
                <c:pt idx="9">
                  <c:v>-0.66700000000000004</c:v>
                </c:pt>
                <c:pt idx="10">
                  <c:v>-0.437</c:v>
                </c:pt>
                <c:pt idx="11">
                  <c:v>-0.53</c:v>
                </c:pt>
                <c:pt idx="12">
                  <c:v>-0.58299999999999996</c:v>
                </c:pt>
                <c:pt idx="13">
                  <c:v>-0.78</c:v>
                </c:pt>
                <c:pt idx="14">
                  <c:v>-0.61299999999999999</c:v>
                </c:pt>
                <c:pt idx="15">
                  <c:v>-0.48299999999999998</c:v>
                </c:pt>
                <c:pt idx="16">
                  <c:v>-0.58299999999999996</c:v>
                </c:pt>
                <c:pt idx="17">
                  <c:v>-0.53300000000000003</c:v>
                </c:pt>
                <c:pt idx="18">
                  <c:v>-0.60299999999999998</c:v>
                </c:pt>
              </c:numCache>
            </c:numRef>
          </c:xVal>
          <c:yVal>
            <c:numRef>
              <c:f>'2021117'!$AF$2:$AF$20</c:f>
              <c:numCache>
                <c:formatCode>General</c:formatCode>
                <c:ptCount val="19"/>
                <c:pt idx="0">
                  <c:v>0.4670835605285466</c:v>
                </c:pt>
                <c:pt idx="1">
                  <c:v>0.46202520531415958</c:v>
                </c:pt>
                <c:pt idx="2">
                  <c:v>0.45457408742647676</c:v>
                </c:pt>
                <c:pt idx="3">
                  <c:v>0.46523970165257783</c:v>
                </c:pt>
                <c:pt idx="4">
                  <c:v>0.46235188743853911</c:v>
                </c:pt>
                <c:pt idx="5">
                  <c:v>0.45935535251331566</c:v>
                </c:pt>
                <c:pt idx="6">
                  <c:v>0.46305874770922673</c:v>
                </c:pt>
                <c:pt idx="7">
                  <c:v>0.47578393746529474</c:v>
                </c:pt>
                <c:pt idx="8">
                  <c:v>0.46691007984020139</c:v>
                </c:pt>
                <c:pt idx="9">
                  <c:v>0.46802409500694075</c:v>
                </c:pt>
                <c:pt idx="10">
                  <c:v>0.47334490587575428</c:v>
                </c:pt>
                <c:pt idx="11">
                  <c:v>0.48576065482285036</c:v>
                </c:pt>
                <c:pt idx="12">
                  <c:v>0.46366279119855813</c:v>
                </c:pt>
                <c:pt idx="13">
                  <c:v>0.4642499563653289</c:v>
                </c:pt>
                <c:pt idx="14">
                  <c:v>0.45554515671230905</c:v>
                </c:pt>
                <c:pt idx="15">
                  <c:v>0.4629958532527641</c:v>
                </c:pt>
                <c:pt idx="16">
                  <c:v>0.46432560040939741</c:v>
                </c:pt>
                <c:pt idx="17">
                  <c:v>0.47236106308871689</c:v>
                </c:pt>
                <c:pt idx="18">
                  <c:v>0.47018368851735631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C37-480C-BF1F-82925675B46C}"/>
            </c:ext>
          </c:extLst>
        </c:ser>
        <c:ser>
          <c:idx val="1"/>
          <c:order val="1"/>
          <c:tx>
            <c:v>CWSI NWSB 22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'2021117'!$F$2:$F$20</c:f>
              <c:numCache>
                <c:formatCode>General</c:formatCode>
                <c:ptCount val="19"/>
                <c:pt idx="0">
                  <c:v>-0.73</c:v>
                </c:pt>
                <c:pt idx="1">
                  <c:v>-0.503</c:v>
                </c:pt>
                <c:pt idx="2">
                  <c:v>-0.55700000000000005</c:v>
                </c:pt>
                <c:pt idx="3">
                  <c:v>-0.49</c:v>
                </c:pt>
                <c:pt idx="4">
                  <c:v>-0.47699999999999998</c:v>
                </c:pt>
                <c:pt idx="5">
                  <c:v>-0.48299999999999998</c:v>
                </c:pt>
                <c:pt idx="6">
                  <c:v>-0.54300000000000004</c:v>
                </c:pt>
                <c:pt idx="7">
                  <c:v>-0.58299999999999996</c:v>
                </c:pt>
                <c:pt idx="8">
                  <c:v>-0.51700000000000002</c:v>
                </c:pt>
                <c:pt idx="9">
                  <c:v>-0.66700000000000004</c:v>
                </c:pt>
                <c:pt idx="10">
                  <c:v>-0.437</c:v>
                </c:pt>
                <c:pt idx="11">
                  <c:v>-0.53</c:v>
                </c:pt>
                <c:pt idx="12">
                  <c:v>-0.58299999999999996</c:v>
                </c:pt>
                <c:pt idx="13">
                  <c:v>-0.78</c:v>
                </c:pt>
                <c:pt idx="14">
                  <c:v>-0.61299999999999999</c:v>
                </c:pt>
                <c:pt idx="15">
                  <c:v>-0.48299999999999998</c:v>
                </c:pt>
                <c:pt idx="16">
                  <c:v>-0.58299999999999996</c:v>
                </c:pt>
                <c:pt idx="17">
                  <c:v>-0.53300000000000003</c:v>
                </c:pt>
                <c:pt idx="18">
                  <c:v>-0.60299999999999998</c:v>
                </c:pt>
              </c:numCache>
            </c:numRef>
          </c:xVal>
          <c:yVal>
            <c:numRef>
              <c:f>'2021117'!$AG$2:$AG$20</c:f>
              <c:numCache>
                <c:formatCode>General</c:formatCode>
                <c:ptCount val="19"/>
                <c:pt idx="0">
                  <c:v>0.50739127074425272</c:v>
                </c:pt>
                <c:pt idx="1">
                  <c:v>0.50271550968731338</c:v>
                </c:pt>
                <c:pt idx="2">
                  <c:v>0.49582796514500843</c:v>
                </c:pt>
                <c:pt idx="3">
                  <c:v>0.50568687412492763</c:v>
                </c:pt>
                <c:pt idx="4">
                  <c:v>0.50301748285654191</c:v>
                </c:pt>
                <c:pt idx="5">
                  <c:v>0.5002475940853327</c:v>
                </c:pt>
                <c:pt idx="6">
                  <c:v>0.50367087898755658</c:v>
                </c:pt>
                <c:pt idx="7">
                  <c:v>0.51543358527879446</c:v>
                </c:pt>
                <c:pt idx="8">
                  <c:v>0.50723091145505361</c:v>
                </c:pt>
                <c:pt idx="9">
                  <c:v>0.50826066688200833</c:v>
                </c:pt>
                <c:pt idx="10">
                  <c:v>0.51317903247661445</c:v>
                </c:pt>
                <c:pt idx="11">
                  <c:v>0.52465570284852736</c:v>
                </c:pt>
                <c:pt idx="12">
                  <c:v>0.50422923499547012</c:v>
                </c:pt>
                <c:pt idx="13">
                  <c:v>0.504771989290971</c:v>
                </c:pt>
                <c:pt idx="14">
                  <c:v>0.49672558655707738</c:v>
                </c:pt>
                <c:pt idx="15">
                  <c:v>0.50361274162120706</c:v>
                </c:pt>
                <c:pt idx="16">
                  <c:v>0.50484191191610395</c:v>
                </c:pt>
                <c:pt idx="17">
                  <c:v>0.51226960370089381</c:v>
                </c:pt>
                <c:pt idx="18">
                  <c:v>0.51025691720584876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C37-480C-BF1F-82925675B46C}"/>
            </c:ext>
          </c:extLst>
        </c:ser>
        <c:ser>
          <c:idx val="2"/>
          <c:order val="2"/>
          <c:tx>
            <c:v>CWSI NWSB comb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'2021117'!$F$2:$F$20</c:f>
              <c:numCache>
                <c:formatCode>General</c:formatCode>
                <c:ptCount val="19"/>
                <c:pt idx="0">
                  <c:v>-0.73</c:v>
                </c:pt>
                <c:pt idx="1">
                  <c:v>-0.503</c:v>
                </c:pt>
                <c:pt idx="2">
                  <c:v>-0.55700000000000005</c:v>
                </c:pt>
                <c:pt idx="3">
                  <c:v>-0.49</c:v>
                </c:pt>
                <c:pt idx="4">
                  <c:v>-0.47699999999999998</c:v>
                </c:pt>
                <c:pt idx="5">
                  <c:v>-0.48299999999999998</c:v>
                </c:pt>
                <c:pt idx="6">
                  <c:v>-0.54300000000000004</c:v>
                </c:pt>
                <c:pt idx="7">
                  <c:v>-0.58299999999999996</c:v>
                </c:pt>
                <c:pt idx="8">
                  <c:v>-0.51700000000000002</c:v>
                </c:pt>
                <c:pt idx="9">
                  <c:v>-0.66700000000000004</c:v>
                </c:pt>
                <c:pt idx="10">
                  <c:v>-0.437</c:v>
                </c:pt>
                <c:pt idx="11">
                  <c:v>-0.53</c:v>
                </c:pt>
                <c:pt idx="12">
                  <c:v>-0.58299999999999996</c:v>
                </c:pt>
                <c:pt idx="13">
                  <c:v>-0.78</c:v>
                </c:pt>
                <c:pt idx="14">
                  <c:v>-0.61299999999999999</c:v>
                </c:pt>
                <c:pt idx="15">
                  <c:v>-0.48299999999999998</c:v>
                </c:pt>
                <c:pt idx="16">
                  <c:v>-0.58299999999999996</c:v>
                </c:pt>
                <c:pt idx="17">
                  <c:v>-0.53300000000000003</c:v>
                </c:pt>
                <c:pt idx="18">
                  <c:v>-0.60299999999999998</c:v>
                </c:pt>
              </c:numCache>
            </c:numRef>
          </c:xVal>
          <c:yVal>
            <c:numRef>
              <c:f>'2021117'!$AH$2:$AH$20</c:f>
              <c:numCache>
                <c:formatCode>General</c:formatCode>
                <c:ptCount val="19"/>
                <c:pt idx="0">
                  <c:v>0.48800885733770683</c:v>
                </c:pt>
                <c:pt idx="1">
                  <c:v>0.48314912159982198</c:v>
                </c:pt>
                <c:pt idx="2">
                  <c:v>0.47599057650931997</c:v>
                </c:pt>
                <c:pt idx="3">
                  <c:v>0.4862373987320171</c:v>
                </c:pt>
                <c:pt idx="4">
                  <c:v>0.48346297634657048</c:v>
                </c:pt>
                <c:pt idx="5">
                  <c:v>0.48058410223656134</c:v>
                </c:pt>
                <c:pt idx="6">
                  <c:v>0.48414208130728598</c:v>
                </c:pt>
                <c:pt idx="7">
                  <c:v>0.49636760854053391</c:v>
                </c:pt>
                <c:pt idx="8">
                  <c:v>0.48784218847693051</c:v>
                </c:pt>
                <c:pt idx="9">
                  <c:v>0.48891246114243075</c:v>
                </c:pt>
                <c:pt idx="10">
                  <c:v>0.49402434704956405</c:v>
                </c:pt>
                <c:pt idx="11">
                  <c:v>0.50595258386045416</c:v>
                </c:pt>
                <c:pt idx="12">
                  <c:v>0.48472240665177574</c:v>
                </c:pt>
                <c:pt idx="13">
                  <c:v>0.48528651641158094</c:v>
                </c:pt>
                <c:pt idx="14">
                  <c:v>0.47692351615319856</c:v>
                </c:pt>
                <c:pt idx="15">
                  <c:v>0.48408165644093482</c:v>
                </c:pt>
                <c:pt idx="16">
                  <c:v>0.48535919024501833</c:v>
                </c:pt>
                <c:pt idx="17">
                  <c:v>0.49307913546398241</c:v>
                </c:pt>
                <c:pt idx="18">
                  <c:v>0.4909872568649653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C37-480C-BF1F-82925675B4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4291584"/>
        <c:axId val="664292896"/>
      </c:scatterChart>
      <c:valAx>
        <c:axId val="6642915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ψ </a:t>
                </a:r>
                <a:r>
                  <a:rPr lang="en-US"/>
                  <a:t>Midday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4292896"/>
        <c:crosses val="autoZero"/>
        <c:crossBetween val="midCat"/>
      </c:valAx>
      <c:valAx>
        <c:axId val="664292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CWSI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4291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'2021117'!$F$2:$F$20</c:f>
              <c:numCache>
                <c:formatCode>General</c:formatCode>
                <c:ptCount val="19"/>
                <c:pt idx="0">
                  <c:v>-0.73</c:v>
                </c:pt>
                <c:pt idx="1">
                  <c:v>-0.503</c:v>
                </c:pt>
                <c:pt idx="2">
                  <c:v>-0.55700000000000005</c:v>
                </c:pt>
                <c:pt idx="3">
                  <c:v>-0.49</c:v>
                </c:pt>
                <c:pt idx="4">
                  <c:v>-0.47699999999999998</c:v>
                </c:pt>
                <c:pt idx="5">
                  <c:v>-0.48299999999999998</c:v>
                </c:pt>
                <c:pt idx="6">
                  <c:v>-0.54300000000000004</c:v>
                </c:pt>
                <c:pt idx="7">
                  <c:v>-0.58299999999999996</c:v>
                </c:pt>
                <c:pt idx="8">
                  <c:v>-0.51700000000000002</c:v>
                </c:pt>
                <c:pt idx="9">
                  <c:v>-0.66700000000000004</c:v>
                </c:pt>
                <c:pt idx="10">
                  <c:v>-0.437</c:v>
                </c:pt>
                <c:pt idx="11">
                  <c:v>-0.53</c:v>
                </c:pt>
                <c:pt idx="12">
                  <c:v>-0.58299999999999996</c:v>
                </c:pt>
                <c:pt idx="13">
                  <c:v>-0.78</c:v>
                </c:pt>
                <c:pt idx="14">
                  <c:v>-0.61299999999999999</c:v>
                </c:pt>
                <c:pt idx="15">
                  <c:v>-0.48299999999999998</c:v>
                </c:pt>
                <c:pt idx="16">
                  <c:v>-0.58299999999999996</c:v>
                </c:pt>
                <c:pt idx="17">
                  <c:v>-0.53300000000000003</c:v>
                </c:pt>
                <c:pt idx="18">
                  <c:v>-0.60299999999999998</c:v>
                </c:pt>
              </c:numCache>
            </c:numRef>
          </c:xVal>
          <c:yVal>
            <c:numRef>
              <c:f>'2021117'!$G$2:$G$20</c:f>
              <c:numCache>
                <c:formatCode>General</c:formatCode>
                <c:ptCount val="19"/>
                <c:pt idx="0">
                  <c:v>30.546965590999999</c:v>
                </c:pt>
                <c:pt idx="1">
                  <c:v>30.508044752</c:v>
                </c:pt>
                <c:pt idx="2">
                  <c:v>30.45071312</c:v>
                </c:pt>
                <c:pt idx="3">
                  <c:v>30.532778265000001</c:v>
                </c:pt>
                <c:pt idx="4">
                  <c:v>30.510558364000001</c:v>
                </c:pt>
                <c:pt idx="5">
                  <c:v>30.487501926</c:v>
                </c:pt>
                <c:pt idx="6">
                  <c:v>30.515997206000002</c:v>
                </c:pt>
                <c:pt idx="7">
                  <c:v>30.613909479999997</c:v>
                </c:pt>
                <c:pt idx="8">
                  <c:v>30.545630766999999</c:v>
                </c:pt>
                <c:pt idx="9">
                  <c:v>30.554202408000002</c:v>
                </c:pt>
                <c:pt idx="10">
                  <c:v>30.595142676999998</c:v>
                </c:pt>
                <c:pt idx="11">
                  <c:v>30.690673999999998</c:v>
                </c:pt>
                <c:pt idx="12">
                  <c:v>30.520644938</c:v>
                </c:pt>
                <c:pt idx="13">
                  <c:v>30.525162802000001</c:v>
                </c:pt>
                <c:pt idx="14">
                  <c:v>30.458184883000001</c:v>
                </c:pt>
                <c:pt idx="15">
                  <c:v>30.515513273</c:v>
                </c:pt>
                <c:pt idx="16">
                  <c:v>30.525744835000001</c:v>
                </c:pt>
                <c:pt idx="17">
                  <c:v>30.58757263</c:v>
                </c:pt>
                <c:pt idx="18">
                  <c:v>30.570819112000002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AD3-4BBE-8951-B82478A426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0262760"/>
        <c:axId val="620264400"/>
      </c:scatterChart>
      <c:valAx>
        <c:axId val="6202627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ψ </a:t>
                </a:r>
                <a:r>
                  <a:rPr lang="en-US"/>
                  <a:t>Midday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264400"/>
        <c:crosses val="autoZero"/>
        <c:crossBetween val="midCat"/>
      </c:valAx>
      <c:valAx>
        <c:axId val="620264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2627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'2021117'!$F$2:$F$20</c:f>
              <c:numCache>
                <c:formatCode>General</c:formatCode>
                <c:ptCount val="19"/>
                <c:pt idx="0">
                  <c:v>-0.73</c:v>
                </c:pt>
                <c:pt idx="1">
                  <c:v>-0.503</c:v>
                </c:pt>
                <c:pt idx="2">
                  <c:v>-0.55700000000000005</c:v>
                </c:pt>
                <c:pt idx="3">
                  <c:v>-0.49</c:v>
                </c:pt>
                <c:pt idx="4">
                  <c:v>-0.47699999999999998</c:v>
                </c:pt>
                <c:pt idx="5">
                  <c:v>-0.48299999999999998</c:v>
                </c:pt>
                <c:pt idx="6">
                  <c:v>-0.54300000000000004</c:v>
                </c:pt>
                <c:pt idx="7">
                  <c:v>-0.58299999999999996</c:v>
                </c:pt>
                <c:pt idx="8">
                  <c:v>-0.51700000000000002</c:v>
                </c:pt>
                <c:pt idx="9">
                  <c:v>-0.66700000000000004</c:v>
                </c:pt>
                <c:pt idx="10">
                  <c:v>-0.437</c:v>
                </c:pt>
                <c:pt idx="11">
                  <c:v>-0.53</c:v>
                </c:pt>
                <c:pt idx="12">
                  <c:v>-0.58299999999999996</c:v>
                </c:pt>
                <c:pt idx="13">
                  <c:v>-0.78</c:v>
                </c:pt>
                <c:pt idx="14">
                  <c:v>-0.61299999999999999</c:v>
                </c:pt>
                <c:pt idx="15">
                  <c:v>-0.48299999999999998</c:v>
                </c:pt>
                <c:pt idx="16">
                  <c:v>-0.58299999999999996</c:v>
                </c:pt>
                <c:pt idx="17">
                  <c:v>-0.53300000000000003</c:v>
                </c:pt>
                <c:pt idx="18">
                  <c:v>-0.60299999999999998</c:v>
                </c:pt>
              </c:numCache>
            </c:numRef>
          </c:xVal>
          <c:yVal>
            <c:numRef>
              <c:f>'2021117'!$L$2:$L$20</c:f>
              <c:numCache>
                <c:formatCode>General</c:formatCode>
                <c:ptCount val="19"/>
                <c:pt idx="0">
                  <c:v>1.899545590999999</c:v>
                </c:pt>
                <c:pt idx="1">
                  <c:v>1.8606247519999997</c:v>
                </c:pt>
                <c:pt idx="2">
                  <c:v>1.8032931199999993</c:v>
                </c:pt>
                <c:pt idx="3">
                  <c:v>1.8853582650000007</c:v>
                </c:pt>
                <c:pt idx="4">
                  <c:v>1.863138364000001</c:v>
                </c:pt>
                <c:pt idx="5">
                  <c:v>1.8400819259999999</c:v>
                </c:pt>
                <c:pt idx="6">
                  <c:v>1.8685772060000012</c:v>
                </c:pt>
                <c:pt idx="7">
                  <c:v>1.9664894799999963</c:v>
                </c:pt>
                <c:pt idx="8">
                  <c:v>1.8982107669999984</c:v>
                </c:pt>
                <c:pt idx="9">
                  <c:v>1.9067824080000015</c:v>
                </c:pt>
                <c:pt idx="10">
                  <c:v>1.947722676999998</c:v>
                </c:pt>
                <c:pt idx="11">
                  <c:v>2.0432539999999975</c:v>
                </c:pt>
                <c:pt idx="12">
                  <c:v>1.8732249379999999</c:v>
                </c:pt>
                <c:pt idx="13">
                  <c:v>1.8777428020000002</c:v>
                </c:pt>
                <c:pt idx="14">
                  <c:v>1.8107648830000009</c:v>
                </c:pt>
                <c:pt idx="15">
                  <c:v>1.8680932729999995</c:v>
                </c:pt>
                <c:pt idx="16">
                  <c:v>1.8783248350000008</c:v>
                </c:pt>
                <c:pt idx="17">
                  <c:v>1.94015263</c:v>
                </c:pt>
                <c:pt idx="18">
                  <c:v>1.923399112000002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E5D-4F72-B063-9CA5583A43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9458896"/>
        <c:axId val="709462504"/>
      </c:scatterChart>
      <c:valAx>
        <c:axId val="7094588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ψ </a:t>
                </a:r>
                <a:r>
                  <a:rPr lang="en-US"/>
                  <a:t>Midday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9462504"/>
        <c:crosses val="autoZero"/>
        <c:crossBetween val="midCat"/>
      </c:valAx>
      <c:valAx>
        <c:axId val="709462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Tc-Ta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94588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CWSI si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'20220122'!$F$2:$F$21</c:f>
              <c:numCache>
                <c:formatCode>General</c:formatCode>
                <c:ptCount val="20"/>
                <c:pt idx="0">
                  <c:v>-0.61699999999999999</c:v>
                </c:pt>
                <c:pt idx="1">
                  <c:v>-0.45</c:v>
                </c:pt>
                <c:pt idx="2">
                  <c:v>-0.41699999999999998</c:v>
                </c:pt>
                <c:pt idx="3">
                  <c:v>-0.38200000000000001</c:v>
                </c:pt>
                <c:pt idx="4">
                  <c:v>-0.33</c:v>
                </c:pt>
                <c:pt idx="5">
                  <c:v>-0.47699999999999998</c:v>
                </c:pt>
                <c:pt idx="6">
                  <c:v>-0.34</c:v>
                </c:pt>
                <c:pt idx="7">
                  <c:v>-0.40300000000000002</c:v>
                </c:pt>
                <c:pt idx="8">
                  <c:v>-0.42299999999999999</c:v>
                </c:pt>
                <c:pt idx="9">
                  <c:v>-0.39</c:v>
                </c:pt>
                <c:pt idx="10">
                  <c:v>-0.32</c:v>
                </c:pt>
                <c:pt idx="11">
                  <c:v>-0.38700000000000001</c:v>
                </c:pt>
                <c:pt idx="12">
                  <c:v>-0.34300000000000003</c:v>
                </c:pt>
                <c:pt idx="13">
                  <c:v>-0.51700000000000002</c:v>
                </c:pt>
                <c:pt idx="14">
                  <c:v>-0.38700000000000001</c:v>
                </c:pt>
                <c:pt idx="15">
                  <c:v>-0.4</c:v>
                </c:pt>
                <c:pt idx="16">
                  <c:v>-0.56999999999999995</c:v>
                </c:pt>
                <c:pt idx="17">
                  <c:v>-0.42699999999999999</c:v>
                </c:pt>
                <c:pt idx="18">
                  <c:v>-0.42699999999999999</c:v>
                </c:pt>
                <c:pt idx="19">
                  <c:v>-0.36</c:v>
                </c:pt>
              </c:numCache>
            </c:numRef>
          </c:xVal>
          <c:yVal>
            <c:numRef>
              <c:f>'20220122'!$AE$2:$AE$21</c:f>
              <c:numCache>
                <c:formatCode>General</c:formatCode>
                <c:ptCount val="20"/>
                <c:pt idx="0">
                  <c:v>0.65759562978723163</c:v>
                </c:pt>
                <c:pt idx="1">
                  <c:v>0.53804070744680854</c:v>
                </c:pt>
                <c:pt idx="2">
                  <c:v>0.54076948510638445</c:v>
                </c:pt>
                <c:pt idx="3">
                  <c:v>0.54466668191489265</c:v>
                </c:pt>
                <c:pt idx="4">
                  <c:v>0.3750730010638289</c:v>
                </c:pt>
                <c:pt idx="5">
                  <c:v>0.40241962978723667</c:v>
                </c:pt>
                <c:pt idx="6">
                  <c:v>0.39574901914893917</c:v>
                </c:pt>
                <c:pt idx="7">
                  <c:v>0.57173828723404208</c:v>
                </c:pt>
                <c:pt idx="8">
                  <c:v>0.36724910851063919</c:v>
                </c:pt>
                <c:pt idx="9">
                  <c:v>0.36365025425531605</c:v>
                </c:pt>
                <c:pt idx="10">
                  <c:v>0.39402686489361488</c:v>
                </c:pt>
                <c:pt idx="11">
                  <c:v>0.44430944042553083</c:v>
                </c:pt>
                <c:pt idx="12">
                  <c:v>0.33615937765957593</c:v>
                </c:pt>
                <c:pt idx="13">
                  <c:v>0.52317096914893602</c:v>
                </c:pt>
                <c:pt idx="14">
                  <c:v>0.41343586914893626</c:v>
                </c:pt>
                <c:pt idx="15">
                  <c:v>0.36452029787233725</c:v>
                </c:pt>
                <c:pt idx="16">
                  <c:v>0.40472664361702054</c:v>
                </c:pt>
                <c:pt idx="17">
                  <c:v>0.4015069595744663</c:v>
                </c:pt>
                <c:pt idx="18">
                  <c:v>0.41009578829787247</c:v>
                </c:pt>
                <c:pt idx="19">
                  <c:v>0.47666515744680671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CC5-4EF0-82C8-5C92F4CDA2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6825384"/>
        <c:axId val="694638096"/>
      </c:scatterChart>
      <c:valAx>
        <c:axId val="6268253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4638096"/>
        <c:crosses val="autoZero"/>
        <c:crossBetween val="midCat"/>
      </c:valAx>
      <c:valAx>
        <c:axId val="694638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68253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1.xml"/><Relationship Id="rId2" Type="http://schemas.openxmlformats.org/officeDocument/2006/relationships/chart" Target="../charts/chart30.xml"/><Relationship Id="rId1" Type="http://schemas.openxmlformats.org/officeDocument/2006/relationships/chart" Target="../charts/chart29.xml"/><Relationship Id="rId5" Type="http://schemas.openxmlformats.org/officeDocument/2006/relationships/chart" Target="../charts/chart33.xml"/><Relationship Id="rId4" Type="http://schemas.openxmlformats.org/officeDocument/2006/relationships/chart" Target="../charts/chart32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4.xml"/><Relationship Id="rId1" Type="http://schemas.openxmlformats.org/officeDocument/2006/relationships/chart" Target="../charts/chart2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361950</xdr:colOff>
      <xdr:row>19</xdr:row>
      <xdr:rowOff>138112</xdr:rowOff>
    </xdr:from>
    <xdr:to>
      <xdr:col>14</xdr:col>
      <xdr:colOff>57150</xdr:colOff>
      <xdr:row>34</xdr:row>
      <xdr:rowOff>23812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94F53D6-D676-4B36-6B70-6EC38EEC3CB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590550</xdr:colOff>
      <xdr:row>19</xdr:row>
      <xdr:rowOff>157162</xdr:rowOff>
    </xdr:from>
    <xdr:to>
      <xdr:col>17</xdr:col>
      <xdr:colOff>285750</xdr:colOff>
      <xdr:row>34</xdr:row>
      <xdr:rowOff>42862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E86B9F8-11D0-BD22-B021-FB957EF5162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371475</xdr:colOff>
      <xdr:row>20</xdr:row>
      <xdr:rowOff>119062</xdr:rowOff>
    </xdr:from>
    <xdr:to>
      <xdr:col>13</xdr:col>
      <xdr:colOff>66675</xdr:colOff>
      <xdr:row>35</xdr:row>
      <xdr:rowOff>4762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B59409A-76C5-97C4-A9C2-8DE7820E79B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495300</xdr:colOff>
      <xdr:row>20</xdr:row>
      <xdr:rowOff>109537</xdr:rowOff>
    </xdr:from>
    <xdr:to>
      <xdr:col>15</xdr:col>
      <xdr:colOff>190500</xdr:colOff>
      <xdr:row>34</xdr:row>
      <xdr:rowOff>185737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7B1055FA-7E7F-313E-763B-6E9732893E1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4</xdr:row>
      <xdr:rowOff>14287</xdr:rowOff>
    </xdr:from>
    <xdr:to>
      <xdr:col>14</xdr:col>
      <xdr:colOff>28575</xdr:colOff>
      <xdr:row>18</xdr:row>
      <xdr:rowOff>90487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87C0092-85AD-0F5E-439A-E5ED345C2AC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257175</xdr:colOff>
      <xdr:row>6</xdr:row>
      <xdr:rowOff>14287</xdr:rowOff>
    </xdr:from>
    <xdr:to>
      <xdr:col>20</xdr:col>
      <xdr:colOff>561975</xdr:colOff>
      <xdr:row>20</xdr:row>
      <xdr:rowOff>90487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F9EE3BD-4C7F-ADDE-8EFD-6C945B3AEF0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276225</xdr:colOff>
      <xdr:row>19</xdr:row>
      <xdr:rowOff>52387</xdr:rowOff>
    </xdr:from>
    <xdr:to>
      <xdr:col>9</xdr:col>
      <xdr:colOff>581025</xdr:colOff>
      <xdr:row>33</xdr:row>
      <xdr:rowOff>128587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BF7E888-946B-7D90-EDB6-31E9B33F79E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342900</xdr:colOff>
      <xdr:row>2</xdr:row>
      <xdr:rowOff>90487</xdr:rowOff>
    </xdr:from>
    <xdr:to>
      <xdr:col>13</xdr:col>
      <xdr:colOff>38100</xdr:colOff>
      <xdr:row>16</xdr:row>
      <xdr:rowOff>166687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290A86D-7F9A-8310-DB92-392984F120D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485775</xdr:colOff>
      <xdr:row>17</xdr:row>
      <xdr:rowOff>61912</xdr:rowOff>
    </xdr:from>
    <xdr:to>
      <xdr:col>20</xdr:col>
      <xdr:colOff>180975</xdr:colOff>
      <xdr:row>31</xdr:row>
      <xdr:rowOff>138112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72D1F69-104D-BD59-D00F-20802F6545D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809625</xdr:colOff>
      <xdr:row>16</xdr:row>
      <xdr:rowOff>80962</xdr:rowOff>
    </xdr:from>
    <xdr:to>
      <xdr:col>14</xdr:col>
      <xdr:colOff>180975</xdr:colOff>
      <xdr:row>30</xdr:row>
      <xdr:rowOff>157162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3A8F1CD-F59B-7BBA-F267-723B71B7F20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123825</xdr:colOff>
      <xdr:row>1</xdr:row>
      <xdr:rowOff>90487</xdr:rowOff>
    </xdr:from>
    <xdr:to>
      <xdr:col>18</xdr:col>
      <xdr:colOff>428625</xdr:colOff>
      <xdr:row>15</xdr:row>
      <xdr:rowOff>166687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5A86E1E-AEBD-6F85-4298-AFEDBC4DB39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523875</xdr:colOff>
      <xdr:row>7</xdr:row>
      <xdr:rowOff>109537</xdr:rowOff>
    </xdr:from>
    <xdr:to>
      <xdr:col>29</xdr:col>
      <xdr:colOff>219075</xdr:colOff>
      <xdr:row>21</xdr:row>
      <xdr:rowOff>185737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EF7C33F1-9A12-9816-FBA5-C0752C071FA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252412</xdr:colOff>
      <xdr:row>1</xdr:row>
      <xdr:rowOff>76200</xdr:rowOff>
    </xdr:from>
    <xdr:to>
      <xdr:col>10</xdr:col>
      <xdr:colOff>547687</xdr:colOff>
      <xdr:row>15</xdr:row>
      <xdr:rowOff>152400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3870DE76-8ACB-DDBE-7DB4-B8CCE50200F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285750</xdr:colOff>
      <xdr:row>20</xdr:row>
      <xdr:rowOff>109537</xdr:rowOff>
    </xdr:from>
    <xdr:to>
      <xdr:col>11</xdr:col>
      <xdr:colOff>590550</xdr:colOff>
      <xdr:row>34</xdr:row>
      <xdr:rowOff>185737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665FC14-A141-87DB-9C09-784AEDE6601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495300</xdr:colOff>
      <xdr:row>21</xdr:row>
      <xdr:rowOff>166687</xdr:rowOff>
    </xdr:from>
    <xdr:to>
      <xdr:col>18</xdr:col>
      <xdr:colOff>190500</xdr:colOff>
      <xdr:row>36</xdr:row>
      <xdr:rowOff>52387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7AE1A09-BDB7-9E98-7319-03AE98CA435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495300</xdr:colOff>
      <xdr:row>21</xdr:row>
      <xdr:rowOff>90487</xdr:rowOff>
    </xdr:from>
    <xdr:to>
      <xdr:col>15</xdr:col>
      <xdr:colOff>190500</xdr:colOff>
      <xdr:row>35</xdr:row>
      <xdr:rowOff>166687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FA43009-ECCB-3D62-E601-6C347DFC5E6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200025</xdr:colOff>
      <xdr:row>22</xdr:row>
      <xdr:rowOff>14287</xdr:rowOff>
    </xdr:from>
    <xdr:to>
      <xdr:col>7</xdr:col>
      <xdr:colOff>504825</xdr:colOff>
      <xdr:row>36</xdr:row>
      <xdr:rowOff>90487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F0AFAB24-5E08-1D89-63D9-4DA53BB793A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133350</xdr:colOff>
      <xdr:row>21</xdr:row>
      <xdr:rowOff>138112</xdr:rowOff>
    </xdr:from>
    <xdr:to>
      <xdr:col>14</xdr:col>
      <xdr:colOff>438150</xdr:colOff>
      <xdr:row>36</xdr:row>
      <xdr:rowOff>23812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3074081-B087-052E-71E0-241F9C06075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19050</xdr:colOff>
      <xdr:row>22</xdr:row>
      <xdr:rowOff>61912</xdr:rowOff>
    </xdr:from>
    <xdr:to>
      <xdr:col>16</xdr:col>
      <xdr:colOff>323850</xdr:colOff>
      <xdr:row>36</xdr:row>
      <xdr:rowOff>138112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6B3329A-DD91-D792-D7DB-7CE0B65B59B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457200</xdr:colOff>
      <xdr:row>22</xdr:row>
      <xdr:rowOff>109537</xdr:rowOff>
    </xdr:from>
    <xdr:to>
      <xdr:col>13</xdr:col>
      <xdr:colOff>152400</xdr:colOff>
      <xdr:row>36</xdr:row>
      <xdr:rowOff>185737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E321ACC-C07A-E0D4-B10E-010DE36DE9B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9525</xdr:colOff>
      <xdr:row>21</xdr:row>
      <xdr:rowOff>119062</xdr:rowOff>
    </xdr:from>
    <xdr:to>
      <xdr:col>14</xdr:col>
      <xdr:colOff>314325</xdr:colOff>
      <xdr:row>36</xdr:row>
      <xdr:rowOff>4762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F4A00F0-CB38-4FDB-CD53-E086F01E21C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561975</xdr:colOff>
      <xdr:row>20</xdr:row>
      <xdr:rowOff>52387</xdr:rowOff>
    </xdr:from>
    <xdr:to>
      <xdr:col>12</xdr:col>
      <xdr:colOff>257175</xdr:colOff>
      <xdr:row>34</xdr:row>
      <xdr:rowOff>128587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D4E458F-AB9E-C192-FC71-5276222C687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9525</xdr:colOff>
      <xdr:row>21</xdr:row>
      <xdr:rowOff>4762</xdr:rowOff>
    </xdr:from>
    <xdr:to>
      <xdr:col>16</xdr:col>
      <xdr:colOff>314325</xdr:colOff>
      <xdr:row>35</xdr:row>
      <xdr:rowOff>80962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10781F0-BFED-1F2A-BB02-0741FF61AEC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123825</xdr:colOff>
      <xdr:row>20</xdr:row>
      <xdr:rowOff>185737</xdr:rowOff>
    </xdr:from>
    <xdr:to>
      <xdr:col>25</xdr:col>
      <xdr:colOff>428625</xdr:colOff>
      <xdr:row>35</xdr:row>
      <xdr:rowOff>71437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3A23847-1EF6-348F-9D24-FF947453A71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22</xdr:row>
      <xdr:rowOff>61912</xdr:rowOff>
    </xdr:from>
    <xdr:to>
      <xdr:col>10</xdr:col>
      <xdr:colOff>304800</xdr:colOff>
      <xdr:row>36</xdr:row>
      <xdr:rowOff>138112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B5EF6BE-E6E6-3604-EE61-1614E502872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361950</xdr:colOff>
      <xdr:row>23</xdr:row>
      <xdr:rowOff>80962</xdr:rowOff>
    </xdr:from>
    <xdr:to>
      <xdr:col>15</xdr:col>
      <xdr:colOff>57150</xdr:colOff>
      <xdr:row>37</xdr:row>
      <xdr:rowOff>157162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07C13A1-645A-444C-960C-5A88E98F37A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419100</xdr:colOff>
      <xdr:row>15</xdr:row>
      <xdr:rowOff>128587</xdr:rowOff>
    </xdr:from>
    <xdr:to>
      <xdr:col>20</xdr:col>
      <xdr:colOff>114300</xdr:colOff>
      <xdr:row>30</xdr:row>
      <xdr:rowOff>14287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D273EC2-9A7D-ED39-689D-ADF40C63766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342900</xdr:colOff>
      <xdr:row>24</xdr:row>
      <xdr:rowOff>90487</xdr:rowOff>
    </xdr:from>
    <xdr:to>
      <xdr:col>17</xdr:col>
      <xdr:colOff>38100</xdr:colOff>
      <xdr:row>38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C94C00A-71C5-123C-8026-E35D51B4631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504825</xdr:colOff>
      <xdr:row>20</xdr:row>
      <xdr:rowOff>23812</xdr:rowOff>
    </xdr:from>
    <xdr:to>
      <xdr:col>15</xdr:col>
      <xdr:colOff>200025</xdr:colOff>
      <xdr:row>34</xdr:row>
      <xdr:rowOff>100012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C2300A3-C528-4724-3AC1-8D44D22CDF5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476250</xdr:colOff>
      <xdr:row>21</xdr:row>
      <xdr:rowOff>147637</xdr:rowOff>
    </xdr:from>
    <xdr:to>
      <xdr:col>17</xdr:col>
      <xdr:colOff>171450</xdr:colOff>
      <xdr:row>36</xdr:row>
      <xdr:rowOff>33337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F52C5C5-6D12-43DF-0B20-8F7762F41D6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561975</xdr:colOff>
      <xdr:row>21</xdr:row>
      <xdr:rowOff>14287</xdr:rowOff>
    </xdr:from>
    <xdr:to>
      <xdr:col>13</xdr:col>
      <xdr:colOff>257175</xdr:colOff>
      <xdr:row>35</xdr:row>
      <xdr:rowOff>90487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54C9C40-D1A9-B2AD-373F-D03D992B998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104775</xdr:colOff>
      <xdr:row>22</xdr:row>
      <xdr:rowOff>4762</xdr:rowOff>
    </xdr:from>
    <xdr:to>
      <xdr:col>11</xdr:col>
      <xdr:colOff>409575</xdr:colOff>
      <xdr:row>36</xdr:row>
      <xdr:rowOff>80962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EEBDC8A-9DC7-C8E6-DA63-F4D09E26299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133350</xdr:colOff>
      <xdr:row>20</xdr:row>
      <xdr:rowOff>157162</xdr:rowOff>
    </xdr:from>
    <xdr:to>
      <xdr:col>11</xdr:col>
      <xdr:colOff>438150</xdr:colOff>
      <xdr:row>35</xdr:row>
      <xdr:rowOff>42862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0871075-2CA1-87CA-9BE3-4FCF8926FB0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C40B9-EC3B-449E-A460-ABEDA2A1E46F}">
  <dimension ref="A1:AH19"/>
  <sheetViews>
    <sheetView workbookViewId="0">
      <selection activeCell="AE2" activeCellId="2" sqref="F2:G19 L2:L19 AE2:AH19"/>
    </sheetView>
  </sheetViews>
  <sheetFormatPr defaultRowHeight="15" x14ac:dyDescent="0.25"/>
  <cols>
    <col min="32" max="32" width="14" customWidth="1"/>
    <col min="33" max="33" width="13.42578125" customWidth="1"/>
    <col min="34" max="34" width="16.28515625" customWidth="1"/>
  </cols>
  <sheetData>
    <row r="1" spans="1:3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s="1" t="s">
        <v>13</v>
      </c>
      <c r="G1" t="s">
        <v>6</v>
      </c>
      <c r="H1" t="s">
        <v>7</v>
      </c>
      <c r="I1" t="s">
        <v>8</v>
      </c>
      <c r="J1" t="s">
        <v>22</v>
      </c>
      <c r="K1" t="s">
        <v>23</v>
      </c>
      <c r="L1" t="s">
        <v>24</v>
      </c>
      <c r="M1" t="s">
        <v>25</v>
      </c>
      <c r="N1" t="s">
        <v>26</v>
      </c>
      <c r="O1" t="s">
        <v>27</v>
      </c>
      <c r="P1" t="s">
        <v>28</v>
      </c>
      <c r="Q1" t="s">
        <v>29</v>
      </c>
      <c r="R1" t="s">
        <v>30</v>
      </c>
      <c r="S1" t="s">
        <v>31</v>
      </c>
      <c r="T1" t="s">
        <v>32</v>
      </c>
      <c r="U1" t="s">
        <v>33</v>
      </c>
      <c r="V1" t="s">
        <v>35</v>
      </c>
      <c r="W1" t="s">
        <v>36</v>
      </c>
      <c r="X1" t="s">
        <v>37</v>
      </c>
      <c r="Y1" t="s">
        <v>34</v>
      </c>
      <c r="Z1" t="s">
        <v>38</v>
      </c>
      <c r="AA1" t="s">
        <v>39</v>
      </c>
      <c r="AB1" t="s">
        <v>40</v>
      </c>
      <c r="AC1" t="s">
        <v>41</v>
      </c>
      <c r="AD1" t="s">
        <v>42</v>
      </c>
      <c r="AE1" t="s">
        <v>43</v>
      </c>
      <c r="AF1" t="s">
        <v>44</v>
      </c>
      <c r="AG1" t="s">
        <v>45</v>
      </c>
      <c r="AH1" t="s">
        <v>46</v>
      </c>
    </row>
    <row r="2" spans="1:34" x14ac:dyDescent="0.25">
      <c r="A2">
        <v>2</v>
      </c>
      <c r="B2">
        <v>2</v>
      </c>
      <c r="C2">
        <v>2</v>
      </c>
      <c r="D2" t="s">
        <v>5</v>
      </c>
      <c r="E2">
        <v>29470.867318000001</v>
      </c>
      <c r="F2">
        <v>-0.48299999999999998</v>
      </c>
      <c r="G2">
        <f t="shared" ref="G2:G19" si="0">E2/1000</f>
        <v>29.470867318</v>
      </c>
      <c r="H2">
        <v>28.96</v>
      </c>
      <c r="I2">
        <v>29.68</v>
      </c>
      <c r="J2">
        <v>19.29926</v>
      </c>
      <c r="K2" s="2">
        <v>0.81076557412059658</v>
      </c>
      <c r="L2">
        <f>G2-J2</f>
        <v>10.171607318</v>
      </c>
      <c r="M2">
        <f>H2-J2</f>
        <v>9.6607400000000005</v>
      </c>
      <c r="N2">
        <f>I2-J2</f>
        <v>10.380739999999999</v>
      </c>
      <c r="O2">
        <f>(-0.8086*K2)+0.509</f>
        <v>-0.14658504323391441</v>
      </c>
      <c r="P2">
        <f>(-0.7312*K2)-0.3315</f>
        <v>-0.92433178779698022</v>
      </c>
      <c r="Q2">
        <f>(-0.7549*K2)+0.0482</f>
        <v>-0.56384693190363833</v>
      </c>
      <c r="R2">
        <f>0.6108*EXP((17.27*J2)/(J2+237.3))</f>
        <v>2.2387550086140964</v>
      </c>
      <c r="S2">
        <f>J2+0.509</f>
        <v>19.808260000000001</v>
      </c>
      <c r="T2">
        <f>J2-0.3315</f>
        <v>18.967760000000002</v>
      </c>
      <c r="U2">
        <f>J2+0.0482</f>
        <v>19.347460000000002</v>
      </c>
      <c r="V2">
        <f>0.6108*EXP((17.27*S2)/(S2+237.3))</f>
        <v>2.3106712337863335</v>
      </c>
      <c r="W2">
        <f>0.6108*EXP((17.27*T2)/(T2+237.3))</f>
        <v>2.1929774812374636</v>
      </c>
      <c r="X2">
        <f>0.6108*EXP((17.27*U2)/(U2+237.3))</f>
        <v>2.2454801714478618</v>
      </c>
      <c r="Y2">
        <f>R2-V2</f>
        <v>-7.1916225172237169E-2</v>
      </c>
      <c r="Z2">
        <f>R2-W2</f>
        <v>4.5777527376632765E-2</v>
      </c>
      <c r="AA2">
        <f>R2-X2</f>
        <v>-6.7251628337654523E-3</v>
      </c>
      <c r="AB2">
        <f>0.509-(-0.8086*Y2)</f>
        <v>0.45084854032572902</v>
      </c>
      <c r="AC2">
        <f>-0.3315-(-0.7312*Z2)</f>
        <v>-0.29802747198220614</v>
      </c>
      <c r="AD2">
        <f>0.0482-(-0.7549*AA2)</f>
        <v>4.3123174576790463E-2</v>
      </c>
      <c r="AE2">
        <f>(L2-M2)/(N2-M2)</f>
        <v>0.70953794166666639</v>
      </c>
      <c r="AF2">
        <f>(L2-O2)/(6-O2)</f>
        <v>1.6786869926402554</v>
      </c>
      <c r="AG2">
        <f>(L2-P2)/(6-P2)</f>
        <v>1.602456301321636</v>
      </c>
      <c r="AH2">
        <f>(L2-Q2)/(6-Q2)</f>
        <v>1.6355430529197541</v>
      </c>
    </row>
    <row r="3" spans="1:34" x14ac:dyDescent="0.25">
      <c r="A3">
        <v>1</v>
      </c>
      <c r="B3">
        <v>2</v>
      </c>
      <c r="C3">
        <v>2</v>
      </c>
      <c r="D3" t="s">
        <v>5</v>
      </c>
      <c r="E3">
        <v>29348.345852999999</v>
      </c>
      <c r="F3">
        <v>-0.48299999999999998</v>
      </c>
      <c r="G3">
        <f t="shared" si="0"/>
        <v>29.348345852999998</v>
      </c>
      <c r="H3">
        <v>28.96</v>
      </c>
      <c r="I3">
        <v>29.68</v>
      </c>
      <c r="J3">
        <v>19.29926</v>
      </c>
      <c r="K3" s="2">
        <v>0.81076557412059658</v>
      </c>
      <c r="L3">
        <f t="shared" ref="L3:L19" si="1">G3-J3</f>
        <v>10.049085852999998</v>
      </c>
      <c r="M3">
        <f t="shared" ref="M3:M19" si="2">H3-J3</f>
        <v>9.6607400000000005</v>
      </c>
      <c r="N3">
        <f t="shared" ref="N3:N19" si="3">I3-J3</f>
        <v>10.380739999999999</v>
      </c>
      <c r="O3">
        <f t="shared" ref="O3:O19" si="4">(-0.8086*K3)+0.509</f>
        <v>-0.14658504323391441</v>
      </c>
      <c r="P3">
        <f t="shared" ref="P3:P19" si="5">(-0.7312*K3)-0.3315</f>
        <v>-0.92433178779698022</v>
      </c>
      <c r="Q3">
        <f t="shared" ref="Q3:Q19" si="6">(-0.7549*K3)+0.0482</f>
        <v>-0.56384693190363833</v>
      </c>
      <c r="R3">
        <f t="shared" ref="R3:R19" si="7">0.6108*EXP((17.27*J3)/(J3+237.3))</f>
        <v>2.2387550086140964</v>
      </c>
      <c r="AB3">
        <f t="shared" ref="AB3:AB19" si="8">0.509-(-0.8086*Y3)</f>
        <v>0.50900000000000001</v>
      </c>
      <c r="AC3">
        <f t="shared" ref="AC3:AC19" si="9">-0.3315-(-0.7312*Z3)</f>
        <v>-0.33150000000000002</v>
      </c>
      <c r="AD3">
        <f t="shared" ref="AD3:AD19" si="10">0.0482-(-0.7549*AA3)</f>
        <v>4.82E-2</v>
      </c>
      <c r="AE3">
        <f t="shared" ref="AE3:AE19" si="11">(L3-M3)/(N3-M3)</f>
        <v>0.53936924027777444</v>
      </c>
      <c r="AF3">
        <f t="shared" ref="AF3:AF19" si="12">(L3-O3)/(6-O3)</f>
        <v>1.6587537347192782</v>
      </c>
      <c r="AG3">
        <f t="shared" ref="AG3:AG19" si="13">(L3-P3)/(6-P3)</f>
        <v>1.5847619636216537</v>
      </c>
      <c r="AH3">
        <f t="shared" ref="AH3:AH19" si="14">(L3-Q3)/(6-Q3)</f>
        <v>1.6168769465539146</v>
      </c>
    </row>
    <row r="4" spans="1:34" x14ac:dyDescent="0.25">
      <c r="A4">
        <v>4</v>
      </c>
      <c r="B4">
        <v>3</v>
      </c>
      <c r="C4">
        <v>2</v>
      </c>
      <c r="D4" t="s">
        <v>5</v>
      </c>
      <c r="E4">
        <v>29310.813529999999</v>
      </c>
      <c r="F4">
        <v>-0.55000000000000004</v>
      </c>
      <c r="G4">
        <f t="shared" si="0"/>
        <v>29.310813530000001</v>
      </c>
      <c r="H4">
        <v>28.96</v>
      </c>
      <c r="I4">
        <v>29.68</v>
      </c>
      <c r="J4">
        <v>19.29926</v>
      </c>
      <c r="K4" s="2">
        <v>0.81076557412059658</v>
      </c>
      <c r="L4">
        <f t="shared" si="1"/>
        <v>10.01155353</v>
      </c>
      <c r="M4">
        <f t="shared" si="2"/>
        <v>9.6607400000000005</v>
      </c>
      <c r="N4">
        <f t="shared" si="3"/>
        <v>10.380739999999999</v>
      </c>
      <c r="O4">
        <f t="shared" si="4"/>
        <v>-0.14658504323391441</v>
      </c>
      <c r="P4">
        <f t="shared" si="5"/>
        <v>-0.92433178779698022</v>
      </c>
      <c r="Q4">
        <f t="shared" si="6"/>
        <v>-0.56384693190363833</v>
      </c>
      <c r="R4">
        <f t="shared" si="7"/>
        <v>2.2387550086140964</v>
      </c>
      <c r="AB4">
        <f t="shared" si="8"/>
        <v>0.50900000000000001</v>
      </c>
      <c r="AC4">
        <f t="shared" si="9"/>
        <v>-0.33150000000000002</v>
      </c>
      <c r="AD4">
        <f t="shared" si="10"/>
        <v>4.82E-2</v>
      </c>
      <c r="AE4">
        <f t="shared" si="11"/>
        <v>0.48724101388888957</v>
      </c>
      <c r="AF4">
        <f t="shared" si="12"/>
        <v>1.6526475273315986</v>
      </c>
      <c r="AG4">
        <f t="shared" si="13"/>
        <v>1.5793416105608511</v>
      </c>
      <c r="AH4">
        <f t="shared" si="14"/>
        <v>1.611158909038815</v>
      </c>
    </row>
    <row r="5" spans="1:34" x14ac:dyDescent="0.25">
      <c r="A5">
        <v>5</v>
      </c>
      <c r="B5">
        <v>3</v>
      </c>
      <c r="C5">
        <v>2</v>
      </c>
      <c r="D5" t="s">
        <v>5</v>
      </c>
      <c r="E5">
        <v>29177.015229000001</v>
      </c>
      <c r="F5">
        <v>-0.6</v>
      </c>
      <c r="G5">
        <f t="shared" si="0"/>
        <v>29.177015229000002</v>
      </c>
      <c r="H5">
        <v>28.96</v>
      </c>
      <c r="I5">
        <v>29.68</v>
      </c>
      <c r="J5">
        <v>19.29926</v>
      </c>
      <c r="K5" s="2">
        <v>0.81076557412059658</v>
      </c>
      <c r="L5">
        <f t="shared" si="1"/>
        <v>9.8777552290000017</v>
      </c>
      <c r="M5">
        <f t="shared" si="2"/>
        <v>9.6607400000000005</v>
      </c>
      <c r="N5">
        <f t="shared" si="3"/>
        <v>10.380739999999999</v>
      </c>
      <c r="O5">
        <f t="shared" si="4"/>
        <v>-0.14658504323391441</v>
      </c>
      <c r="P5">
        <f t="shared" si="5"/>
        <v>-0.92433178779698022</v>
      </c>
      <c r="Q5">
        <f t="shared" si="6"/>
        <v>-0.56384693190363833</v>
      </c>
      <c r="R5">
        <f t="shared" si="7"/>
        <v>2.2387550086140964</v>
      </c>
      <c r="AB5">
        <f t="shared" si="8"/>
        <v>0.50900000000000001</v>
      </c>
      <c r="AC5">
        <f t="shared" si="9"/>
        <v>-0.33150000000000002</v>
      </c>
      <c r="AD5">
        <f t="shared" si="10"/>
        <v>4.82E-2</v>
      </c>
      <c r="AE5">
        <f t="shared" si="11"/>
        <v>0.30141004027777984</v>
      </c>
      <c r="AF5">
        <f t="shared" si="12"/>
        <v>1.6308796188004568</v>
      </c>
      <c r="AG5">
        <f t="shared" si="13"/>
        <v>1.5600186917435008</v>
      </c>
      <c r="AH5">
        <f t="shared" si="14"/>
        <v>1.5907747802819923</v>
      </c>
    </row>
    <row r="6" spans="1:34" x14ac:dyDescent="0.25">
      <c r="A6">
        <v>1</v>
      </c>
      <c r="B6">
        <v>4</v>
      </c>
      <c r="C6">
        <v>2</v>
      </c>
      <c r="D6" t="s">
        <v>5</v>
      </c>
      <c r="E6">
        <v>29331.953787999999</v>
      </c>
      <c r="F6">
        <v>-0.55200000000000005</v>
      </c>
      <c r="G6">
        <f t="shared" si="0"/>
        <v>29.331953788</v>
      </c>
      <c r="H6">
        <v>28.96</v>
      </c>
      <c r="I6">
        <v>29.68</v>
      </c>
      <c r="J6">
        <v>19.29926</v>
      </c>
      <c r="K6" s="2">
        <v>0.81076557412059658</v>
      </c>
      <c r="L6">
        <f t="shared" si="1"/>
        <v>10.032693788</v>
      </c>
      <c r="M6">
        <f t="shared" si="2"/>
        <v>9.6607400000000005</v>
      </c>
      <c r="N6">
        <f t="shared" si="3"/>
        <v>10.380739999999999</v>
      </c>
      <c r="O6">
        <f t="shared" si="4"/>
        <v>-0.14658504323391441</v>
      </c>
      <c r="P6">
        <f t="shared" si="5"/>
        <v>-0.92433178779698022</v>
      </c>
      <c r="Q6">
        <f t="shared" si="6"/>
        <v>-0.56384693190363833</v>
      </c>
      <c r="R6">
        <f t="shared" si="7"/>
        <v>2.2387550086140964</v>
      </c>
      <c r="AB6">
        <f t="shared" si="8"/>
        <v>0.50900000000000001</v>
      </c>
      <c r="AC6">
        <f t="shared" si="9"/>
        <v>-0.33150000000000002</v>
      </c>
      <c r="AD6">
        <f t="shared" si="10"/>
        <v>4.82E-2</v>
      </c>
      <c r="AE6">
        <f t="shared" si="11"/>
        <v>0.51660248333333281</v>
      </c>
      <c r="AF6">
        <f t="shared" si="12"/>
        <v>1.6560868774506161</v>
      </c>
      <c r="AG6">
        <f t="shared" si="13"/>
        <v>1.5823946499945269</v>
      </c>
      <c r="AH6">
        <f t="shared" si="14"/>
        <v>1.6143796206457914</v>
      </c>
    </row>
    <row r="7" spans="1:34" x14ac:dyDescent="0.25">
      <c r="A7">
        <v>2</v>
      </c>
      <c r="B7">
        <v>3</v>
      </c>
      <c r="C7">
        <v>2</v>
      </c>
      <c r="D7" t="s">
        <v>5</v>
      </c>
      <c r="E7">
        <v>29333.099270999999</v>
      </c>
      <c r="F7">
        <v>-0.7</v>
      </c>
      <c r="G7">
        <f t="shared" si="0"/>
        <v>29.333099270999998</v>
      </c>
      <c r="H7">
        <v>28.96</v>
      </c>
      <c r="I7">
        <v>29.68</v>
      </c>
      <c r="J7">
        <v>19.29926</v>
      </c>
      <c r="K7" s="2">
        <v>0.81076557412059658</v>
      </c>
      <c r="L7">
        <f t="shared" si="1"/>
        <v>10.033839270999998</v>
      </c>
      <c r="M7">
        <f t="shared" si="2"/>
        <v>9.6607400000000005</v>
      </c>
      <c r="N7">
        <f t="shared" si="3"/>
        <v>10.380739999999999</v>
      </c>
      <c r="O7">
        <f t="shared" si="4"/>
        <v>-0.14658504323391441</v>
      </c>
      <c r="P7">
        <f t="shared" si="5"/>
        <v>-0.92433178779698022</v>
      </c>
      <c r="Q7">
        <f t="shared" si="6"/>
        <v>-0.56384693190363833</v>
      </c>
      <c r="R7">
        <f t="shared" si="7"/>
        <v>2.2387550086140964</v>
      </c>
      <c r="AB7">
        <f t="shared" si="8"/>
        <v>0.50900000000000001</v>
      </c>
      <c r="AC7">
        <f t="shared" si="9"/>
        <v>-0.33150000000000002</v>
      </c>
      <c r="AD7">
        <f t="shared" si="10"/>
        <v>4.82E-2</v>
      </c>
      <c r="AE7">
        <f t="shared" si="11"/>
        <v>0.51819343194444167</v>
      </c>
      <c r="AF7">
        <f t="shared" si="12"/>
        <v>1.6562732383309979</v>
      </c>
      <c r="AG7">
        <f t="shared" si="13"/>
        <v>1.5825600786647731</v>
      </c>
      <c r="AH7">
        <f t="shared" si="14"/>
        <v>1.6145541346178389</v>
      </c>
    </row>
    <row r="8" spans="1:34" x14ac:dyDescent="0.25">
      <c r="A8">
        <v>4</v>
      </c>
      <c r="B8">
        <v>4</v>
      </c>
      <c r="C8">
        <v>2</v>
      </c>
      <c r="D8" t="s">
        <v>5</v>
      </c>
      <c r="E8">
        <v>29185.120650000001</v>
      </c>
      <c r="F8">
        <v>-0.71699999999999997</v>
      </c>
      <c r="G8">
        <f t="shared" si="0"/>
        <v>29.185120650000002</v>
      </c>
      <c r="H8">
        <v>28.96</v>
      </c>
      <c r="I8">
        <v>29.68</v>
      </c>
      <c r="J8">
        <v>19.29926</v>
      </c>
      <c r="K8" s="2">
        <v>0.81076557412059658</v>
      </c>
      <c r="L8">
        <f t="shared" si="1"/>
        <v>9.8858606500000015</v>
      </c>
      <c r="M8">
        <f t="shared" si="2"/>
        <v>9.6607400000000005</v>
      </c>
      <c r="N8">
        <f t="shared" si="3"/>
        <v>10.380739999999999</v>
      </c>
      <c r="O8">
        <f t="shared" si="4"/>
        <v>-0.14658504323391441</v>
      </c>
      <c r="P8">
        <f t="shared" si="5"/>
        <v>-0.92433178779698022</v>
      </c>
      <c r="Q8">
        <f t="shared" si="6"/>
        <v>-0.56384693190363833</v>
      </c>
      <c r="R8">
        <f t="shared" si="7"/>
        <v>2.2387550086140964</v>
      </c>
      <c r="AB8">
        <f t="shared" si="8"/>
        <v>0.50900000000000001</v>
      </c>
      <c r="AC8">
        <f t="shared" si="9"/>
        <v>-0.33150000000000002</v>
      </c>
      <c r="AD8">
        <f t="shared" si="10"/>
        <v>4.82E-2</v>
      </c>
      <c r="AE8">
        <f t="shared" si="11"/>
        <v>0.31266756944444624</v>
      </c>
      <c r="AF8">
        <f t="shared" si="12"/>
        <v>1.6321983056717826</v>
      </c>
      <c r="AG8">
        <f t="shared" si="13"/>
        <v>1.5611892626012238</v>
      </c>
      <c r="AH8">
        <f t="shared" si="14"/>
        <v>1.5920096386027438</v>
      </c>
    </row>
    <row r="9" spans="1:34" x14ac:dyDescent="0.25">
      <c r="A9">
        <v>5</v>
      </c>
      <c r="B9">
        <v>4</v>
      </c>
      <c r="C9">
        <v>2</v>
      </c>
      <c r="D9" t="s">
        <v>5</v>
      </c>
      <c r="E9">
        <v>29244.29695</v>
      </c>
      <c r="F9">
        <v>-0.66700000000000004</v>
      </c>
      <c r="G9">
        <f t="shared" si="0"/>
        <v>29.244296949999999</v>
      </c>
      <c r="H9">
        <v>28.96</v>
      </c>
      <c r="I9">
        <v>29.68</v>
      </c>
      <c r="J9">
        <v>19.29926</v>
      </c>
      <c r="K9" s="2">
        <v>0.81076557412059658</v>
      </c>
      <c r="L9">
        <f t="shared" si="1"/>
        <v>9.9450369499999987</v>
      </c>
      <c r="M9">
        <f t="shared" si="2"/>
        <v>9.6607400000000005</v>
      </c>
      <c r="N9">
        <f t="shared" si="3"/>
        <v>10.380739999999999</v>
      </c>
      <c r="O9">
        <f t="shared" si="4"/>
        <v>-0.14658504323391441</v>
      </c>
      <c r="P9">
        <f t="shared" si="5"/>
        <v>-0.92433178779698022</v>
      </c>
      <c r="Q9">
        <f t="shared" si="6"/>
        <v>-0.56384693190363833</v>
      </c>
      <c r="R9">
        <f t="shared" si="7"/>
        <v>2.2387550086140964</v>
      </c>
      <c r="AB9">
        <f t="shared" si="8"/>
        <v>0.50900000000000001</v>
      </c>
      <c r="AC9">
        <f t="shared" si="9"/>
        <v>-0.33150000000000002</v>
      </c>
      <c r="AD9">
        <f t="shared" si="10"/>
        <v>4.82E-2</v>
      </c>
      <c r="AE9">
        <f t="shared" si="11"/>
        <v>0.394856874999998</v>
      </c>
      <c r="AF9">
        <f t="shared" si="12"/>
        <v>1.6418258142125028</v>
      </c>
      <c r="AG9">
        <f t="shared" si="13"/>
        <v>1.5697354013209608</v>
      </c>
      <c r="AH9">
        <f t="shared" si="14"/>
        <v>1.6010251291548421</v>
      </c>
    </row>
    <row r="10" spans="1:34" x14ac:dyDescent="0.25">
      <c r="A10">
        <v>3</v>
      </c>
      <c r="B10">
        <v>2</v>
      </c>
      <c r="C10">
        <v>2</v>
      </c>
      <c r="D10" t="s">
        <v>5</v>
      </c>
      <c r="E10">
        <v>29269.961765</v>
      </c>
      <c r="F10">
        <v>-0.433</v>
      </c>
      <c r="G10">
        <f t="shared" si="0"/>
        <v>29.269961765000001</v>
      </c>
      <c r="H10">
        <v>28.96</v>
      </c>
      <c r="I10">
        <v>29.68</v>
      </c>
      <c r="J10">
        <v>19.29926</v>
      </c>
      <c r="K10" s="2">
        <v>0.81076557412059658</v>
      </c>
      <c r="L10">
        <f t="shared" si="1"/>
        <v>9.9707017650000012</v>
      </c>
      <c r="M10">
        <f t="shared" si="2"/>
        <v>9.6607400000000005</v>
      </c>
      <c r="N10">
        <f t="shared" si="3"/>
        <v>10.380739999999999</v>
      </c>
      <c r="O10">
        <f t="shared" si="4"/>
        <v>-0.14658504323391441</v>
      </c>
      <c r="P10">
        <f t="shared" si="5"/>
        <v>-0.92433178779698022</v>
      </c>
      <c r="Q10">
        <f t="shared" si="6"/>
        <v>-0.56384693190363833</v>
      </c>
      <c r="R10">
        <f t="shared" si="7"/>
        <v>2.2387550086140964</v>
      </c>
      <c r="AB10">
        <f t="shared" si="8"/>
        <v>0.50900000000000001</v>
      </c>
      <c r="AC10">
        <f t="shared" si="9"/>
        <v>-0.33150000000000002</v>
      </c>
      <c r="AD10">
        <f t="shared" si="10"/>
        <v>4.82E-2</v>
      </c>
      <c r="AE10">
        <f t="shared" si="11"/>
        <v>0.43050245138889043</v>
      </c>
      <c r="AF10">
        <f t="shared" si="12"/>
        <v>1.6460012734015452</v>
      </c>
      <c r="AG10">
        <f t="shared" si="13"/>
        <v>1.5734418694375281</v>
      </c>
      <c r="AH10">
        <f t="shared" si="14"/>
        <v>1.6049351555869422</v>
      </c>
    </row>
    <row r="11" spans="1:34" x14ac:dyDescent="0.25">
      <c r="A11">
        <v>2</v>
      </c>
      <c r="B11">
        <v>1</v>
      </c>
      <c r="C11">
        <v>2</v>
      </c>
      <c r="D11" t="s">
        <v>5</v>
      </c>
      <c r="E11">
        <v>29499.019547</v>
      </c>
      <c r="F11">
        <v>-0.63300000000000001</v>
      </c>
      <c r="G11">
        <f t="shared" si="0"/>
        <v>29.499019547</v>
      </c>
      <c r="H11">
        <v>28.96</v>
      </c>
      <c r="I11">
        <v>29.68</v>
      </c>
      <c r="J11">
        <v>19.29926</v>
      </c>
      <c r="K11" s="2">
        <v>0.81076557412059658</v>
      </c>
      <c r="L11">
        <f t="shared" si="1"/>
        <v>10.199759546999999</v>
      </c>
      <c r="M11">
        <f t="shared" si="2"/>
        <v>9.6607400000000005</v>
      </c>
      <c r="N11">
        <f t="shared" si="3"/>
        <v>10.380739999999999</v>
      </c>
      <c r="O11">
        <f t="shared" si="4"/>
        <v>-0.14658504323391441</v>
      </c>
      <c r="P11">
        <f t="shared" si="5"/>
        <v>-0.92433178779698022</v>
      </c>
      <c r="Q11">
        <f t="shared" si="6"/>
        <v>-0.56384693190363833</v>
      </c>
      <c r="R11">
        <f t="shared" si="7"/>
        <v>2.2387550086140964</v>
      </c>
      <c r="AB11">
        <f t="shared" si="8"/>
        <v>0.50900000000000001</v>
      </c>
      <c r="AC11">
        <f t="shared" si="9"/>
        <v>-0.33150000000000002</v>
      </c>
      <c r="AD11">
        <f t="shared" si="10"/>
        <v>4.82E-2</v>
      </c>
      <c r="AE11">
        <f t="shared" si="11"/>
        <v>0.74863825972222164</v>
      </c>
      <c r="AF11">
        <f t="shared" si="12"/>
        <v>1.6832671341012426</v>
      </c>
      <c r="AG11">
        <f t="shared" si="13"/>
        <v>1.6065219974584983</v>
      </c>
      <c r="AH11">
        <f t="shared" si="14"/>
        <v>1.6398320360864951</v>
      </c>
    </row>
    <row r="12" spans="1:34" x14ac:dyDescent="0.25">
      <c r="A12">
        <v>4</v>
      </c>
      <c r="B12">
        <v>2</v>
      </c>
      <c r="C12">
        <v>2</v>
      </c>
      <c r="D12" t="s">
        <v>5</v>
      </c>
      <c r="E12">
        <v>29373.335062999999</v>
      </c>
      <c r="F12">
        <v>-0.48299999999999998</v>
      </c>
      <c r="G12">
        <f t="shared" si="0"/>
        <v>29.373335062999999</v>
      </c>
      <c r="H12">
        <v>28.96</v>
      </c>
      <c r="I12">
        <v>29.68</v>
      </c>
      <c r="J12">
        <v>19.29926</v>
      </c>
      <c r="K12" s="2">
        <v>0.81076557412059658</v>
      </c>
      <c r="L12">
        <f t="shared" si="1"/>
        <v>10.074075062999999</v>
      </c>
      <c r="M12">
        <f t="shared" si="2"/>
        <v>9.6607400000000005</v>
      </c>
      <c r="N12">
        <f t="shared" si="3"/>
        <v>10.380739999999999</v>
      </c>
      <c r="O12">
        <f t="shared" si="4"/>
        <v>-0.14658504323391441</v>
      </c>
      <c r="P12">
        <f t="shared" si="5"/>
        <v>-0.92433178779698022</v>
      </c>
      <c r="Q12">
        <f t="shared" si="6"/>
        <v>-0.56384693190363833</v>
      </c>
      <c r="R12">
        <f t="shared" si="7"/>
        <v>2.2387550086140964</v>
      </c>
      <c r="AB12">
        <f t="shared" si="8"/>
        <v>0.50900000000000001</v>
      </c>
      <c r="AC12">
        <f t="shared" si="9"/>
        <v>-0.33150000000000002</v>
      </c>
      <c r="AD12">
        <f t="shared" si="10"/>
        <v>4.82E-2</v>
      </c>
      <c r="AE12">
        <f t="shared" si="11"/>
        <v>0.57407647638888715</v>
      </c>
      <c r="AF12">
        <f t="shared" si="12"/>
        <v>1.6628192784031663</v>
      </c>
      <c r="AG12">
        <f t="shared" si="13"/>
        <v>1.5883708620346442</v>
      </c>
      <c r="AH12">
        <f t="shared" si="14"/>
        <v>1.620684044778363</v>
      </c>
    </row>
    <row r="13" spans="1:34" x14ac:dyDescent="0.25">
      <c r="A13">
        <v>5</v>
      </c>
      <c r="B13">
        <v>2</v>
      </c>
      <c r="C13">
        <v>2</v>
      </c>
      <c r="D13" t="s">
        <v>5</v>
      </c>
      <c r="E13">
        <v>29230.674658</v>
      </c>
      <c r="F13">
        <v>-0.58299999999999996</v>
      </c>
      <c r="G13">
        <f t="shared" si="0"/>
        <v>29.230674658000002</v>
      </c>
      <c r="H13">
        <v>28.96</v>
      </c>
      <c r="I13">
        <v>29.68</v>
      </c>
      <c r="J13">
        <v>19.29926</v>
      </c>
      <c r="K13" s="2">
        <v>0.81076557412059658</v>
      </c>
      <c r="L13">
        <f t="shared" si="1"/>
        <v>9.9314146580000013</v>
      </c>
      <c r="M13">
        <f t="shared" si="2"/>
        <v>9.6607400000000005</v>
      </c>
      <c r="N13">
        <f t="shared" si="3"/>
        <v>10.380739999999999</v>
      </c>
      <c r="O13">
        <f t="shared" si="4"/>
        <v>-0.14658504323391441</v>
      </c>
      <c r="P13">
        <f t="shared" si="5"/>
        <v>-0.92433178779698022</v>
      </c>
      <c r="Q13">
        <f t="shared" si="6"/>
        <v>-0.56384693190363833</v>
      </c>
      <c r="R13">
        <f t="shared" si="7"/>
        <v>2.2387550086140964</v>
      </c>
      <c r="AB13">
        <f t="shared" si="8"/>
        <v>0.50900000000000001</v>
      </c>
      <c r="AC13">
        <f t="shared" si="9"/>
        <v>-0.33150000000000002</v>
      </c>
      <c r="AD13">
        <f t="shared" si="10"/>
        <v>4.82E-2</v>
      </c>
      <c r="AE13">
        <f t="shared" si="11"/>
        <v>0.3759370250000017</v>
      </c>
      <c r="AF13">
        <f t="shared" si="12"/>
        <v>1.6396095767563901</v>
      </c>
      <c r="AG13">
        <f t="shared" si="13"/>
        <v>1.5677680935117071</v>
      </c>
      <c r="AH13">
        <f t="shared" si="14"/>
        <v>1.5989497772855312</v>
      </c>
    </row>
    <row r="14" spans="1:34" x14ac:dyDescent="0.25">
      <c r="A14">
        <v>1</v>
      </c>
      <c r="B14">
        <v>3</v>
      </c>
      <c r="C14">
        <v>2</v>
      </c>
      <c r="D14" t="s">
        <v>5</v>
      </c>
      <c r="E14">
        <v>29239.919086000002</v>
      </c>
      <c r="F14">
        <v>-0.56699999999999995</v>
      </c>
      <c r="G14">
        <f t="shared" si="0"/>
        <v>29.239919086</v>
      </c>
      <c r="H14">
        <v>28.96</v>
      </c>
      <c r="I14">
        <v>29.68</v>
      </c>
      <c r="J14">
        <v>19.29926</v>
      </c>
      <c r="K14" s="2">
        <v>0.81076557412059658</v>
      </c>
      <c r="L14">
        <f t="shared" si="1"/>
        <v>9.9406590860000001</v>
      </c>
      <c r="M14">
        <f t="shared" si="2"/>
        <v>9.6607400000000005</v>
      </c>
      <c r="N14">
        <f t="shared" si="3"/>
        <v>10.380739999999999</v>
      </c>
      <c r="O14">
        <f t="shared" si="4"/>
        <v>-0.14658504323391441</v>
      </c>
      <c r="P14">
        <f t="shared" si="5"/>
        <v>-0.92433178779698022</v>
      </c>
      <c r="Q14">
        <f t="shared" si="6"/>
        <v>-0.56384693190363833</v>
      </c>
      <c r="R14">
        <f t="shared" si="7"/>
        <v>2.2387550086140964</v>
      </c>
      <c r="AB14">
        <f t="shared" si="8"/>
        <v>0.50900000000000001</v>
      </c>
      <c r="AC14">
        <f t="shared" si="9"/>
        <v>-0.33150000000000002</v>
      </c>
      <c r="AD14">
        <f t="shared" si="10"/>
        <v>4.82E-2</v>
      </c>
      <c r="AE14">
        <f t="shared" si="11"/>
        <v>0.38877650833333338</v>
      </c>
      <c r="AF14">
        <f t="shared" si="12"/>
        <v>1.6411135709149309</v>
      </c>
      <c r="AG14">
        <f t="shared" si="13"/>
        <v>1.5691031577869763</v>
      </c>
      <c r="AH14">
        <f t="shared" si="14"/>
        <v>1.6003581629617825</v>
      </c>
    </row>
    <row r="15" spans="1:34" x14ac:dyDescent="0.25">
      <c r="A15">
        <v>3</v>
      </c>
      <c r="B15">
        <v>3</v>
      </c>
      <c r="C15">
        <v>2</v>
      </c>
      <c r="D15" t="s">
        <v>5</v>
      </c>
      <c r="E15">
        <v>29256.311720999998</v>
      </c>
      <c r="F15">
        <v>-0.55000000000000004</v>
      </c>
      <c r="G15">
        <f t="shared" si="0"/>
        <v>29.256311720999999</v>
      </c>
      <c r="H15">
        <v>28.96</v>
      </c>
      <c r="I15">
        <v>29.68</v>
      </c>
      <c r="J15">
        <v>19.29926</v>
      </c>
      <c r="K15" s="2">
        <v>0.81076557412059658</v>
      </c>
      <c r="L15">
        <f t="shared" si="1"/>
        <v>9.9570517209999991</v>
      </c>
      <c r="M15">
        <f t="shared" si="2"/>
        <v>9.6607400000000005</v>
      </c>
      <c r="N15">
        <f t="shared" si="3"/>
        <v>10.380739999999999</v>
      </c>
      <c r="O15">
        <f t="shared" si="4"/>
        <v>-0.14658504323391441</v>
      </c>
      <c r="P15">
        <f t="shared" si="5"/>
        <v>-0.92433178779698022</v>
      </c>
      <c r="Q15">
        <f t="shared" si="6"/>
        <v>-0.56384693190363833</v>
      </c>
      <c r="R15">
        <f t="shared" si="7"/>
        <v>2.2387550086140964</v>
      </c>
      <c r="AB15">
        <f t="shared" si="8"/>
        <v>0.50900000000000001</v>
      </c>
      <c r="AC15">
        <f t="shared" si="9"/>
        <v>-0.33150000000000002</v>
      </c>
      <c r="AD15">
        <f t="shared" si="10"/>
        <v>4.82E-2</v>
      </c>
      <c r="AE15">
        <f t="shared" si="11"/>
        <v>0.41154405694444313</v>
      </c>
      <c r="AF15">
        <f t="shared" si="12"/>
        <v>1.6437805209180134</v>
      </c>
      <c r="AG15">
        <f t="shared" si="13"/>
        <v>1.5714705537325155</v>
      </c>
      <c r="AH15">
        <f t="shared" si="14"/>
        <v>1.6028555757092251</v>
      </c>
    </row>
    <row r="16" spans="1:34" x14ac:dyDescent="0.25">
      <c r="A16">
        <v>2</v>
      </c>
      <c r="B16">
        <v>4</v>
      </c>
      <c r="C16">
        <v>2</v>
      </c>
      <c r="D16" t="s">
        <v>5</v>
      </c>
      <c r="E16">
        <v>29304.904336</v>
      </c>
      <c r="F16">
        <v>-0.76700000000000002</v>
      </c>
      <c r="G16">
        <f t="shared" si="0"/>
        <v>29.304904336</v>
      </c>
      <c r="H16">
        <v>28.96</v>
      </c>
      <c r="I16">
        <v>29.68</v>
      </c>
      <c r="J16">
        <v>19.29926</v>
      </c>
      <c r="K16" s="2">
        <v>0.81076557412059658</v>
      </c>
      <c r="L16">
        <f t="shared" si="1"/>
        <v>10.005644336</v>
      </c>
      <c r="M16">
        <f t="shared" si="2"/>
        <v>9.6607400000000005</v>
      </c>
      <c r="N16">
        <f t="shared" si="3"/>
        <v>10.380739999999999</v>
      </c>
      <c r="O16">
        <f t="shared" si="4"/>
        <v>-0.14658504323391441</v>
      </c>
      <c r="P16">
        <f t="shared" si="5"/>
        <v>-0.92433178779698022</v>
      </c>
      <c r="Q16">
        <f t="shared" si="6"/>
        <v>-0.56384693190363833</v>
      </c>
      <c r="R16">
        <f t="shared" si="7"/>
        <v>2.2387550086140964</v>
      </c>
      <c r="AB16">
        <f t="shared" si="8"/>
        <v>0.50900000000000001</v>
      </c>
      <c r="AC16">
        <f t="shared" si="9"/>
        <v>-0.33150000000000002</v>
      </c>
      <c r="AD16">
        <f t="shared" si="10"/>
        <v>4.82E-2</v>
      </c>
      <c r="AE16">
        <f t="shared" si="11"/>
        <v>0.4790337999999994</v>
      </c>
      <c r="AF16">
        <f t="shared" si="12"/>
        <v>1.6516861489469448</v>
      </c>
      <c r="AG16">
        <f t="shared" si="13"/>
        <v>1.5784882150013815</v>
      </c>
      <c r="AH16">
        <f t="shared" si="14"/>
        <v>1.6102586452055316</v>
      </c>
    </row>
    <row r="17" spans="1:34" x14ac:dyDescent="0.25">
      <c r="A17">
        <v>3</v>
      </c>
      <c r="B17">
        <v>4</v>
      </c>
      <c r="C17">
        <v>2</v>
      </c>
      <c r="D17" t="s">
        <v>5</v>
      </c>
      <c r="E17">
        <v>29283.220288</v>
      </c>
      <c r="F17">
        <v>-0.433</v>
      </c>
      <c r="G17">
        <f t="shared" si="0"/>
        <v>29.283220287999999</v>
      </c>
      <c r="H17">
        <v>28.96</v>
      </c>
      <c r="I17">
        <v>29.68</v>
      </c>
      <c r="J17">
        <v>19.29926</v>
      </c>
      <c r="K17" s="2">
        <v>0.81076557412059658</v>
      </c>
      <c r="L17">
        <f t="shared" si="1"/>
        <v>9.9839602879999987</v>
      </c>
      <c r="M17">
        <f t="shared" si="2"/>
        <v>9.6607400000000005</v>
      </c>
      <c r="N17">
        <f t="shared" si="3"/>
        <v>10.380739999999999</v>
      </c>
      <c r="O17">
        <f t="shared" si="4"/>
        <v>-0.14658504323391441</v>
      </c>
      <c r="P17">
        <f t="shared" si="5"/>
        <v>-0.92433178779698022</v>
      </c>
      <c r="Q17">
        <f t="shared" si="6"/>
        <v>-0.56384693190363833</v>
      </c>
      <c r="R17">
        <f t="shared" si="7"/>
        <v>2.2387550086140964</v>
      </c>
      <c r="AB17">
        <f t="shared" si="8"/>
        <v>0.50900000000000001</v>
      </c>
      <c r="AC17">
        <f t="shared" si="9"/>
        <v>-0.33150000000000002</v>
      </c>
      <c r="AD17">
        <f t="shared" si="10"/>
        <v>4.82E-2</v>
      </c>
      <c r="AE17">
        <f t="shared" si="11"/>
        <v>0.44891706666666481</v>
      </c>
      <c r="AF17">
        <f t="shared" si="12"/>
        <v>1.6481583285641666</v>
      </c>
      <c r="AG17">
        <f t="shared" si="13"/>
        <v>1.5753566423580521</v>
      </c>
      <c r="AH17">
        <f t="shared" si="14"/>
        <v>1.6069550873643812</v>
      </c>
    </row>
    <row r="18" spans="1:34" x14ac:dyDescent="0.25">
      <c r="A18">
        <v>5</v>
      </c>
      <c r="B18">
        <v>1</v>
      </c>
      <c r="C18">
        <v>2</v>
      </c>
      <c r="D18" t="s">
        <v>5</v>
      </c>
      <c r="E18">
        <v>29356.169116000001</v>
      </c>
      <c r="F18">
        <v>-0.51700000000000002</v>
      </c>
      <c r="G18">
        <f t="shared" si="0"/>
        <v>29.356169116</v>
      </c>
      <c r="H18">
        <v>28.96</v>
      </c>
      <c r="I18">
        <v>29.68</v>
      </c>
      <c r="J18">
        <v>19.29926</v>
      </c>
      <c r="K18" s="2">
        <v>0.81076557412059658</v>
      </c>
      <c r="L18">
        <f t="shared" si="1"/>
        <v>10.056909116</v>
      </c>
      <c r="M18">
        <f t="shared" si="2"/>
        <v>9.6607400000000005</v>
      </c>
      <c r="N18">
        <f t="shared" si="3"/>
        <v>10.380739999999999</v>
      </c>
      <c r="O18">
        <f t="shared" si="4"/>
        <v>-0.14658504323391441</v>
      </c>
      <c r="P18">
        <f t="shared" si="5"/>
        <v>-0.92433178779698022</v>
      </c>
      <c r="Q18">
        <f t="shared" si="6"/>
        <v>-0.56384693190363833</v>
      </c>
      <c r="R18">
        <f t="shared" si="7"/>
        <v>2.2387550086140964</v>
      </c>
      <c r="AB18">
        <f t="shared" si="8"/>
        <v>0.50900000000000001</v>
      </c>
      <c r="AC18">
        <f t="shared" si="9"/>
        <v>-0.33150000000000002</v>
      </c>
      <c r="AD18">
        <f t="shared" si="10"/>
        <v>4.82E-2</v>
      </c>
      <c r="AE18">
        <f t="shared" si="11"/>
        <v>0.55023488333333337</v>
      </c>
      <c r="AF18">
        <f t="shared" si="12"/>
        <v>1.6600265167510855</v>
      </c>
      <c r="AG18">
        <f t="shared" si="13"/>
        <v>1.5858917857098715</v>
      </c>
      <c r="AH18">
        <f t="shared" si="14"/>
        <v>1.618068818192782</v>
      </c>
    </row>
    <row r="19" spans="1:34" x14ac:dyDescent="0.25">
      <c r="A19">
        <v>3</v>
      </c>
      <c r="B19">
        <v>1</v>
      </c>
      <c r="C19">
        <v>2</v>
      </c>
      <c r="D19" t="s">
        <v>5</v>
      </c>
      <c r="E19">
        <v>29251.909048000001</v>
      </c>
      <c r="F19">
        <v>-0.65</v>
      </c>
      <c r="G19">
        <f t="shared" si="0"/>
        <v>29.251909048000002</v>
      </c>
      <c r="H19">
        <v>28.96</v>
      </c>
      <c r="I19">
        <v>29.68</v>
      </c>
      <c r="J19">
        <v>19.29926</v>
      </c>
      <c r="K19" s="2">
        <v>0.81076557412059658</v>
      </c>
      <c r="L19">
        <f t="shared" si="1"/>
        <v>9.9526490480000014</v>
      </c>
      <c r="M19">
        <f t="shared" si="2"/>
        <v>9.6607400000000005</v>
      </c>
      <c r="N19">
        <f t="shared" si="3"/>
        <v>10.380739999999999</v>
      </c>
      <c r="O19">
        <f t="shared" si="4"/>
        <v>-0.14658504323391441</v>
      </c>
      <c r="P19">
        <f t="shared" si="5"/>
        <v>-0.92433178779698022</v>
      </c>
      <c r="Q19">
        <f t="shared" si="6"/>
        <v>-0.56384693190363833</v>
      </c>
      <c r="R19">
        <f t="shared" si="7"/>
        <v>2.2387550086140964</v>
      </c>
      <c r="AB19">
        <f t="shared" si="8"/>
        <v>0.50900000000000001</v>
      </c>
      <c r="AC19">
        <f t="shared" si="9"/>
        <v>-0.33150000000000002</v>
      </c>
      <c r="AD19">
        <f t="shared" si="10"/>
        <v>4.82E-2</v>
      </c>
      <c r="AE19">
        <f t="shared" si="11"/>
        <v>0.40542923333333514</v>
      </c>
      <c r="AF19">
        <f t="shared" si="12"/>
        <v>1.6430642413954768</v>
      </c>
      <c r="AG19">
        <f t="shared" si="13"/>
        <v>1.5708347273257339</v>
      </c>
      <c r="AH19">
        <f t="shared" si="14"/>
        <v>1.6021848298728776</v>
      </c>
    </row>
  </sheetData>
  <autoFilter ref="A1:I19" xr:uid="{1DBC40B9-EC3B-449E-A460-ABEDA2A1E46F}"/>
  <phoneticPr fontId="5" type="noConversion"/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5C1777-B77F-4E14-AD83-95CA638AFB15}">
  <dimension ref="A1:AG21"/>
  <sheetViews>
    <sheetView workbookViewId="0">
      <selection activeCell="Z23" sqref="Z23"/>
    </sheetView>
  </sheetViews>
  <sheetFormatPr defaultRowHeight="15" x14ac:dyDescent="0.25"/>
  <sheetData>
    <row r="1" spans="1:33" x14ac:dyDescent="0.25">
      <c r="A1" t="s">
        <v>0</v>
      </c>
      <c r="B1" t="s">
        <v>1</v>
      </c>
      <c r="C1" t="s">
        <v>2</v>
      </c>
      <c r="D1" t="s">
        <v>19</v>
      </c>
      <c r="E1" s="1" t="s">
        <v>13</v>
      </c>
      <c r="F1" t="s">
        <v>20</v>
      </c>
      <c r="G1" t="s">
        <v>7</v>
      </c>
      <c r="H1" t="s">
        <v>8</v>
      </c>
      <c r="I1" t="s">
        <v>22</v>
      </c>
      <c r="J1" t="s">
        <v>23</v>
      </c>
      <c r="K1" t="s">
        <v>24</v>
      </c>
      <c r="L1" t="s">
        <v>25</v>
      </c>
      <c r="M1" t="s">
        <v>26</v>
      </c>
      <c r="N1" t="s">
        <v>27</v>
      </c>
      <c r="O1" t="s">
        <v>28</v>
      </c>
      <c r="P1" t="s">
        <v>29</v>
      </c>
      <c r="Q1" t="s">
        <v>30</v>
      </c>
      <c r="R1" t="s">
        <v>31</v>
      </c>
      <c r="S1" t="s">
        <v>32</v>
      </c>
      <c r="T1" t="s">
        <v>33</v>
      </c>
      <c r="U1" t="s">
        <v>35</v>
      </c>
      <c r="V1" t="s">
        <v>36</v>
      </c>
      <c r="W1" t="s">
        <v>37</v>
      </c>
      <c r="X1" t="s">
        <v>34</v>
      </c>
      <c r="Y1" t="s">
        <v>38</v>
      </c>
      <c r="Z1" t="s">
        <v>39</v>
      </c>
      <c r="AA1" t="s">
        <v>40</v>
      </c>
      <c r="AB1" t="s">
        <v>41</v>
      </c>
      <c r="AC1" t="s">
        <v>42</v>
      </c>
      <c r="AD1" t="s">
        <v>43</v>
      </c>
      <c r="AE1" t="s">
        <v>44</v>
      </c>
      <c r="AF1" t="s">
        <v>45</v>
      </c>
      <c r="AG1" t="s">
        <v>46</v>
      </c>
    </row>
    <row r="2" spans="1:33" x14ac:dyDescent="0.25">
      <c r="A2">
        <v>3</v>
      </c>
      <c r="B2">
        <v>4</v>
      </c>
      <c r="C2">
        <v>2</v>
      </c>
      <c r="D2" t="s">
        <v>5</v>
      </c>
      <c r="F2">
        <v>25.527405454</v>
      </c>
      <c r="G2">
        <v>21.4</v>
      </c>
      <c r="H2">
        <v>34</v>
      </c>
      <c r="I2">
        <v>23.697120000000002</v>
      </c>
      <c r="J2">
        <v>1.4531008797427873</v>
      </c>
      <c r="K2">
        <f>F2-I2</f>
        <v>1.8302854539999984</v>
      </c>
      <c r="L2">
        <f>G2-I2</f>
        <v>-2.2971200000000032</v>
      </c>
      <c r="M2">
        <f>H2-I2</f>
        <v>10.302879999999998</v>
      </c>
      <c r="N2">
        <f>(-0.8086*J2)+0.509</f>
        <v>-0.66597737136001778</v>
      </c>
      <c r="O2">
        <f>(-0.7312*J2)-0.3315</f>
        <v>-1.3940073632679262</v>
      </c>
      <c r="P2">
        <f>(-0.7549*J2)+0.0482</f>
        <v>-1.0487458541178303</v>
      </c>
      <c r="Q2">
        <f>0.6108*EXP((17.27*I2)/(I2+237.3))</f>
        <v>2.9300996522493201</v>
      </c>
      <c r="R2">
        <f>I2+0.509</f>
        <v>24.206120000000002</v>
      </c>
      <c r="S2">
        <f>I2-0.3315</f>
        <v>23.365620000000003</v>
      </c>
      <c r="T2">
        <f>I2+0.0482</f>
        <v>23.745320000000003</v>
      </c>
      <c r="U2">
        <f>0.6108*EXP((17.27*R2)/(R2+237.3))</f>
        <v>3.0210336246491871</v>
      </c>
      <c r="V2">
        <f>0.6108*EXP((17.27*S2)/(S2+237.3))</f>
        <v>2.8721691152841808</v>
      </c>
      <c r="W2">
        <f>0.6108*EXP((17.27*T2)/(T2+237.3))</f>
        <v>2.9386070667705204</v>
      </c>
      <c r="X2">
        <f>Q2-U2</f>
        <v>-9.0933972399867002E-2</v>
      </c>
      <c r="Y2">
        <f>Q2-V2</f>
        <v>5.7930536965139279E-2</v>
      </c>
      <c r="Z2">
        <f>Q2-W2</f>
        <v>-8.5074145212002961E-3</v>
      </c>
      <c r="AA2">
        <f>0.509-(-0.8086*X2)</f>
        <v>0.43547078991746757</v>
      </c>
      <c r="AB2">
        <f>-0.3315-(-0.7312*Y2)</f>
        <v>-0.28914119137109018</v>
      </c>
      <c r="AC2">
        <f>0.0482-(-0.7549*Z2)</f>
        <v>4.1777752777945897E-2</v>
      </c>
      <c r="AD2">
        <f>(K2-L2)/(M2-L2)</f>
        <v>0.32757186142857153</v>
      </c>
      <c r="AE2">
        <f>(K2-N2)/(6-N2)</f>
        <v>0.37447814270793406</v>
      </c>
      <c r="AF2">
        <f>(K2-O2)/(6-O2)</f>
        <v>0.43606838063018716</v>
      </c>
      <c r="AG2">
        <f>(K2-P2)/(6-P2)</f>
        <v>0.40844589487304578</v>
      </c>
    </row>
    <row r="3" spans="1:33" x14ac:dyDescent="0.25">
      <c r="A3">
        <v>1</v>
      </c>
      <c r="B3">
        <v>4</v>
      </c>
      <c r="C3">
        <v>2</v>
      </c>
      <c r="D3" t="s">
        <v>5</v>
      </c>
      <c r="E3">
        <v>-0.43</v>
      </c>
      <c r="F3">
        <v>27.595044393999999</v>
      </c>
      <c r="G3">
        <v>21.4</v>
      </c>
      <c r="H3">
        <v>34</v>
      </c>
      <c r="I3">
        <v>23.697120000000002</v>
      </c>
      <c r="J3">
        <v>1.4531008797427873</v>
      </c>
      <c r="K3">
        <f t="shared" ref="K3:K21" si="0">F3-I3</f>
        <v>3.8979243939999968</v>
      </c>
      <c r="L3">
        <f t="shared" ref="L3:L21" si="1">G3-I3</f>
        <v>-2.2971200000000032</v>
      </c>
      <c r="M3">
        <f t="shared" ref="M3:M21" si="2">H3-I3</f>
        <v>10.302879999999998</v>
      </c>
      <c r="N3">
        <f t="shared" ref="N3:N21" si="3">(-0.8086*J3)+0.509</f>
        <v>-0.66597737136001778</v>
      </c>
      <c r="O3">
        <f t="shared" ref="O3:O21" si="4">(-0.7312*J3)-0.3315</f>
        <v>-1.3940073632679262</v>
      </c>
      <c r="P3">
        <f t="shared" ref="P3:P21" si="5">(-0.7549*J3)+0.0482</f>
        <v>-1.0487458541178303</v>
      </c>
      <c r="AA3">
        <f t="shared" ref="AA3:AA21" si="6">0.509-(-0.8086*X3)</f>
        <v>0.50900000000000001</v>
      </c>
      <c r="AB3">
        <f t="shared" ref="AB3:AB21" si="7">-0.3315-(-0.7312*Y3)</f>
        <v>-0.33150000000000002</v>
      </c>
      <c r="AC3">
        <f t="shared" ref="AC3:AC21" si="8">0.0482-(-0.7549*Z3)</f>
        <v>4.82E-2</v>
      </c>
      <c r="AD3">
        <f t="shared" ref="AD3:AD21" si="9">(K3-L3)/(M3-L3)</f>
        <v>0.49167018999999995</v>
      </c>
      <c r="AE3">
        <f t="shared" ref="AE3:AE21" si="10">(K3-N3)/(6-N3)</f>
        <v>0.68465605433474042</v>
      </c>
      <c r="AF3">
        <f t="shared" ref="AF3:AF21" si="11">(K3-O3)/(6-O3)</f>
        <v>0.71570550275041245</v>
      </c>
      <c r="AG3">
        <f t="shared" ref="AG3:AG21" si="12">(K3-P3)/(6-P3)</f>
        <v>0.70178019615049891</v>
      </c>
    </row>
    <row r="4" spans="1:33" x14ac:dyDescent="0.25">
      <c r="A4">
        <v>2</v>
      </c>
      <c r="B4">
        <v>2</v>
      </c>
      <c r="C4">
        <v>2</v>
      </c>
      <c r="D4" t="s">
        <v>5</v>
      </c>
      <c r="F4">
        <v>25.770752923</v>
      </c>
      <c r="G4">
        <v>21.4</v>
      </c>
      <c r="H4">
        <v>34</v>
      </c>
      <c r="I4">
        <v>23.697120000000002</v>
      </c>
      <c r="J4">
        <v>1.4531008797427873</v>
      </c>
      <c r="K4">
        <f t="shared" si="0"/>
        <v>2.0736329229999981</v>
      </c>
      <c r="L4">
        <f t="shared" si="1"/>
        <v>-2.2971200000000032</v>
      </c>
      <c r="M4">
        <f t="shared" si="2"/>
        <v>10.302879999999998</v>
      </c>
      <c r="N4">
        <f t="shared" si="3"/>
        <v>-0.66597737136001778</v>
      </c>
      <c r="O4">
        <f t="shared" si="4"/>
        <v>-1.3940073632679262</v>
      </c>
      <c r="P4">
        <f t="shared" si="5"/>
        <v>-1.0487458541178303</v>
      </c>
      <c r="AA4">
        <f t="shared" si="6"/>
        <v>0.50900000000000001</v>
      </c>
      <c r="AB4">
        <f t="shared" si="7"/>
        <v>-0.33150000000000002</v>
      </c>
      <c r="AC4">
        <f t="shared" si="8"/>
        <v>4.82E-2</v>
      </c>
      <c r="AD4">
        <f t="shared" si="9"/>
        <v>0.34688515261904768</v>
      </c>
      <c r="AE4">
        <f t="shared" si="10"/>
        <v>0.41098403755923191</v>
      </c>
      <c r="AF4">
        <f t="shared" si="11"/>
        <v>0.46897982594587689</v>
      </c>
      <c r="AG4">
        <f t="shared" si="12"/>
        <v>0.44296940785483924</v>
      </c>
    </row>
    <row r="5" spans="1:33" x14ac:dyDescent="0.25">
      <c r="A5">
        <v>4</v>
      </c>
      <c r="B5">
        <v>2</v>
      </c>
      <c r="C5">
        <v>2</v>
      </c>
      <c r="D5" t="s">
        <v>5</v>
      </c>
      <c r="F5">
        <v>26.180666442</v>
      </c>
      <c r="G5">
        <v>21.4</v>
      </c>
      <c r="H5">
        <v>34</v>
      </c>
      <c r="I5">
        <v>23.697120000000002</v>
      </c>
      <c r="J5">
        <v>1.4531008797427873</v>
      </c>
      <c r="K5">
        <f t="shared" si="0"/>
        <v>2.483546441999998</v>
      </c>
      <c r="L5">
        <f t="shared" si="1"/>
        <v>-2.2971200000000032</v>
      </c>
      <c r="M5">
        <f t="shared" si="2"/>
        <v>10.302879999999998</v>
      </c>
      <c r="N5">
        <f t="shared" si="3"/>
        <v>-0.66597737136001778</v>
      </c>
      <c r="O5">
        <f t="shared" si="4"/>
        <v>-1.3940073632679262</v>
      </c>
      <c r="P5">
        <f t="shared" si="5"/>
        <v>-1.0487458541178303</v>
      </c>
      <c r="AA5">
        <f t="shared" si="6"/>
        <v>0.50900000000000001</v>
      </c>
      <c r="AB5">
        <f t="shared" si="7"/>
        <v>-0.33150000000000002</v>
      </c>
      <c r="AC5">
        <f t="shared" si="8"/>
        <v>4.82E-2</v>
      </c>
      <c r="AD5">
        <f t="shared" si="9"/>
        <v>0.37941797158730162</v>
      </c>
      <c r="AE5">
        <f t="shared" si="10"/>
        <v>0.47247742347457711</v>
      </c>
      <c r="AF5">
        <f t="shared" si="11"/>
        <v>0.52441843979367686</v>
      </c>
      <c r="AG5">
        <f t="shared" si="12"/>
        <v>0.50112351462555382</v>
      </c>
    </row>
    <row r="6" spans="1:33" x14ac:dyDescent="0.25">
      <c r="A6">
        <v>5</v>
      </c>
      <c r="B6">
        <v>1</v>
      </c>
      <c r="C6">
        <v>2</v>
      </c>
      <c r="D6" t="s">
        <v>5</v>
      </c>
      <c r="F6">
        <v>28.388397991000001</v>
      </c>
      <c r="G6">
        <v>21.4</v>
      </c>
      <c r="H6">
        <v>34</v>
      </c>
      <c r="I6">
        <v>23.697120000000002</v>
      </c>
      <c r="J6">
        <v>1.4531008797427873</v>
      </c>
      <c r="K6">
        <f t="shared" si="0"/>
        <v>4.6912779909999998</v>
      </c>
      <c r="L6">
        <f t="shared" si="1"/>
        <v>-2.2971200000000032</v>
      </c>
      <c r="M6">
        <f t="shared" si="2"/>
        <v>10.302879999999998</v>
      </c>
      <c r="N6">
        <f t="shared" si="3"/>
        <v>-0.66597737136001778</v>
      </c>
      <c r="O6">
        <f t="shared" si="4"/>
        <v>-1.3940073632679262</v>
      </c>
      <c r="P6">
        <f t="shared" si="5"/>
        <v>-1.0487458541178303</v>
      </c>
      <c r="AA6">
        <f t="shared" si="6"/>
        <v>0.50900000000000001</v>
      </c>
      <c r="AB6">
        <f t="shared" si="7"/>
        <v>-0.33150000000000002</v>
      </c>
      <c r="AC6">
        <f t="shared" si="8"/>
        <v>4.82E-2</v>
      </c>
      <c r="AD6">
        <f t="shared" si="9"/>
        <v>0.55463476119047639</v>
      </c>
      <c r="AE6">
        <f t="shared" si="10"/>
        <v>0.80367139939255605</v>
      </c>
      <c r="AF6">
        <f t="shared" si="11"/>
        <v>0.82300233896148234</v>
      </c>
      <c r="AG6">
        <f t="shared" si="12"/>
        <v>0.81433264355311463</v>
      </c>
    </row>
    <row r="7" spans="1:33" x14ac:dyDescent="0.25">
      <c r="A7">
        <v>4</v>
      </c>
      <c r="B7">
        <v>4</v>
      </c>
      <c r="C7">
        <v>2</v>
      </c>
      <c r="D7" t="s">
        <v>5</v>
      </c>
      <c r="F7">
        <v>25.737522607999999</v>
      </c>
      <c r="G7">
        <v>21.4</v>
      </c>
      <c r="H7">
        <v>34</v>
      </c>
      <c r="I7">
        <v>23.697120000000002</v>
      </c>
      <c r="J7">
        <v>1.4531008797427873</v>
      </c>
      <c r="K7">
        <f t="shared" si="0"/>
        <v>2.0404026079999973</v>
      </c>
      <c r="L7">
        <f t="shared" si="1"/>
        <v>-2.2971200000000032</v>
      </c>
      <c r="M7">
        <f t="shared" si="2"/>
        <v>10.302879999999998</v>
      </c>
      <c r="N7">
        <f t="shared" si="3"/>
        <v>-0.66597737136001778</v>
      </c>
      <c r="O7">
        <f t="shared" si="4"/>
        <v>-1.3940073632679262</v>
      </c>
      <c r="P7">
        <f t="shared" si="5"/>
        <v>-1.0487458541178303</v>
      </c>
      <c r="AA7">
        <f t="shared" si="6"/>
        <v>0.50900000000000001</v>
      </c>
      <c r="AB7">
        <f t="shared" si="7"/>
        <v>-0.33150000000000002</v>
      </c>
      <c r="AC7">
        <f t="shared" si="8"/>
        <v>4.82E-2</v>
      </c>
      <c r="AD7">
        <f t="shared" si="9"/>
        <v>0.34424782603174603</v>
      </c>
      <c r="AE7">
        <f t="shared" si="10"/>
        <v>0.40599897488218578</v>
      </c>
      <c r="AF7">
        <f t="shared" si="11"/>
        <v>0.46448560334541222</v>
      </c>
      <c r="AG7">
        <f t="shared" si="12"/>
        <v>0.43825504934514947</v>
      </c>
    </row>
    <row r="8" spans="1:33" x14ac:dyDescent="0.25">
      <c r="A8">
        <v>2</v>
      </c>
      <c r="B8">
        <v>3</v>
      </c>
      <c r="C8">
        <v>2</v>
      </c>
      <c r="D8" t="s">
        <v>5</v>
      </c>
      <c r="F8">
        <v>27.260365148999998</v>
      </c>
      <c r="G8">
        <v>21.4</v>
      </c>
      <c r="H8">
        <v>34</v>
      </c>
      <c r="I8">
        <v>23.697120000000002</v>
      </c>
      <c r="J8">
        <v>1.4531008797427873</v>
      </c>
      <c r="K8">
        <f t="shared" si="0"/>
        <v>3.5632451489999966</v>
      </c>
      <c r="L8">
        <f t="shared" si="1"/>
        <v>-2.2971200000000032</v>
      </c>
      <c r="M8">
        <f t="shared" si="2"/>
        <v>10.302879999999998</v>
      </c>
      <c r="N8">
        <f t="shared" si="3"/>
        <v>-0.66597737136001778</v>
      </c>
      <c r="O8">
        <f t="shared" si="4"/>
        <v>-1.3940073632679262</v>
      </c>
      <c r="P8">
        <f t="shared" si="5"/>
        <v>-1.0487458541178303</v>
      </c>
      <c r="AA8">
        <f t="shared" si="6"/>
        <v>0.50900000000000001</v>
      </c>
      <c r="AB8">
        <f t="shared" si="7"/>
        <v>-0.33150000000000002</v>
      </c>
      <c r="AC8">
        <f t="shared" si="8"/>
        <v>4.82E-2</v>
      </c>
      <c r="AD8">
        <f t="shared" si="9"/>
        <v>0.46510834515873006</v>
      </c>
      <c r="AE8">
        <f t="shared" si="10"/>
        <v>0.63444897645926945</v>
      </c>
      <c r="AF8">
        <f t="shared" si="11"/>
        <v>0.67044192258918278</v>
      </c>
      <c r="AG8">
        <f t="shared" si="12"/>
        <v>0.65429951633502748</v>
      </c>
    </row>
    <row r="9" spans="1:33" x14ac:dyDescent="0.25">
      <c r="A9">
        <v>1</v>
      </c>
      <c r="B9">
        <v>2</v>
      </c>
      <c r="C9">
        <v>2</v>
      </c>
      <c r="D9" t="s">
        <v>5</v>
      </c>
      <c r="E9">
        <v>-0.53300000000000003</v>
      </c>
      <c r="F9">
        <v>25.820207608</v>
      </c>
      <c r="G9">
        <v>21.4</v>
      </c>
      <c r="H9">
        <v>34</v>
      </c>
      <c r="I9">
        <v>23.697120000000002</v>
      </c>
      <c r="J9">
        <v>1.4531008797427873</v>
      </c>
      <c r="K9">
        <f t="shared" si="0"/>
        <v>2.1230876079999987</v>
      </c>
      <c r="L9">
        <f t="shared" si="1"/>
        <v>-2.2971200000000032</v>
      </c>
      <c r="M9">
        <f t="shared" si="2"/>
        <v>10.302879999999998</v>
      </c>
      <c r="N9">
        <f t="shared" si="3"/>
        <v>-0.66597737136001778</v>
      </c>
      <c r="O9">
        <f t="shared" si="4"/>
        <v>-1.3940073632679262</v>
      </c>
      <c r="P9">
        <f t="shared" si="5"/>
        <v>-1.0487458541178303</v>
      </c>
      <c r="AA9">
        <f t="shared" si="6"/>
        <v>0.50900000000000001</v>
      </c>
      <c r="AB9">
        <f t="shared" si="7"/>
        <v>-0.33150000000000002</v>
      </c>
      <c r="AC9">
        <f t="shared" si="8"/>
        <v>4.82E-2</v>
      </c>
      <c r="AD9">
        <f t="shared" si="9"/>
        <v>0.35081012761904773</v>
      </c>
      <c r="AE9">
        <f t="shared" si="10"/>
        <v>0.41840300738839453</v>
      </c>
      <c r="AF9">
        <f t="shared" si="11"/>
        <v>0.47566830792463211</v>
      </c>
      <c r="AG9">
        <f t="shared" si="12"/>
        <v>0.44998550490579325</v>
      </c>
    </row>
    <row r="10" spans="1:33" x14ac:dyDescent="0.25">
      <c r="A10">
        <v>5</v>
      </c>
      <c r="B10">
        <v>2</v>
      </c>
      <c r="C10">
        <v>2</v>
      </c>
      <c r="D10" t="s">
        <v>5</v>
      </c>
      <c r="F10">
        <v>27.287668618000001</v>
      </c>
      <c r="G10">
        <v>21.4</v>
      </c>
      <c r="H10">
        <v>34</v>
      </c>
      <c r="I10">
        <v>23.697120000000002</v>
      </c>
      <c r="J10">
        <v>1.4531008797427873</v>
      </c>
      <c r="K10">
        <f t="shared" si="0"/>
        <v>3.5905486179999997</v>
      </c>
      <c r="L10">
        <f t="shared" si="1"/>
        <v>-2.2971200000000032</v>
      </c>
      <c r="M10">
        <f t="shared" si="2"/>
        <v>10.302879999999998</v>
      </c>
      <c r="N10">
        <f t="shared" si="3"/>
        <v>-0.66597737136001778</v>
      </c>
      <c r="O10">
        <f t="shared" si="4"/>
        <v>-1.3940073632679262</v>
      </c>
      <c r="P10">
        <f t="shared" si="5"/>
        <v>-1.0487458541178303</v>
      </c>
      <c r="AA10">
        <f t="shared" si="6"/>
        <v>0.50900000000000001</v>
      </c>
      <c r="AB10">
        <f t="shared" si="7"/>
        <v>-0.33150000000000002</v>
      </c>
      <c r="AC10">
        <f t="shared" si="8"/>
        <v>4.82E-2</v>
      </c>
      <c r="AD10">
        <f t="shared" si="9"/>
        <v>0.46727528714285732</v>
      </c>
      <c r="AE10">
        <f t="shared" si="10"/>
        <v>0.63854492030650045</v>
      </c>
      <c r="AF10">
        <f t="shared" si="11"/>
        <v>0.67413457092703022</v>
      </c>
      <c r="AG10">
        <f t="shared" si="12"/>
        <v>0.65817303788979498</v>
      </c>
    </row>
    <row r="11" spans="1:33" x14ac:dyDescent="0.25">
      <c r="A11">
        <v>3</v>
      </c>
      <c r="B11">
        <v>1</v>
      </c>
      <c r="C11">
        <v>2</v>
      </c>
      <c r="D11" t="s">
        <v>5</v>
      </c>
      <c r="F11">
        <v>27.698727382000001</v>
      </c>
      <c r="G11">
        <v>21.4</v>
      </c>
      <c r="H11">
        <v>34</v>
      </c>
      <c r="I11">
        <v>23.697120000000002</v>
      </c>
      <c r="J11">
        <v>1.4531008797427873</v>
      </c>
      <c r="K11">
        <f t="shared" si="0"/>
        <v>4.0016073819999995</v>
      </c>
      <c r="L11">
        <f t="shared" si="1"/>
        <v>-2.2971200000000032</v>
      </c>
      <c r="M11">
        <f t="shared" si="2"/>
        <v>10.302879999999998</v>
      </c>
      <c r="N11">
        <f t="shared" si="3"/>
        <v>-0.66597737136001778</v>
      </c>
      <c r="O11">
        <f t="shared" si="4"/>
        <v>-1.3940073632679262</v>
      </c>
      <c r="P11">
        <f t="shared" si="5"/>
        <v>-1.0487458541178303</v>
      </c>
      <c r="AA11">
        <f t="shared" si="6"/>
        <v>0.50900000000000001</v>
      </c>
      <c r="AB11">
        <f t="shared" si="7"/>
        <v>-0.33150000000000002</v>
      </c>
      <c r="AC11">
        <f t="shared" si="8"/>
        <v>4.82E-2</v>
      </c>
      <c r="AD11">
        <f t="shared" si="9"/>
        <v>0.49989899857142872</v>
      </c>
      <c r="AE11">
        <f t="shared" si="10"/>
        <v>0.70021011073545236</v>
      </c>
      <c r="AF11">
        <f t="shared" si="11"/>
        <v>0.72972807304363141</v>
      </c>
      <c r="AG11">
        <f t="shared" si="12"/>
        <v>0.71648961966297131</v>
      </c>
    </row>
    <row r="12" spans="1:33" x14ac:dyDescent="0.25">
      <c r="A12">
        <v>2</v>
      </c>
      <c r="B12">
        <v>4</v>
      </c>
      <c r="C12">
        <v>2</v>
      </c>
      <c r="D12" t="s">
        <v>5</v>
      </c>
      <c r="F12">
        <v>25.986964565000001</v>
      </c>
      <c r="G12">
        <v>21.4</v>
      </c>
      <c r="H12">
        <v>34</v>
      </c>
      <c r="I12">
        <v>23.697120000000002</v>
      </c>
      <c r="J12">
        <v>1.4531008797427873</v>
      </c>
      <c r="K12">
        <f t="shared" si="0"/>
        <v>2.2898445649999992</v>
      </c>
      <c r="L12">
        <f t="shared" si="1"/>
        <v>-2.2971200000000032</v>
      </c>
      <c r="M12">
        <f t="shared" si="2"/>
        <v>10.302879999999998</v>
      </c>
      <c r="N12">
        <f t="shared" si="3"/>
        <v>-0.66597737136001778</v>
      </c>
      <c r="O12">
        <f t="shared" si="4"/>
        <v>-1.3940073632679262</v>
      </c>
      <c r="P12">
        <f t="shared" si="5"/>
        <v>-1.0487458541178303</v>
      </c>
      <c r="AA12">
        <f t="shared" si="6"/>
        <v>0.50900000000000001</v>
      </c>
      <c r="AB12">
        <f t="shared" si="7"/>
        <v>-0.33150000000000002</v>
      </c>
      <c r="AC12">
        <f t="shared" si="8"/>
        <v>4.82E-2</v>
      </c>
      <c r="AD12">
        <f t="shared" si="9"/>
        <v>0.3640448067460319</v>
      </c>
      <c r="AE12">
        <f t="shared" si="10"/>
        <v>0.44341913746355233</v>
      </c>
      <c r="AF12">
        <f t="shared" si="11"/>
        <v>0.49822129560874212</v>
      </c>
      <c r="AG12">
        <f t="shared" si="12"/>
        <v>0.4736431825198304</v>
      </c>
    </row>
    <row r="13" spans="1:33" x14ac:dyDescent="0.25">
      <c r="A13">
        <v>5</v>
      </c>
      <c r="B13">
        <v>3</v>
      </c>
      <c r="C13">
        <v>2</v>
      </c>
      <c r="D13" t="s">
        <v>5</v>
      </c>
      <c r="F13">
        <v>27.004599063000001</v>
      </c>
      <c r="G13">
        <v>21.4</v>
      </c>
      <c r="H13">
        <v>34</v>
      </c>
      <c r="I13">
        <v>23.697120000000002</v>
      </c>
      <c r="J13">
        <v>1.4531008797427873</v>
      </c>
      <c r="K13">
        <f t="shared" si="0"/>
        <v>3.3074790629999988</v>
      </c>
      <c r="L13">
        <f t="shared" si="1"/>
        <v>-2.2971200000000032</v>
      </c>
      <c r="M13">
        <f t="shared" si="2"/>
        <v>10.302879999999998</v>
      </c>
      <c r="N13">
        <f t="shared" si="3"/>
        <v>-0.66597737136001778</v>
      </c>
      <c r="O13">
        <f t="shared" si="4"/>
        <v>-1.3940073632679262</v>
      </c>
      <c r="P13">
        <f t="shared" si="5"/>
        <v>-1.0487458541178303</v>
      </c>
      <c r="AA13">
        <f t="shared" si="6"/>
        <v>0.50900000000000001</v>
      </c>
      <c r="AB13">
        <f t="shared" si="7"/>
        <v>-0.33150000000000002</v>
      </c>
      <c r="AC13">
        <f t="shared" si="8"/>
        <v>4.82E-2</v>
      </c>
      <c r="AD13">
        <f t="shared" si="9"/>
        <v>0.44480944944444456</v>
      </c>
      <c r="AE13">
        <f t="shared" si="10"/>
        <v>0.59608009643593141</v>
      </c>
      <c r="AF13">
        <f t="shared" si="11"/>
        <v>0.63585092565961565</v>
      </c>
      <c r="AG13">
        <f t="shared" si="12"/>
        <v>0.61801418398039587</v>
      </c>
    </row>
    <row r="14" spans="1:33" x14ac:dyDescent="0.25">
      <c r="A14">
        <v>1</v>
      </c>
      <c r="B14">
        <v>3</v>
      </c>
      <c r="C14">
        <v>2</v>
      </c>
      <c r="D14" t="s">
        <v>5</v>
      </c>
      <c r="E14">
        <v>-0.59</v>
      </c>
      <c r="F14">
        <v>26.336041728000001</v>
      </c>
      <c r="G14">
        <v>21.4</v>
      </c>
      <c r="H14">
        <v>34</v>
      </c>
      <c r="I14">
        <v>23.697120000000002</v>
      </c>
      <c r="J14">
        <v>1.4531008797427873</v>
      </c>
      <c r="K14">
        <f t="shared" si="0"/>
        <v>2.6389217279999997</v>
      </c>
      <c r="L14">
        <f t="shared" si="1"/>
        <v>-2.2971200000000032</v>
      </c>
      <c r="M14">
        <f t="shared" si="2"/>
        <v>10.302879999999998</v>
      </c>
      <c r="N14">
        <f t="shared" si="3"/>
        <v>-0.66597737136001778</v>
      </c>
      <c r="O14">
        <f t="shared" si="4"/>
        <v>-1.3940073632679262</v>
      </c>
      <c r="P14">
        <f t="shared" si="5"/>
        <v>-1.0487458541178303</v>
      </c>
      <c r="AA14">
        <f t="shared" si="6"/>
        <v>0.50900000000000001</v>
      </c>
      <c r="AB14">
        <f t="shared" si="7"/>
        <v>-0.33150000000000002</v>
      </c>
      <c r="AC14">
        <f t="shared" si="8"/>
        <v>4.82E-2</v>
      </c>
      <c r="AD14">
        <f t="shared" si="9"/>
        <v>0.3917493434920637</v>
      </c>
      <c r="AE14">
        <f t="shared" si="10"/>
        <v>0.49578612636150299</v>
      </c>
      <c r="AF14">
        <f t="shared" si="11"/>
        <v>0.54543211727145124</v>
      </c>
      <c r="AG14">
        <f t="shared" si="12"/>
        <v>0.52316648357572992</v>
      </c>
    </row>
    <row r="15" spans="1:33" x14ac:dyDescent="0.25">
      <c r="A15">
        <v>3</v>
      </c>
      <c r="B15">
        <v>2</v>
      </c>
      <c r="C15">
        <v>2</v>
      </c>
      <c r="D15" t="s">
        <v>5</v>
      </c>
      <c r="F15">
        <v>26.920206734000001</v>
      </c>
      <c r="G15">
        <v>21.4</v>
      </c>
      <c r="H15">
        <v>34</v>
      </c>
      <c r="I15">
        <v>23.697120000000002</v>
      </c>
      <c r="J15">
        <v>1.4531008797427873</v>
      </c>
      <c r="K15">
        <f t="shared" si="0"/>
        <v>3.2230867339999989</v>
      </c>
      <c r="L15">
        <f t="shared" si="1"/>
        <v>-2.2971200000000032</v>
      </c>
      <c r="M15">
        <f t="shared" si="2"/>
        <v>10.302879999999998</v>
      </c>
      <c r="N15">
        <f t="shared" si="3"/>
        <v>-0.66597737136001778</v>
      </c>
      <c r="O15">
        <f t="shared" si="4"/>
        <v>-1.3940073632679262</v>
      </c>
      <c r="P15">
        <f t="shared" si="5"/>
        <v>-1.0487458541178303</v>
      </c>
      <c r="AA15">
        <f t="shared" si="6"/>
        <v>0.50900000000000001</v>
      </c>
      <c r="AB15">
        <f t="shared" si="7"/>
        <v>-0.33150000000000002</v>
      </c>
      <c r="AC15">
        <f t="shared" si="8"/>
        <v>4.82E-2</v>
      </c>
      <c r="AD15">
        <f t="shared" si="9"/>
        <v>0.43811164555555565</v>
      </c>
      <c r="AE15">
        <f t="shared" si="10"/>
        <v>0.58341993809777293</v>
      </c>
      <c r="AF15">
        <f t="shared" si="11"/>
        <v>0.62443731395302671</v>
      </c>
      <c r="AG15">
        <f t="shared" si="12"/>
        <v>0.60604151100472048</v>
      </c>
    </row>
    <row r="16" spans="1:33" x14ac:dyDescent="0.25">
      <c r="A16">
        <v>4</v>
      </c>
      <c r="B16">
        <v>1</v>
      </c>
      <c r="C16">
        <v>2</v>
      </c>
      <c r="D16" t="s">
        <v>5</v>
      </c>
      <c r="F16">
        <v>27.201070213000001</v>
      </c>
      <c r="G16">
        <v>21.4</v>
      </c>
      <c r="H16">
        <v>34</v>
      </c>
      <c r="I16">
        <v>23.697120000000002</v>
      </c>
      <c r="J16">
        <v>1.4531008797427873</v>
      </c>
      <c r="K16">
        <f t="shared" si="0"/>
        <v>3.5039502129999995</v>
      </c>
      <c r="L16">
        <f t="shared" si="1"/>
        <v>-2.2971200000000032</v>
      </c>
      <c r="M16">
        <f t="shared" si="2"/>
        <v>10.302879999999998</v>
      </c>
      <c r="N16">
        <f t="shared" si="3"/>
        <v>-0.66597737136001778</v>
      </c>
      <c r="O16">
        <f t="shared" si="4"/>
        <v>-1.3940073632679262</v>
      </c>
      <c r="P16">
        <f t="shared" si="5"/>
        <v>-1.0487458541178303</v>
      </c>
      <c r="AA16">
        <f t="shared" si="6"/>
        <v>0.50900000000000001</v>
      </c>
      <c r="AB16">
        <f t="shared" si="7"/>
        <v>-0.33150000000000002</v>
      </c>
      <c r="AC16">
        <f t="shared" si="8"/>
        <v>4.82E-2</v>
      </c>
      <c r="AD16">
        <f t="shared" si="9"/>
        <v>0.46040239785714304</v>
      </c>
      <c r="AE16">
        <f t="shared" si="10"/>
        <v>0.6255538163504526</v>
      </c>
      <c r="AF16">
        <f t="shared" si="11"/>
        <v>0.66242259922543245</v>
      </c>
      <c r="AG16">
        <f t="shared" si="12"/>
        <v>0.64588739065661949</v>
      </c>
    </row>
    <row r="17" spans="1:33" x14ac:dyDescent="0.25">
      <c r="A17">
        <v>5</v>
      </c>
      <c r="B17">
        <v>4</v>
      </c>
      <c r="C17">
        <v>2</v>
      </c>
      <c r="D17" t="s">
        <v>5</v>
      </c>
      <c r="F17">
        <v>27.040799565</v>
      </c>
      <c r="G17">
        <v>21.4</v>
      </c>
      <c r="H17">
        <v>34</v>
      </c>
      <c r="I17">
        <v>23.697120000000002</v>
      </c>
      <c r="J17">
        <v>1.4531008797427873</v>
      </c>
      <c r="K17">
        <f t="shared" si="0"/>
        <v>3.3436795649999986</v>
      </c>
      <c r="L17">
        <f t="shared" si="1"/>
        <v>-2.2971200000000032</v>
      </c>
      <c r="M17">
        <f t="shared" si="2"/>
        <v>10.302879999999998</v>
      </c>
      <c r="N17">
        <f t="shared" si="3"/>
        <v>-0.66597737136001778</v>
      </c>
      <c r="O17">
        <f t="shared" si="4"/>
        <v>-1.3940073632679262</v>
      </c>
      <c r="P17">
        <f t="shared" si="5"/>
        <v>-1.0487458541178303</v>
      </c>
      <c r="AA17">
        <f t="shared" si="6"/>
        <v>0.50900000000000001</v>
      </c>
      <c r="AB17">
        <f t="shared" si="7"/>
        <v>-0.33150000000000002</v>
      </c>
      <c r="AC17">
        <f t="shared" si="8"/>
        <v>4.82E-2</v>
      </c>
      <c r="AD17">
        <f t="shared" si="9"/>
        <v>0.44768250515873026</v>
      </c>
      <c r="AE17">
        <f t="shared" si="10"/>
        <v>0.60151073323279991</v>
      </c>
      <c r="AF17">
        <f t="shared" si="11"/>
        <v>0.64074685018625832</v>
      </c>
      <c r="AG17">
        <f t="shared" si="12"/>
        <v>0.62314992057087759</v>
      </c>
    </row>
    <row r="18" spans="1:33" x14ac:dyDescent="0.25">
      <c r="A18">
        <v>4</v>
      </c>
      <c r="B18">
        <v>3</v>
      </c>
      <c r="C18">
        <v>2</v>
      </c>
      <c r="D18" t="s">
        <v>5</v>
      </c>
      <c r="F18">
        <v>25.594432272999999</v>
      </c>
      <c r="G18">
        <v>21.4</v>
      </c>
      <c r="H18">
        <v>34</v>
      </c>
      <c r="I18">
        <v>23.697120000000002</v>
      </c>
      <c r="J18">
        <v>1.4531008797427873</v>
      </c>
      <c r="K18">
        <f t="shared" si="0"/>
        <v>1.8973122729999972</v>
      </c>
      <c r="L18">
        <f t="shared" si="1"/>
        <v>-2.2971200000000032</v>
      </c>
      <c r="M18">
        <f t="shared" si="2"/>
        <v>10.302879999999998</v>
      </c>
      <c r="N18">
        <f t="shared" si="3"/>
        <v>-0.66597737136001778</v>
      </c>
      <c r="O18">
        <f t="shared" si="4"/>
        <v>-1.3940073632679262</v>
      </c>
      <c r="P18">
        <f t="shared" si="5"/>
        <v>-1.0487458541178303</v>
      </c>
      <c r="AA18">
        <f t="shared" si="6"/>
        <v>0.50900000000000001</v>
      </c>
      <c r="AB18">
        <f t="shared" si="7"/>
        <v>-0.33150000000000002</v>
      </c>
      <c r="AC18">
        <f t="shared" si="8"/>
        <v>4.82E-2</v>
      </c>
      <c r="AD18">
        <f t="shared" si="9"/>
        <v>0.33289145023809524</v>
      </c>
      <c r="AE18">
        <f t="shared" si="10"/>
        <v>0.38453320519404083</v>
      </c>
      <c r="AF18">
        <f t="shared" si="11"/>
        <v>0.44513339986900691</v>
      </c>
      <c r="AG18">
        <f t="shared" si="12"/>
        <v>0.41795493667809852</v>
      </c>
    </row>
    <row r="19" spans="1:33" x14ac:dyDescent="0.25">
      <c r="A19">
        <v>3</v>
      </c>
      <c r="B19">
        <v>3</v>
      </c>
      <c r="C19">
        <v>2</v>
      </c>
      <c r="D19" t="s">
        <v>5</v>
      </c>
      <c r="F19">
        <v>25.222909899000001</v>
      </c>
      <c r="G19">
        <v>21.4</v>
      </c>
      <c r="H19">
        <v>34</v>
      </c>
      <c r="I19">
        <v>23.697120000000002</v>
      </c>
      <c r="J19">
        <v>1.4531008797427873</v>
      </c>
      <c r="K19">
        <f t="shared" si="0"/>
        <v>1.5257898989999994</v>
      </c>
      <c r="L19">
        <f t="shared" si="1"/>
        <v>-2.2971200000000032</v>
      </c>
      <c r="M19">
        <f t="shared" si="2"/>
        <v>10.302879999999998</v>
      </c>
      <c r="N19">
        <f t="shared" si="3"/>
        <v>-0.66597737136001778</v>
      </c>
      <c r="O19">
        <f t="shared" si="4"/>
        <v>-1.3940073632679262</v>
      </c>
      <c r="P19">
        <f t="shared" si="5"/>
        <v>-1.0487458541178303</v>
      </c>
      <c r="AA19">
        <f t="shared" si="6"/>
        <v>0.50900000000000001</v>
      </c>
      <c r="AB19">
        <f t="shared" si="7"/>
        <v>-0.33150000000000002</v>
      </c>
      <c r="AC19">
        <f t="shared" si="8"/>
        <v>4.82E-2</v>
      </c>
      <c r="AD19">
        <f t="shared" si="9"/>
        <v>0.30340554753968269</v>
      </c>
      <c r="AE19">
        <f t="shared" si="10"/>
        <v>0.32879908650407619</v>
      </c>
      <c r="AF19">
        <f t="shared" si="11"/>
        <v>0.39488698331204586</v>
      </c>
      <c r="AG19">
        <f t="shared" si="12"/>
        <v>0.36524735128786107</v>
      </c>
    </row>
    <row r="20" spans="1:33" x14ac:dyDescent="0.25">
      <c r="A20">
        <v>2</v>
      </c>
      <c r="B20">
        <v>1</v>
      </c>
      <c r="C20">
        <v>2</v>
      </c>
      <c r="D20" t="s">
        <v>5</v>
      </c>
      <c r="F20">
        <v>25.838329074000001</v>
      </c>
      <c r="G20">
        <v>21.4</v>
      </c>
      <c r="H20">
        <v>34</v>
      </c>
      <c r="I20">
        <v>23.697120000000002</v>
      </c>
      <c r="J20">
        <v>1.4531008797427873</v>
      </c>
      <c r="K20">
        <f t="shared" si="0"/>
        <v>2.1412090739999989</v>
      </c>
      <c r="L20">
        <f t="shared" si="1"/>
        <v>-2.2971200000000032</v>
      </c>
      <c r="M20">
        <f t="shared" si="2"/>
        <v>10.302879999999998</v>
      </c>
      <c r="N20">
        <f t="shared" si="3"/>
        <v>-0.66597737136001778</v>
      </c>
      <c r="O20">
        <f t="shared" si="4"/>
        <v>-1.3940073632679262</v>
      </c>
      <c r="P20">
        <f t="shared" si="5"/>
        <v>-1.0487458541178303</v>
      </c>
      <c r="AA20">
        <f t="shared" si="6"/>
        <v>0.50900000000000001</v>
      </c>
      <c r="AB20">
        <f t="shared" si="7"/>
        <v>-0.33150000000000002</v>
      </c>
      <c r="AC20">
        <f t="shared" si="8"/>
        <v>4.82E-2</v>
      </c>
      <c r="AD20">
        <f t="shared" si="9"/>
        <v>0.35224833920634935</v>
      </c>
      <c r="AE20">
        <f t="shared" si="10"/>
        <v>0.4211215083658893</v>
      </c>
      <c r="AF20">
        <f t="shared" si="11"/>
        <v>0.47811913940338124</v>
      </c>
      <c r="AG20">
        <f t="shared" si="12"/>
        <v>0.45255638295630685</v>
      </c>
    </row>
    <row r="21" spans="1:33" x14ac:dyDescent="0.25">
      <c r="A21">
        <v>1</v>
      </c>
      <c r="B21">
        <v>1</v>
      </c>
      <c r="C21">
        <v>2</v>
      </c>
      <c r="D21" t="s">
        <v>5</v>
      </c>
      <c r="E21">
        <v>-0.53700000000000003</v>
      </c>
      <c r="F21">
        <v>26.382362269000001</v>
      </c>
      <c r="G21">
        <v>21.4</v>
      </c>
      <c r="H21">
        <v>34</v>
      </c>
      <c r="I21">
        <v>23.697120000000002</v>
      </c>
      <c r="J21">
        <v>1.4531008797427873</v>
      </c>
      <c r="K21">
        <f t="shared" si="0"/>
        <v>2.6852422689999997</v>
      </c>
      <c r="L21">
        <f t="shared" si="1"/>
        <v>-2.2971200000000032</v>
      </c>
      <c r="M21">
        <f t="shared" si="2"/>
        <v>10.302879999999998</v>
      </c>
      <c r="N21">
        <f t="shared" si="3"/>
        <v>-0.66597737136001778</v>
      </c>
      <c r="O21">
        <f t="shared" si="4"/>
        <v>-1.3940073632679262</v>
      </c>
      <c r="P21">
        <f t="shared" si="5"/>
        <v>-1.0487458541178303</v>
      </c>
      <c r="AA21">
        <f t="shared" si="6"/>
        <v>0.50900000000000001</v>
      </c>
      <c r="AB21">
        <f t="shared" si="7"/>
        <v>-0.33150000000000002</v>
      </c>
      <c r="AC21">
        <f t="shared" si="8"/>
        <v>4.82E-2</v>
      </c>
      <c r="AD21">
        <f t="shared" si="9"/>
        <v>0.3954255769047621</v>
      </c>
      <c r="AE21">
        <f t="shared" si="10"/>
        <v>0.50273492597774727</v>
      </c>
      <c r="AF21">
        <f t="shared" si="11"/>
        <v>0.55169672301557215</v>
      </c>
      <c r="AG21">
        <f t="shared" si="12"/>
        <v>0.52973794209596292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7C964A-B27E-42A3-8367-B55C6C66C4B8}">
  <dimension ref="A1:AJ19"/>
  <sheetViews>
    <sheetView topLeftCell="H3" workbookViewId="0">
      <selection activeCell="L23" sqref="L23"/>
    </sheetView>
  </sheetViews>
  <sheetFormatPr defaultRowHeight="15" x14ac:dyDescent="0.25"/>
  <sheetData>
    <row r="1" spans="1:36" x14ac:dyDescent="0.25">
      <c r="A1" t="s">
        <v>3</v>
      </c>
      <c r="B1" t="s">
        <v>0</v>
      </c>
      <c r="C1" t="s">
        <v>1</v>
      </c>
      <c r="D1" t="s">
        <v>2</v>
      </c>
      <c r="E1" s="1" t="s">
        <v>13</v>
      </c>
      <c r="F1" t="s">
        <v>21</v>
      </c>
      <c r="G1" t="s">
        <v>7</v>
      </c>
      <c r="H1" t="s">
        <v>8</v>
      </c>
      <c r="I1" t="s">
        <v>22</v>
      </c>
      <c r="J1" t="s">
        <v>23</v>
      </c>
      <c r="K1" t="s">
        <v>24</v>
      </c>
      <c r="L1" t="s">
        <v>25</v>
      </c>
      <c r="M1" t="s">
        <v>26</v>
      </c>
      <c r="N1" t="s">
        <v>27</v>
      </c>
      <c r="O1" t="s">
        <v>28</v>
      </c>
      <c r="P1" t="s">
        <v>29</v>
      </c>
      <c r="Q1" t="s">
        <v>30</v>
      </c>
      <c r="R1" t="s">
        <v>31</v>
      </c>
      <c r="S1" t="s">
        <v>32</v>
      </c>
      <c r="T1" t="s">
        <v>33</v>
      </c>
      <c r="U1" t="s">
        <v>35</v>
      </c>
      <c r="V1" t="s">
        <v>36</v>
      </c>
      <c r="W1" t="s">
        <v>37</v>
      </c>
      <c r="X1" t="s">
        <v>34</v>
      </c>
      <c r="Y1" t="s">
        <v>38</v>
      </c>
      <c r="Z1" t="s">
        <v>39</v>
      </c>
      <c r="AA1" t="s">
        <v>40</v>
      </c>
      <c r="AB1" t="s">
        <v>41</v>
      </c>
      <c r="AC1" t="s">
        <v>42</v>
      </c>
      <c r="AD1" t="s">
        <v>43</v>
      </c>
      <c r="AE1" t="s">
        <v>44</v>
      </c>
      <c r="AF1" t="s">
        <v>45</v>
      </c>
      <c r="AG1" t="s">
        <v>46</v>
      </c>
      <c r="AH1" t="s">
        <v>49</v>
      </c>
      <c r="AI1" t="s">
        <v>48</v>
      </c>
      <c r="AJ1" t="s">
        <v>50</v>
      </c>
    </row>
    <row r="2" spans="1:36" x14ac:dyDescent="0.25">
      <c r="A2" t="s">
        <v>5</v>
      </c>
      <c r="B2">
        <v>3</v>
      </c>
      <c r="C2">
        <v>4</v>
      </c>
      <c r="D2">
        <v>2</v>
      </c>
      <c r="E2">
        <v>-0.65</v>
      </c>
      <c r="F2">
        <v>21.875665382000001</v>
      </c>
      <c r="G2">
        <v>17</v>
      </c>
      <c r="H2">
        <v>27</v>
      </c>
      <c r="I2">
        <v>21.116949999999999</v>
      </c>
      <c r="J2">
        <v>1.1199404275575084</v>
      </c>
      <c r="K2">
        <f>F2-I2</f>
        <v>0.75871538200000188</v>
      </c>
      <c r="L2">
        <f>G2-I2</f>
        <v>-4.1169499999999992</v>
      </c>
      <c r="M2">
        <f>H2-I2</f>
        <v>5.8830500000000008</v>
      </c>
      <c r="N2">
        <f>(-0.8086*J2)+0.509</f>
        <v>-0.39658382972300132</v>
      </c>
      <c r="O2">
        <f>(-0.7312*J2)-0.3315</f>
        <v>-1.1504004406300501</v>
      </c>
      <c r="P2">
        <f>(-0.7549*J2)+0.0482</f>
        <v>-0.79724302876316311</v>
      </c>
      <c r="Q2">
        <f>0.6108*EXP((17.27*I2)/(I2+237.3))</f>
        <v>2.5049272024010745</v>
      </c>
      <c r="R2">
        <f>I2+0.509</f>
        <v>21.62595</v>
      </c>
      <c r="S2">
        <f>I2-0.3315</f>
        <v>20.785450000000001</v>
      </c>
      <c r="T2">
        <f>I2+0.0482</f>
        <v>21.165150000000001</v>
      </c>
      <c r="U2">
        <f>0.6108*EXP((17.27*R2)/(R2+237.3))</f>
        <v>2.5842491958265668</v>
      </c>
      <c r="V2">
        <f>0.6108*EXP((17.27*S2)/(S2+237.3))</f>
        <v>2.4544182409342601</v>
      </c>
      <c r="W2">
        <f>0.6108*EXP((17.27*T2)/(T2+237.3))</f>
        <v>2.5123463086162645</v>
      </c>
      <c r="X2">
        <f>Q2-U2</f>
        <v>-7.9321993425492288E-2</v>
      </c>
      <c r="Y2">
        <f>Q2-V2</f>
        <v>5.0508961466814384E-2</v>
      </c>
      <c r="Z2">
        <f>Q2-W2</f>
        <v>-7.4191062151900411E-3</v>
      </c>
      <c r="AA2">
        <f>0.509-(-0.8086*X2)</f>
        <v>0.44486023611614695</v>
      </c>
      <c r="AB2">
        <f>-0.3315-(-0.7312*Y2)</f>
        <v>-0.29456784737546532</v>
      </c>
      <c r="AC2">
        <f>0.0482-(-0.7549*Z2)</f>
        <v>4.2599316718153035E-2</v>
      </c>
      <c r="AD2">
        <f>(K2-L2)/(M2-L2)</f>
        <v>0.48756653820000012</v>
      </c>
      <c r="AE2">
        <f>(K2-N2)/(6-N2)</f>
        <v>0.18061190824306489</v>
      </c>
      <c r="AF2">
        <f>(K2-O2)/(6-O2)</f>
        <v>0.26699425276688871</v>
      </c>
      <c r="AG2">
        <f>(K2-P2)/(6-P2)</f>
        <v>0.22891022200897965</v>
      </c>
      <c r="AH2">
        <v>18.649999999999999</v>
      </c>
      <c r="AI2">
        <f>AH2-I2</f>
        <v>-2.4669500000000006</v>
      </c>
      <c r="AJ2">
        <f>(K2-AI2)/(6-AI2)</f>
        <v>0.38097135119494058</v>
      </c>
    </row>
    <row r="3" spans="1:36" x14ac:dyDescent="0.25">
      <c r="A3" t="s">
        <v>5</v>
      </c>
      <c r="B3">
        <v>1</v>
      </c>
      <c r="C3">
        <v>4</v>
      </c>
      <c r="D3">
        <v>2</v>
      </c>
      <c r="E3">
        <v>-0.55000000000000004</v>
      </c>
      <c r="F3">
        <v>22.369799089000001</v>
      </c>
      <c r="G3">
        <v>17</v>
      </c>
      <c r="H3">
        <v>27</v>
      </c>
      <c r="I3">
        <v>21.116949999999999</v>
      </c>
      <c r="J3">
        <v>1.1199404275575084</v>
      </c>
      <c r="K3">
        <f t="shared" ref="K3:K19" si="0">F3-I3</f>
        <v>1.2528490890000015</v>
      </c>
      <c r="L3">
        <f t="shared" ref="L3:L19" si="1">G3-I3</f>
        <v>-4.1169499999999992</v>
      </c>
      <c r="M3">
        <f t="shared" ref="M3:M19" si="2">H3-I3</f>
        <v>5.8830500000000008</v>
      </c>
      <c r="N3">
        <f t="shared" ref="N3:N19" si="3">(-0.8086*J3)+0.509</f>
        <v>-0.39658382972300132</v>
      </c>
      <c r="O3">
        <f t="shared" ref="O3:O19" si="4">(-0.7312*J3)-0.3315</f>
        <v>-1.1504004406300501</v>
      </c>
      <c r="P3">
        <f t="shared" ref="P3:P19" si="5">(-0.7549*J3)+0.0482</f>
        <v>-0.79724302876316311</v>
      </c>
      <c r="AA3">
        <f t="shared" ref="AA3:AA19" si="6">0.509-(-0.8086*X3)</f>
        <v>0.50900000000000001</v>
      </c>
      <c r="AB3">
        <f t="shared" ref="AB3:AB19" si="7">-0.3315-(-0.7312*Y3)</f>
        <v>-0.33150000000000002</v>
      </c>
      <c r="AC3">
        <f t="shared" ref="AC3:AC19" si="8">0.0482-(-0.7549*Z3)</f>
        <v>4.82E-2</v>
      </c>
      <c r="AD3">
        <f t="shared" ref="AD3:AD19" si="9">(K3-L3)/(M3-L3)</f>
        <v>0.53697990890000002</v>
      </c>
      <c r="AE3">
        <f t="shared" ref="AE3:AE19" si="10">(K3-N3)/(6-N3)</f>
        <v>0.25786153400485179</v>
      </c>
      <c r="AF3">
        <f t="shared" ref="AF3:AF19" si="11">(K3-O3)/(6-O3)</f>
        <v>0.33609999182343581</v>
      </c>
      <c r="AG3">
        <f t="shared" ref="AG3:AG19" si="12">(K3-P3)/(6-P3)</f>
        <v>0.30160641735009475</v>
      </c>
      <c r="AH3">
        <v>18.649999999999999</v>
      </c>
      <c r="AI3">
        <f t="shared" ref="AI3:AI19" si="13">AH3-I3</f>
        <v>-2.4669500000000006</v>
      </c>
      <c r="AJ3">
        <f t="shared" ref="AJ3:AJ19" si="14">(K3-AI3)/(6-AI3)</f>
        <v>0.43933164705118155</v>
      </c>
    </row>
    <row r="4" spans="1:36" x14ac:dyDescent="0.25">
      <c r="A4" t="s">
        <v>5</v>
      </c>
      <c r="B4">
        <v>2</v>
      </c>
      <c r="C4">
        <v>2</v>
      </c>
      <c r="D4">
        <v>2</v>
      </c>
      <c r="E4">
        <v>-0.5</v>
      </c>
      <c r="F4">
        <v>20.665379075000001</v>
      </c>
      <c r="G4">
        <v>17</v>
      </c>
      <c r="H4">
        <v>27</v>
      </c>
      <c r="I4">
        <v>21.116949999999999</v>
      </c>
      <c r="J4">
        <v>1.1199404275575084</v>
      </c>
      <c r="K4">
        <f t="shared" si="0"/>
        <v>-0.45157092499999862</v>
      </c>
      <c r="L4">
        <f t="shared" si="1"/>
        <v>-4.1169499999999992</v>
      </c>
      <c r="M4">
        <f t="shared" si="2"/>
        <v>5.8830500000000008</v>
      </c>
      <c r="N4">
        <f t="shared" si="3"/>
        <v>-0.39658382972300132</v>
      </c>
      <c r="O4">
        <f t="shared" si="4"/>
        <v>-1.1504004406300501</v>
      </c>
      <c r="P4">
        <f t="shared" si="5"/>
        <v>-0.79724302876316311</v>
      </c>
      <c r="AA4">
        <f t="shared" si="6"/>
        <v>0.50900000000000001</v>
      </c>
      <c r="AB4">
        <f t="shared" si="7"/>
        <v>-0.33150000000000002</v>
      </c>
      <c r="AC4">
        <f t="shared" si="8"/>
        <v>4.82E-2</v>
      </c>
      <c r="AD4">
        <f t="shared" si="9"/>
        <v>0.36653790750000004</v>
      </c>
      <c r="AE4">
        <f t="shared" si="10"/>
        <v>-8.5963221526916926E-3</v>
      </c>
      <c r="AF4">
        <f t="shared" si="11"/>
        <v>9.7732920195512135E-2</v>
      </c>
      <c r="AG4">
        <f t="shared" si="12"/>
        <v>5.0854751301435151E-2</v>
      </c>
      <c r="AH4">
        <v>18.649999999999999</v>
      </c>
      <c r="AI4">
        <f t="shared" si="13"/>
        <v>-2.4669500000000006</v>
      </c>
      <c r="AJ4">
        <f t="shared" si="14"/>
        <v>0.23802893308688511</v>
      </c>
    </row>
    <row r="5" spans="1:36" x14ac:dyDescent="0.25">
      <c r="A5" t="s">
        <v>5</v>
      </c>
      <c r="B5">
        <v>4</v>
      </c>
      <c r="C5">
        <v>2</v>
      </c>
      <c r="D5">
        <v>2</v>
      </c>
      <c r="E5">
        <v>-0.443</v>
      </c>
      <c r="F5">
        <v>20.944611341000002</v>
      </c>
      <c r="G5">
        <v>17</v>
      </c>
      <c r="H5">
        <v>27</v>
      </c>
      <c r="I5">
        <v>21.116949999999999</v>
      </c>
      <c r="J5">
        <v>1.1199404275575084</v>
      </c>
      <c r="K5">
        <f t="shared" si="0"/>
        <v>-0.17233865899999756</v>
      </c>
      <c r="L5">
        <f t="shared" si="1"/>
        <v>-4.1169499999999992</v>
      </c>
      <c r="M5">
        <f t="shared" si="2"/>
        <v>5.8830500000000008</v>
      </c>
      <c r="N5">
        <f t="shared" si="3"/>
        <v>-0.39658382972300132</v>
      </c>
      <c r="O5">
        <f t="shared" si="4"/>
        <v>-1.1504004406300501</v>
      </c>
      <c r="P5">
        <f t="shared" si="5"/>
        <v>-0.79724302876316311</v>
      </c>
      <c r="AA5">
        <f t="shared" si="6"/>
        <v>0.50900000000000001</v>
      </c>
      <c r="AB5">
        <f t="shared" si="7"/>
        <v>-0.33150000000000002</v>
      </c>
      <c r="AC5">
        <f t="shared" si="8"/>
        <v>4.82E-2</v>
      </c>
      <c r="AD5">
        <f t="shared" si="9"/>
        <v>0.39446113410000017</v>
      </c>
      <c r="AE5">
        <f t="shared" si="10"/>
        <v>3.5057020542903529E-2</v>
      </c>
      <c r="AF5">
        <f t="shared" si="11"/>
        <v>0.13678419687833199</v>
      </c>
      <c r="AG5">
        <f t="shared" si="12"/>
        <v>9.1934975271418848E-2</v>
      </c>
      <c r="AH5">
        <v>18.649999999999999</v>
      </c>
      <c r="AI5">
        <f t="shared" si="13"/>
        <v>-2.4669500000000006</v>
      </c>
      <c r="AJ5">
        <f t="shared" si="14"/>
        <v>0.27100801835371685</v>
      </c>
    </row>
    <row r="6" spans="1:36" x14ac:dyDescent="0.25">
      <c r="A6" t="s">
        <v>5</v>
      </c>
      <c r="B6">
        <v>5</v>
      </c>
      <c r="C6">
        <v>1</v>
      </c>
      <c r="D6">
        <v>2</v>
      </c>
      <c r="E6">
        <v>-0.61</v>
      </c>
      <c r="F6">
        <v>21.748839889999999</v>
      </c>
      <c r="G6">
        <v>17</v>
      </c>
      <c r="H6">
        <v>27</v>
      </c>
      <c r="I6">
        <v>21.116949999999999</v>
      </c>
      <c r="J6">
        <v>1.1199404275575084</v>
      </c>
      <c r="K6">
        <f t="shared" si="0"/>
        <v>0.63188989000000007</v>
      </c>
      <c r="L6">
        <f t="shared" si="1"/>
        <v>-4.1169499999999992</v>
      </c>
      <c r="M6">
        <f t="shared" si="2"/>
        <v>5.8830500000000008</v>
      </c>
      <c r="N6">
        <f t="shared" si="3"/>
        <v>-0.39658382972300132</v>
      </c>
      <c r="O6">
        <f t="shared" si="4"/>
        <v>-1.1504004406300501</v>
      </c>
      <c r="P6">
        <f t="shared" si="5"/>
        <v>-0.79724302876316311</v>
      </c>
      <c r="AA6">
        <f t="shared" si="6"/>
        <v>0.50900000000000001</v>
      </c>
      <c r="AB6">
        <f t="shared" si="7"/>
        <v>-0.33150000000000002</v>
      </c>
      <c r="AC6">
        <f t="shared" si="8"/>
        <v>4.82E-2</v>
      </c>
      <c r="AD6">
        <f t="shared" si="9"/>
        <v>0.47488398899999995</v>
      </c>
      <c r="AE6">
        <f t="shared" si="10"/>
        <v>0.16078484189388614</v>
      </c>
      <c r="AF6">
        <f t="shared" si="11"/>
        <v>0.24925741508163779</v>
      </c>
      <c r="AG6">
        <f t="shared" si="12"/>
        <v>0.21025184956836984</v>
      </c>
      <c r="AH6">
        <v>18.649999999999999</v>
      </c>
      <c r="AI6">
        <f t="shared" si="13"/>
        <v>-2.4669500000000006</v>
      </c>
      <c r="AJ6">
        <f t="shared" si="14"/>
        <v>0.3659924636380279</v>
      </c>
    </row>
    <row r="7" spans="1:36" x14ac:dyDescent="0.25">
      <c r="A7" t="s">
        <v>5</v>
      </c>
      <c r="B7">
        <v>4</v>
      </c>
      <c r="C7">
        <v>4</v>
      </c>
      <c r="D7">
        <v>2</v>
      </c>
      <c r="E7">
        <v>-0.80700000000000005</v>
      </c>
      <c r="F7">
        <v>21.522246379999999</v>
      </c>
      <c r="G7">
        <v>17</v>
      </c>
      <c r="H7">
        <v>27</v>
      </c>
      <c r="I7">
        <v>21.116949999999999</v>
      </c>
      <c r="J7">
        <v>1.1199404275575084</v>
      </c>
      <c r="K7">
        <f t="shared" si="0"/>
        <v>0.40529637999999935</v>
      </c>
      <c r="L7">
        <f t="shared" si="1"/>
        <v>-4.1169499999999992</v>
      </c>
      <c r="M7">
        <f t="shared" si="2"/>
        <v>5.8830500000000008</v>
      </c>
      <c r="N7">
        <f t="shared" si="3"/>
        <v>-0.39658382972300132</v>
      </c>
      <c r="O7">
        <f t="shared" si="4"/>
        <v>-1.1504004406300501</v>
      </c>
      <c r="P7">
        <f t="shared" si="5"/>
        <v>-0.79724302876316311</v>
      </c>
      <c r="AA7">
        <f t="shared" si="6"/>
        <v>0.50900000000000001</v>
      </c>
      <c r="AB7">
        <f t="shared" si="7"/>
        <v>-0.33150000000000002</v>
      </c>
      <c r="AC7">
        <f t="shared" si="8"/>
        <v>4.82E-2</v>
      </c>
      <c r="AD7">
        <f t="shared" si="9"/>
        <v>0.45222463799999985</v>
      </c>
      <c r="AE7">
        <f t="shared" si="10"/>
        <v>0.12536069737676298</v>
      </c>
      <c r="AF7">
        <f t="shared" si="11"/>
        <v>0.217567789880726</v>
      </c>
      <c r="AG7">
        <f t="shared" si="12"/>
        <v>0.17691575888555192</v>
      </c>
      <c r="AH7">
        <v>18.649999999999999</v>
      </c>
      <c r="AI7">
        <f t="shared" si="13"/>
        <v>-2.4669500000000006</v>
      </c>
      <c r="AJ7">
        <f t="shared" si="14"/>
        <v>0.33923034622857107</v>
      </c>
    </row>
    <row r="8" spans="1:36" x14ac:dyDescent="0.25">
      <c r="A8" t="s">
        <v>5</v>
      </c>
      <c r="B8">
        <v>2</v>
      </c>
      <c r="C8">
        <v>3</v>
      </c>
      <c r="D8">
        <v>2</v>
      </c>
      <c r="E8">
        <v>-0.53300000000000003</v>
      </c>
      <c r="F8">
        <v>22.373580627999999</v>
      </c>
      <c r="G8">
        <v>17</v>
      </c>
      <c r="H8">
        <v>27</v>
      </c>
      <c r="I8">
        <v>21.116949999999999</v>
      </c>
      <c r="J8">
        <v>1.1199404275575084</v>
      </c>
      <c r="K8">
        <f t="shared" si="0"/>
        <v>1.2566306279999999</v>
      </c>
      <c r="L8">
        <f t="shared" si="1"/>
        <v>-4.1169499999999992</v>
      </c>
      <c r="M8">
        <f t="shared" si="2"/>
        <v>5.8830500000000008</v>
      </c>
      <c r="N8">
        <f t="shared" si="3"/>
        <v>-0.39658382972300132</v>
      </c>
      <c r="O8">
        <f t="shared" si="4"/>
        <v>-1.1504004406300501</v>
      </c>
      <c r="P8">
        <f t="shared" si="5"/>
        <v>-0.79724302876316311</v>
      </c>
      <c r="AA8">
        <f t="shared" si="6"/>
        <v>0.50900000000000001</v>
      </c>
      <c r="AB8">
        <f t="shared" si="7"/>
        <v>-0.33150000000000002</v>
      </c>
      <c r="AC8">
        <f t="shared" si="8"/>
        <v>4.82E-2</v>
      </c>
      <c r="AD8">
        <f t="shared" si="9"/>
        <v>0.53735806279999987</v>
      </c>
      <c r="AE8">
        <f t="shared" si="10"/>
        <v>0.25845271503220374</v>
      </c>
      <c r="AF8">
        <f t="shared" si="11"/>
        <v>0.33662884877786747</v>
      </c>
      <c r="AG8">
        <f t="shared" si="12"/>
        <v>0.3021627515850186</v>
      </c>
      <c r="AH8">
        <v>18.649999999999999</v>
      </c>
      <c r="AI8">
        <f t="shared" si="13"/>
        <v>-2.4669500000000006</v>
      </c>
      <c r="AJ8">
        <f t="shared" si="14"/>
        <v>0.43977827056968571</v>
      </c>
    </row>
    <row r="9" spans="1:36" x14ac:dyDescent="0.25">
      <c r="A9" t="s">
        <v>5</v>
      </c>
      <c r="B9">
        <v>1</v>
      </c>
      <c r="C9">
        <v>2</v>
      </c>
      <c r="D9">
        <v>2</v>
      </c>
      <c r="E9">
        <v>-0.51700000000000002</v>
      </c>
      <c r="F9">
        <v>21.523047775999999</v>
      </c>
      <c r="G9">
        <v>17</v>
      </c>
      <c r="H9">
        <v>27</v>
      </c>
      <c r="I9">
        <v>21.116949999999999</v>
      </c>
      <c r="J9">
        <v>1.1199404275575084</v>
      </c>
      <c r="K9">
        <f t="shared" si="0"/>
        <v>0.4060977759999993</v>
      </c>
      <c r="L9">
        <f t="shared" si="1"/>
        <v>-4.1169499999999992</v>
      </c>
      <c r="M9">
        <f t="shared" si="2"/>
        <v>5.8830500000000008</v>
      </c>
      <c r="N9">
        <f t="shared" si="3"/>
        <v>-0.39658382972300132</v>
      </c>
      <c r="O9">
        <f t="shared" si="4"/>
        <v>-1.1504004406300501</v>
      </c>
      <c r="P9">
        <f t="shared" si="5"/>
        <v>-0.79724302876316311</v>
      </c>
      <c r="AA9">
        <f t="shared" si="6"/>
        <v>0.50900000000000001</v>
      </c>
      <c r="AB9">
        <f t="shared" si="7"/>
        <v>-0.33150000000000002</v>
      </c>
      <c r="AC9">
        <f t="shared" si="8"/>
        <v>4.82E-2</v>
      </c>
      <c r="AD9">
        <f t="shared" si="9"/>
        <v>0.45230477759999987</v>
      </c>
      <c r="AE9">
        <f t="shared" si="10"/>
        <v>0.12548598237596459</v>
      </c>
      <c r="AF9">
        <f t="shared" si="11"/>
        <v>0.21767986696041602</v>
      </c>
      <c r="AG9">
        <f t="shared" si="12"/>
        <v>0.17703365903957155</v>
      </c>
      <c r="AH9">
        <v>18.649999999999999</v>
      </c>
      <c r="AI9">
        <f t="shared" si="13"/>
        <v>-2.4669500000000006</v>
      </c>
      <c r="AJ9">
        <f t="shared" si="14"/>
        <v>0.33932499613201916</v>
      </c>
    </row>
    <row r="10" spans="1:36" x14ac:dyDescent="0.25">
      <c r="A10" t="s">
        <v>5</v>
      </c>
      <c r="B10">
        <v>5</v>
      </c>
      <c r="C10">
        <v>2</v>
      </c>
      <c r="D10">
        <v>2</v>
      </c>
      <c r="E10">
        <v>-0.66700000000000004</v>
      </c>
      <c r="F10">
        <v>21.347494654999998</v>
      </c>
      <c r="G10">
        <v>17</v>
      </c>
      <c r="H10">
        <v>27</v>
      </c>
      <c r="I10">
        <v>21.116949999999999</v>
      </c>
      <c r="J10">
        <v>1.1199404275575084</v>
      </c>
      <c r="K10">
        <f t="shared" si="0"/>
        <v>0.23054465499999921</v>
      </c>
      <c r="L10">
        <f t="shared" si="1"/>
        <v>-4.1169499999999992</v>
      </c>
      <c r="M10">
        <f t="shared" si="2"/>
        <v>5.8830500000000008</v>
      </c>
      <c r="N10">
        <f t="shared" si="3"/>
        <v>-0.39658382972300132</v>
      </c>
      <c r="O10">
        <f t="shared" si="4"/>
        <v>-1.1504004406300501</v>
      </c>
      <c r="P10">
        <f t="shared" si="5"/>
        <v>-0.79724302876316311</v>
      </c>
      <c r="AA10">
        <f t="shared" si="6"/>
        <v>0.50900000000000001</v>
      </c>
      <c r="AB10">
        <f t="shared" si="7"/>
        <v>-0.33150000000000002</v>
      </c>
      <c r="AC10">
        <f t="shared" si="8"/>
        <v>4.82E-2</v>
      </c>
      <c r="AD10">
        <f t="shared" si="9"/>
        <v>0.43474946549999982</v>
      </c>
      <c r="AE10">
        <f t="shared" si="10"/>
        <v>9.804115781441386E-2</v>
      </c>
      <c r="AF10">
        <f t="shared" si="11"/>
        <v>0.19312835792849228</v>
      </c>
      <c r="AG10">
        <f t="shared" si="12"/>
        <v>0.15120655233511346</v>
      </c>
      <c r="AH10">
        <v>18.649999999999999</v>
      </c>
      <c r="AI10">
        <f t="shared" si="13"/>
        <v>-2.4669500000000006</v>
      </c>
      <c r="AJ10">
        <f t="shared" si="14"/>
        <v>0.31859106939334703</v>
      </c>
    </row>
    <row r="11" spans="1:36" x14ac:dyDescent="0.25">
      <c r="A11" t="s">
        <v>5</v>
      </c>
      <c r="B11">
        <v>3</v>
      </c>
      <c r="C11">
        <v>1</v>
      </c>
      <c r="D11">
        <v>2</v>
      </c>
      <c r="E11">
        <v>-0.65</v>
      </c>
      <c r="F11">
        <v>21.447325132</v>
      </c>
      <c r="G11">
        <v>17</v>
      </c>
      <c r="H11">
        <v>27</v>
      </c>
      <c r="I11">
        <v>21.116949999999999</v>
      </c>
      <c r="J11">
        <v>1.1199404275575084</v>
      </c>
      <c r="K11">
        <f t="shared" si="0"/>
        <v>0.33037513200000035</v>
      </c>
      <c r="L11">
        <f t="shared" si="1"/>
        <v>-4.1169499999999992</v>
      </c>
      <c r="M11">
        <f t="shared" si="2"/>
        <v>5.8830500000000008</v>
      </c>
      <c r="N11">
        <f t="shared" si="3"/>
        <v>-0.39658382972300132</v>
      </c>
      <c r="O11">
        <f t="shared" si="4"/>
        <v>-1.1504004406300501</v>
      </c>
      <c r="P11">
        <f t="shared" si="5"/>
        <v>-0.79724302876316311</v>
      </c>
      <c r="AA11">
        <f t="shared" si="6"/>
        <v>0.50900000000000001</v>
      </c>
      <c r="AB11">
        <f t="shared" si="7"/>
        <v>-0.33150000000000002</v>
      </c>
      <c r="AC11">
        <f t="shared" si="8"/>
        <v>4.82E-2</v>
      </c>
      <c r="AD11">
        <f t="shared" si="9"/>
        <v>0.44473251319999996</v>
      </c>
      <c r="AE11">
        <f t="shared" si="10"/>
        <v>0.11364800041313335</v>
      </c>
      <c r="AF11">
        <f t="shared" si="11"/>
        <v>0.20708988047941737</v>
      </c>
      <c r="AG11">
        <f t="shared" si="12"/>
        <v>0.16589345944988915</v>
      </c>
      <c r="AH11">
        <v>18.649999999999999</v>
      </c>
      <c r="AI11">
        <f t="shared" si="13"/>
        <v>-2.4669500000000006</v>
      </c>
      <c r="AJ11">
        <f t="shared" si="14"/>
        <v>0.33038167604627411</v>
      </c>
    </row>
    <row r="12" spans="1:36" x14ac:dyDescent="0.25">
      <c r="A12" t="s">
        <v>5</v>
      </c>
      <c r="B12">
        <v>2</v>
      </c>
      <c r="C12">
        <v>4</v>
      </c>
      <c r="D12">
        <v>2</v>
      </c>
      <c r="E12">
        <v>-0.90700000000000003</v>
      </c>
      <c r="F12">
        <v>22.644037383000001</v>
      </c>
      <c r="G12">
        <v>17</v>
      </c>
      <c r="H12">
        <v>27</v>
      </c>
      <c r="I12">
        <v>21.116949999999999</v>
      </c>
      <c r="J12">
        <v>1.1199404275575084</v>
      </c>
      <c r="K12">
        <f t="shared" si="0"/>
        <v>1.5270873830000014</v>
      </c>
      <c r="L12">
        <f t="shared" si="1"/>
        <v>-4.1169499999999992</v>
      </c>
      <c r="M12">
        <f t="shared" si="2"/>
        <v>5.8830500000000008</v>
      </c>
      <c r="N12">
        <f t="shared" si="3"/>
        <v>-0.39658382972300132</v>
      </c>
      <c r="O12">
        <f t="shared" si="4"/>
        <v>-1.1504004406300501</v>
      </c>
      <c r="P12">
        <f t="shared" si="5"/>
        <v>-0.79724302876316311</v>
      </c>
      <c r="AA12">
        <f t="shared" si="6"/>
        <v>0.50900000000000001</v>
      </c>
      <c r="AB12">
        <f t="shared" si="7"/>
        <v>-0.33150000000000002</v>
      </c>
      <c r="AC12">
        <f t="shared" si="8"/>
        <v>4.82E-2</v>
      </c>
      <c r="AD12">
        <f t="shared" si="9"/>
        <v>0.56440373830000001</v>
      </c>
      <c r="AE12">
        <f t="shared" si="10"/>
        <v>0.30073415184278224</v>
      </c>
      <c r="AF12">
        <f t="shared" si="11"/>
        <v>0.37445284999928302</v>
      </c>
      <c r="AG12">
        <f t="shared" si="12"/>
        <v>0.34195193579625521</v>
      </c>
      <c r="AH12">
        <v>18.649999999999999</v>
      </c>
      <c r="AI12">
        <f t="shared" si="13"/>
        <v>-2.4669500000000006</v>
      </c>
      <c r="AJ12">
        <f t="shared" si="14"/>
        <v>0.47172091284346801</v>
      </c>
    </row>
    <row r="13" spans="1:36" x14ac:dyDescent="0.25">
      <c r="A13" t="s">
        <v>5</v>
      </c>
      <c r="B13">
        <v>5</v>
      </c>
      <c r="C13">
        <v>3</v>
      </c>
      <c r="D13">
        <v>2</v>
      </c>
      <c r="E13">
        <v>-0.98299999999999998</v>
      </c>
      <c r="F13">
        <v>22.620654166000001</v>
      </c>
      <c r="G13">
        <v>17</v>
      </c>
      <c r="H13">
        <v>27</v>
      </c>
      <c r="I13">
        <v>21.116949999999999</v>
      </c>
      <c r="J13">
        <v>1.1199404275575084</v>
      </c>
      <c r="K13">
        <f t="shared" si="0"/>
        <v>1.5037041660000021</v>
      </c>
      <c r="L13">
        <f t="shared" si="1"/>
        <v>-4.1169499999999992</v>
      </c>
      <c r="M13">
        <f t="shared" si="2"/>
        <v>5.8830500000000008</v>
      </c>
      <c r="N13">
        <f t="shared" si="3"/>
        <v>-0.39658382972300132</v>
      </c>
      <c r="O13">
        <f t="shared" si="4"/>
        <v>-1.1504004406300501</v>
      </c>
      <c r="P13">
        <f t="shared" si="5"/>
        <v>-0.79724302876316311</v>
      </c>
      <c r="AA13">
        <f t="shared" si="6"/>
        <v>0.50900000000000001</v>
      </c>
      <c r="AB13">
        <f t="shared" si="7"/>
        <v>-0.33150000000000002</v>
      </c>
      <c r="AC13">
        <f t="shared" si="8"/>
        <v>4.82E-2</v>
      </c>
      <c r="AD13">
        <f t="shared" si="9"/>
        <v>0.56206541660000009</v>
      </c>
      <c r="AE13">
        <f t="shared" si="10"/>
        <v>0.29707857292402495</v>
      </c>
      <c r="AF13">
        <f t="shared" si="11"/>
        <v>0.37118265314888971</v>
      </c>
      <c r="AG13">
        <f t="shared" si="12"/>
        <v>0.33851183266899454</v>
      </c>
      <c r="AH13">
        <v>18.649999999999999</v>
      </c>
      <c r="AI13">
        <f t="shared" si="13"/>
        <v>-2.4669500000000006</v>
      </c>
      <c r="AJ13">
        <f t="shared" si="14"/>
        <v>0.46895920797926083</v>
      </c>
    </row>
    <row r="14" spans="1:36" x14ac:dyDescent="0.25">
      <c r="A14" t="s">
        <v>5</v>
      </c>
      <c r="B14">
        <v>4</v>
      </c>
      <c r="C14">
        <v>1</v>
      </c>
      <c r="D14">
        <v>2</v>
      </c>
      <c r="E14">
        <v>-0.55000000000000004</v>
      </c>
      <c r="F14">
        <v>21.916437981000001</v>
      </c>
      <c r="G14">
        <v>17</v>
      </c>
      <c r="H14">
        <v>27</v>
      </c>
      <c r="I14">
        <v>21.116949999999999</v>
      </c>
      <c r="J14">
        <v>1.1199404275575084</v>
      </c>
      <c r="K14">
        <f t="shared" si="0"/>
        <v>0.79948798100000218</v>
      </c>
      <c r="L14">
        <f t="shared" si="1"/>
        <v>-4.1169499999999992</v>
      </c>
      <c r="M14">
        <f t="shared" si="2"/>
        <v>5.8830500000000008</v>
      </c>
      <c r="N14">
        <f t="shared" si="3"/>
        <v>-0.39658382972300132</v>
      </c>
      <c r="O14">
        <f t="shared" si="4"/>
        <v>-1.1504004406300501</v>
      </c>
      <c r="P14">
        <f t="shared" si="5"/>
        <v>-0.79724302876316311</v>
      </c>
      <c r="AA14">
        <f t="shared" si="6"/>
        <v>0.50900000000000001</v>
      </c>
      <c r="AB14">
        <f t="shared" si="7"/>
        <v>-0.33150000000000002</v>
      </c>
      <c r="AC14">
        <f t="shared" si="8"/>
        <v>4.82E-2</v>
      </c>
      <c r="AD14">
        <f t="shared" si="9"/>
        <v>0.49164379810000014</v>
      </c>
      <c r="AE14">
        <f t="shared" si="10"/>
        <v>0.18698602919346066</v>
      </c>
      <c r="AF14">
        <f t="shared" si="11"/>
        <v>0.27269639481313301</v>
      </c>
      <c r="AG14">
        <f t="shared" si="12"/>
        <v>0.23490862442411581</v>
      </c>
      <c r="AH14">
        <v>18.649999999999999</v>
      </c>
      <c r="AI14">
        <f t="shared" si="13"/>
        <v>-2.4669500000000006</v>
      </c>
      <c r="AJ14">
        <f t="shared" si="14"/>
        <v>0.38578685134552615</v>
      </c>
    </row>
    <row r="15" spans="1:36" x14ac:dyDescent="0.25">
      <c r="A15" t="s">
        <v>5</v>
      </c>
      <c r="B15">
        <v>5</v>
      </c>
      <c r="C15">
        <v>4</v>
      </c>
      <c r="D15">
        <v>2</v>
      </c>
      <c r="E15">
        <v>-0.91700000000000004</v>
      </c>
      <c r="F15">
        <v>22.336710128</v>
      </c>
      <c r="G15">
        <v>17</v>
      </c>
      <c r="H15">
        <v>27</v>
      </c>
      <c r="I15">
        <v>21.116949999999999</v>
      </c>
      <c r="J15">
        <v>1.1199404275575084</v>
      </c>
      <c r="K15">
        <f t="shared" si="0"/>
        <v>1.2197601280000008</v>
      </c>
      <c r="L15">
        <f t="shared" si="1"/>
        <v>-4.1169499999999992</v>
      </c>
      <c r="M15">
        <f t="shared" si="2"/>
        <v>5.8830500000000008</v>
      </c>
      <c r="N15">
        <f t="shared" si="3"/>
        <v>-0.39658382972300132</v>
      </c>
      <c r="O15">
        <f t="shared" si="4"/>
        <v>-1.1504004406300501</v>
      </c>
      <c r="P15">
        <f t="shared" si="5"/>
        <v>-0.79724302876316311</v>
      </c>
      <c r="AA15">
        <f t="shared" si="6"/>
        <v>0.50900000000000001</v>
      </c>
      <c r="AB15">
        <f t="shared" si="7"/>
        <v>-0.33150000000000002</v>
      </c>
      <c r="AC15">
        <f t="shared" si="8"/>
        <v>4.82E-2</v>
      </c>
      <c r="AD15">
        <f t="shared" si="9"/>
        <v>0.53367101279999996</v>
      </c>
      <c r="AE15">
        <f t="shared" si="10"/>
        <v>0.25268862266954711</v>
      </c>
      <c r="AF15">
        <f t="shared" si="11"/>
        <v>0.33147242428022766</v>
      </c>
      <c r="AG15">
        <f t="shared" si="12"/>
        <v>0.2967384200076455</v>
      </c>
      <c r="AH15">
        <v>18.649999999999999</v>
      </c>
      <c r="AI15">
        <f t="shared" si="13"/>
        <v>-2.4669500000000006</v>
      </c>
      <c r="AJ15">
        <f t="shared" si="14"/>
        <v>0.4354236328311849</v>
      </c>
    </row>
    <row r="16" spans="1:36" x14ac:dyDescent="0.25">
      <c r="A16" t="s">
        <v>5</v>
      </c>
      <c r="B16">
        <v>4</v>
      </c>
      <c r="C16">
        <v>3</v>
      </c>
      <c r="D16">
        <v>2</v>
      </c>
      <c r="E16">
        <v>-0.86</v>
      </c>
      <c r="F16">
        <v>20.972289568000001</v>
      </c>
      <c r="G16">
        <v>17</v>
      </c>
      <c r="H16">
        <v>27</v>
      </c>
      <c r="I16">
        <v>21.116949999999999</v>
      </c>
      <c r="J16">
        <v>1.1199404275575084</v>
      </c>
      <c r="K16">
        <f t="shared" si="0"/>
        <v>-0.14466043199999845</v>
      </c>
      <c r="L16">
        <f t="shared" si="1"/>
        <v>-4.1169499999999992</v>
      </c>
      <c r="M16">
        <f t="shared" si="2"/>
        <v>5.8830500000000008</v>
      </c>
      <c r="N16">
        <f t="shared" si="3"/>
        <v>-0.39658382972300132</v>
      </c>
      <c r="O16">
        <f t="shared" si="4"/>
        <v>-1.1504004406300501</v>
      </c>
      <c r="P16">
        <f t="shared" si="5"/>
        <v>-0.79724302876316311</v>
      </c>
      <c r="AA16">
        <f t="shared" si="6"/>
        <v>0.50900000000000001</v>
      </c>
      <c r="AB16">
        <f t="shared" si="7"/>
        <v>-0.33150000000000002</v>
      </c>
      <c r="AC16">
        <f t="shared" si="8"/>
        <v>4.82E-2</v>
      </c>
      <c r="AD16">
        <f t="shared" si="9"/>
        <v>0.39722895680000009</v>
      </c>
      <c r="AE16">
        <f t="shared" si="10"/>
        <v>3.9384053180447763E-2</v>
      </c>
      <c r="AF16">
        <f t="shared" si="11"/>
        <v>0.14065506078725737</v>
      </c>
      <c r="AG16">
        <f t="shared" si="12"/>
        <v>9.6006953701920167E-2</v>
      </c>
      <c r="AH16">
        <v>18.649999999999999</v>
      </c>
      <c r="AI16">
        <f t="shared" si="13"/>
        <v>-2.4669500000000006</v>
      </c>
      <c r="AJ16">
        <f t="shared" si="14"/>
        <v>0.27427699088810042</v>
      </c>
    </row>
    <row r="17" spans="1:36" x14ac:dyDescent="0.25">
      <c r="A17" t="s">
        <v>5</v>
      </c>
      <c r="B17">
        <v>3</v>
      </c>
      <c r="C17">
        <v>3</v>
      </c>
      <c r="D17">
        <v>2</v>
      </c>
      <c r="E17">
        <v>-0.65</v>
      </c>
      <c r="F17">
        <v>21.041960426999999</v>
      </c>
      <c r="G17">
        <v>17</v>
      </c>
      <c r="H17">
        <v>27</v>
      </c>
      <c r="I17">
        <v>21.116949999999999</v>
      </c>
      <c r="J17">
        <v>1.1199404275575084</v>
      </c>
      <c r="K17">
        <f t="shared" si="0"/>
        <v>-7.4989572999999865E-2</v>
      </c>
      <c r="L17">
        <f t="shared" si="1"/>
        <v>-4.1169499999999992</v>
      </c>
      <c r="M17">
        <f t="shared" si="2"/>
        <v>5.8830500000000008</v>
      </c>
      <c r="N17">
        <f t="shared" si="3"/>
        <v>-0.39658382972300132</v>
      </c>
      <c r="O17">
        <f t="shared" si="4"/>
        <v>-1.1504004406300501</v>
      </c>
      <c r="P17">
        <f t="shared" si="5"/>
        <v>-0.79724302876316311</v>
      </c>
      <c r="AA17">
        <f t="shared" si="6"/>
        <v>0.50900000000000001</v>
      </c>
      <c r="AB17">
        <f t="shared" si="7"/>
        <v>-0.33150000000000002</v>
      </c>
      <c r="AC17">
        <f t="shared" si="8"/>
        <v>4.82E-2</v>
      </c>
      <c r="AD17">
        <f t="shared" si="9"/>
        <v>0.40419604269999992</v>
      </c>
      <c r="AE17">
        <f t="shared" si="10"/>
        <v>5.0275938732898283E-2</v>
      </c>
      <c r="AF17">
        <f t="shared" si="11"/>
        <v>0.15039869117250326</v>
      </c>
      <c r="AG17">
        <f t="shared" si="12"/>
        <v>0.10625682393683451</v>
      </c>
      <c r="AH17">
        <v>18.649999999999999</v>
      </c>
      <c r="AI17">
        <f t="shared" si="13"/>
        <v>-2.4669500000000006</v>
      </c>
      <c r="AJ17">
        <f t="shared" si="14"/>
        <v>0.28250555713686754</v>
      </c>
    </row>
    <row r="18" spans="1:36" x14ac:dyDescent="0.25">
      <c r="A18" t="s">
        <v>5</v>
      </c>
      <c r="B18">
        <v>2</v>
      </c>
      <c r="C18">
        <v>1</v>
      </c>
      <c r="D18">
        <v>2</v>
      </c>
      <c r="E18">
        <v>-0.7</v>
      </c>
      <c r="F18">
        <v>21.278050350000001</v>
      </c>
      <c r="G18">
        <v>17</v>
      </c>
      <c r="H18">
        <v>27</v>
      </c>
      <c r="I18">
        <v>21.116949999999999</v>
      </c>
      <c r="J18">
        <v>1.1199404275575084</v>
      </c>
      <c r="K18">
        <f t="shared" si="0"/>
        <v>0.16110035000000167</v>
      </c>
      <c r="L18">
        <f t="shared" si="1"/>
        <v>-4.1169499999999992</v>
      </c>
      <c r="M18">
        <f t="shared" si="2"/>
        <v>5.8830500000000008</v>
      </c>
      <c r="N18">
        <f t="shared" si="3"/>
        <v>-0.39658382972300132</v>
      </c>
      <c r="O18">
        <f t="shared" si="4"/>
        <v>-1.1504004406300501</v>
      </c>
      <c r="P18">
        <f t="shared" si="5"/>
        <v>-0.79724302876316311</v>
      </c>
      <c r="AA18">
        <f t="shared" si="6"/>
        <v>0.50900000000000001</v>
      </c>
      <c r="AB18">
        <f t="shared" si="7"/>
        <v>-0.33150000000000002</v>
      </c>
      <c r="AC18">
        <f t="shared" si="8"/>
        <v>4.82E-2</v>
      </c>
      <c r="AD18">
        <f t="shared" si="9"/>
        <v>0.42780503500000011</v>
      </c>
      <c r="AE18">
        <f t="shared" si="10"/>
        <v>8.718469022974612E-2</v>
      </c>
      <c r="AF18">
        <f t="shared" si="11"/>
        <v>0.1834164116428828</v>
      </c>
      <c r="AG18">
        <f t="shared" si="12"/>
        <v>0.14099001237823131</v>
      </c>
      <c r="AH18">
        <v>18.649999999999999</v>
      </c>
      <c r="AI18">
        <f t="shared" si="13"/>
        <v>-2.4669500000000006</v>
      </c>
      <c r="AJ18">
        <f t="shared" si="14"/>
        <v>0.31038926059561023</v>
      </c>
    </row>
    <row r="19" spans="1:36" x14ac:dyDescent="0.25">
      <c r="A19" t="s">
        <v>5</v>
      </c>
      <c r="B19">
        <v>1</v>
      </c>
      <c r="C19">
        <v>1</v>
      </c>
      <c r="D19">
        <v>2</v>
      </c>
      <c r="E19">
        <v>-0.55000000000000004</v>
      </c>
      <c r="F19">
        <v>21.919046209000001</v>
      </c>
      <c r="G19">
        <v>17</v>
      </c>
      <c r="H19">
        <v>27</v>
      </c>
      <c r="I19">
        <v>21.116949999999999</v>
      </c>
      <c r="J19">
        <v>1.1199404275575084</v>
      </c>
      <c r="K19">
        <f t="shared" si="0"/>
        <v>0.80209620900000189</v>
      </c>
      <c r="L19">
        <f t="shared" si="1"/>
        <v>-4.1169499999999992</v>
      </c>
      <c r="M19">
        <f t="shared" si="2"/>
        <v>5.8830500000000008</v>
      </c>
      <c r="N19">
        <f t="shared" si="3"/>
        <v>-0.39658382972300132</v>
      </c>
      <c r="O19">
        <f t="shared" si="4"/>
        <v>-1.1504004406300501</v>
      </c>
      <c r="P19">
        <f t="shared" si="5"/>
        <v>-0.79724302876316311</v>
      </c>
      <c r="AA19">
        <f t="shared" si="6"/>
        <v>0.50900000000000001</v>
      </c>
      <c r="AB19">
        <f t="shared" si="7"/>
        <v>-0.33150000000000002</v>
      </c>
      <c r="AC19">
        <f t="shared" si="8"/>
        <v>4.82E-2</v>
      </c>
      <c r="AD19">
        <f t="shared" si="9"/>
        <v>0.49190462090000009</v>
      </c>
      <c r="AE19">
        <f t="shared" si="10"/>
        <v>0.18739378246761929</v>
      </c>
      <c r="AF19">
        <f t="shared" si="11"/>
        <v>0.27306116151699189</v>
      </c>
      <c r="AG19">
        <f t="shared" si="12"/>
        <v>0.23529234293895523</v>
      </c>
      <c r="AH19">
        <v>18.649999999999999</v>
      </c>
      <c r="AI19">
        <f t="shared" si="13"/>
        <v>-2.4669500000000006</v>
      </c>
      <c r="AJ19">
        <f t="shared" si="14"/>
        <v>0.38609489946202613</v>
      </c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307EE-1C5D-4330-9ECE-B0574AAF60B1}">
  <dimension ref="A1:I195"/>
  <sheetViews>
    <sheetView topLeftCell="A173" workbookViewId="0">
      <selection activeCell="L7" sqref="L7"/>
    </sheetView>
  </sheetViews>
  <sheetFormatPr defaultRowHeight="15" x14ac:dyDescent="0.25"/>
  <cols>
    <col min="1" max="1" width="10.7109375" bestFit="1" customWidth="1"/>
    <col min="6" max="6" width="13.5703125" customWidth="1"/>
    <col min="7" max="7" width="14" customWidth="1"/>
  </cols>
  <sheetData>
    <row r="1" spans="1:9" x14ac:dyDescent="0.25">
      <c r="A1" t="s">
        <v>47</v>
      </c>
      <c r="B1" s="1" t="s">
        <v>13</v>
      </c>
      <c r="C1" t="s">
        <v>6</v>
      </c>
      <c r="D1" t="s">
        <v>24</v>
      </c>
      <c r="E1" t="s">
        <v>43</v>
      </c>
      <c r="F1" t="s">
        <v>44</v>
      </c>
      <c r="G1" t="s">
        <v>45</v>
      </c>
      <c r="H1" t="s">
        <v>46</v>
      </c>
      <c r="I1" t="s">
        <v>50</v>
      </c>
    </row>
    <row r="2" spans="1:9" x14ac:dyDescent="0.25">
      <c r="A2" s="3">
        <v>44498</v>
      </c>
      <c r="B2">
        <v>-0.48299999999999998</v>
      </c>
      <c r="C2">
        <v>29.470867318</v>
      </c>
      <c r="D2">
        <v>10.171607318</v>
      </c>
      <c r="E2">
        <v>0.70953794166666639</v>
      </c>
      <c r="F2">
        <v>1.6786869926402554</v>
      </c>
      <c r="G2">
        <v>1.602456301321636</v>
      </c>
      <c r="H2">
        <v>1.6355430529197541</v>
      </c>
    </row>
    <row r="3" spans="1:9" x14ac:dyDescent="0.25">
      <c r="A3" s="4"/>
      <c r="B3">
        <v>-0.48299999999999998</v>
      </c>
      <c r="C3">
        <v>29.348345852999998</v>
      </c>
      <c r="D3">
        <v>10.049085852999998</v>
      </c>
      <c r="E3">
        <v>0.53936924027777444</v>
      </c>
      <c r="F3">
        <v>1.6587537347192782</v>
      </c>
      <c r="G3">
        <v>1.5847619636216537</v>
      </c>
      <c r="H3">
        <v>1.6168769465539146</v>
      </c>
    </row>
    <row r="4" spans="1:9" x14ac:dyDescent="0.25">
      <c r="A4" s="4"/>
      <c r="B4">
        <v>-0.55000000000000004</v>
      </c>
      <c r="C4">
        <v>29.310813530000001</v>
      </c>
      <c r="D4">
        <v>10.01155353</v>
      </c>
      <c r="E4">
        <v>0.48724101388888957</v>
      </c>
      <c r="F4">
        <v>1.6526475273315986</v>
      </c>
      <c r="G4">
        <v>1.5793416105608511</v>
      </c>
      <c r="H4">
        <v>1.611158909038815</v>
      </c>
    </row>
    <row r="5" spans="1:9" x14ac:dyDescent="0.25">
      <c r="A5" s="4"/>
      <c r="B5">
        <v>-0.6</v>
      </c>
      <c r="C5">
        <v>29.177015229000002</v>
      </c>
      <c r="D5">
        <v>9.8777552290000017</v>
      </c>
      <c r="E5">
        <v>0.30141004027777984</v>
      </c>
      <c r="F5">
        <v>1.6308796188004568</v>
      </c>
      <c r="G5">
        <v>1.5600186917435008</v>
      </c>
      <c r="H5">
        <v>1.5907747802819923</v>
      </c>
    </row>
    <row r="6" spans="1:9" x14ac:dyDescent="0.25">
      <c r="A6" s="4"/>
      <c r="B6">
        <v>-0.55200000000000005</v>
      </c>
      <c r="C6">
        <v>29.331953788</v>
      </c>
      <c r="D6">
        <v>10.032693788</v>
      </c>
      <c r="E6">
        <v>0.51660248333333281</v>
      </c>
      <c r="F6">
        <v>1.6560868774506161</v>
      </c>
      <c r="G6">
        <v>1.5823946499945269</v>
      </c>
      <c r="H6">
        <v>1.6143796206457914</v>
      </c>
    </row>
    <row r="7" spans="1:9" x14ac:dyDescent="0.25">
      <c r="A7" s="4"/>
      <c r="B7">
        <v>-0.7</v>
      </c>
      <c r="C7">
        <v>29.333099270999998</v>
      </c>
      <c r="D7">
        <v>10.033839270999998</v>
      </c>
      <c r="E7">
        <v>0.51819343194444167</v>
      </c>
      <c r="F7">
        <v>1.6562732383309979</v>
      </c>
      <c r="G7">
        <v>1.5825600786647731</v>
      </c>
      <c r="H7">
        <v>1.6145541346178389</v>
      </c>
    </row>
    <row r="8" spans="1:9" x14ac:dyDescent="0.25">
      <c r="A8" s="4"/>
      <c r="B8">
        <v>-0.71699999999999997</v>
      </c>
      <c r="C8">
        <v>29.185120650000002</v>
      </c>
      <c r="D8">
        <v>9.8858606500000015</v>
      </c>
      <c r="E8">
        <v>0.31266756944444624</v>
      </c>
      <c r="F8">
        <v>1.6321983056717826</v>
      </c>
      <c r="G8">
        <v>1.5611892626012238</v>
      </c>
      <c r="H8">
        <v>1.5920096386027438</v>
      </c>
    </row>
    <row r="9" spans="1:9" x14ac:dyDescent="0.25">
      <c r="A9" s="4"/>
      <c r="B9">
        <v>-0.66700000000000004</v>
      </c>
      <c r="C9">
        <v>29.244296949999999</v>
      </c>
      <c r="D9">
        <v>9.9450369499999987</v>
      </c>
      <c r="E9">
        <v>0.394856874999998</v>
      </c>
      <c r="F9">
        <v>1.6418258142125028</v>
      </c>
      <c r="G9">
        <v>1.5697354013209608</v>
      </c>
      <c r="H9">
        <v>1.6010251291548421</v>
      </c>
    </row>
    <row r="10" spans="1:9" x14ac:dyDescent="0.25">
      <c r="A10" s="4"/>
      <c r="B10">
        <v>-0.433</v>
      </c>
      <c r="C10">
        <v>29.269961765000001</v>
      </c>
      <c r="D10">
        <v>9.9707017650000012</v>
      </c>
      <c r="E10">
        <v>0.43050245138889043</v>
      </c>
      <c r="F10">
        <v>1.6460012734015452</v>
      </c>
      <c r="G10">
        <v>1.5734418694375281</v>
      </c>
      <c r="H10">
        <v>1.6049351555869422</v>
      </c>
    </row>
    <row r="11" spans="1:9" x14ac:dyDescent="0.25">
      <c r="A11" s="4"/>
      <c r="B11">
        <v>-0.63300000000000001</v>
      </c>
      <c r="C11">
        <v>29.499019547</v>
      </c>
      <c r="D11">
        <v>10.199759546999999</v>
      </c>
      <c r="E11">
        <v>0.74863825972222164</v>
      </c>
      <c r="F11">
        <v>1.6832671341012426</v>
      </c>
      <c r="G11">
        <v>1.6065219974584983</v>
      </c>
      <c r="H11">
        <v>1.6398320360864951</v>
      </c>
    </row>
    <row r="12" spans="1:9" x14ac:dyDescent="0.25">
      <c r="A12" s="4"/>
      <c r="B12">
        <v>-0.48299999999999998</v>
      </c>
      <c r="C12">
        <v>29.373335062999999</v>
      </c>
      <c r="D12">
        <v>10.074075062999999</v>
      </c>
      <c r="E12">
        <v>0.57407647638888715</v>
      </c>
      <c r="F12">
        <v>1.6628192784031663</v>
      </c>
      <c r="G12">
        <v>1.5883708620346442</v>
      </c>
      <c r="H12">
        <v>1.620684044778363</v>
      </c>
    </row>
    <row r="13" spans="1:9" x14ac:dyDescent="0.25">
      <c r="A13" s="4"/>
      <c r="B13">
        <v>-0.58299999999999996</v>
      </c>
      <c r="C13">
        <v>29.230674658000002</v>
      </c>
      <c r="D13">
        <v>9.9314146580000013</v>
      </c>
      <c r="E13">
        <v>0.3759370250000017</v>
      </c>
      <c r="F13">
        <v>1.6396095767563901</v>
      </c>
      <c r="G13">
        <v>1.5677680935117071</v>
      </c>
      <c r="H13">
        <v>1.5989497772855312</v>
      </c>
    </row>
    <row r="14" spans="1:9" x14ac:dyDescent="0.25">
      <c r="A14" s="4"/>
      <c r="B14">
        <v>-0.56699999999999995</v>
      </c>
      <c r="C14">
        <v>29.239919086</v>
      </c>
      <c r="D14">
        <v>9.9406590860000001</v>
      </c>
      <c r="E14">
        <v>0.38877650833333338</v>
      </c>
      <c r="F14">
        <v>1.6411135709149309</v>
      </c>
      <c r="G14">
        <v>1.5691031577869763</v>
      </c>
      <c r="H14">
        <v>1.6003581629617825</v>
      </c>
    </row>
    <row r="15" spans="1:9" x14ac:dyDescent="0.25">
      <c r="A15" s="4"/>
      <c r="B15">
        <v>-0.55000000000000004</v>
      </c>
      <c r="C15">
        <v>29.256311720999999</v>
      </c>
      <c r="D15">
        <v>9.9570517209999991</v>
      </c>
      <c r="E15">
        <v>0.41154405694444313</v>
      </c>
      <c r="F15">
        <v>1.6437805209180134</v>
      </c>
      <c r="G15">
        <v>1.5714705537325155</v>
      </c>
      <c r="H15">
        <v>1.6028555757092251</v>
      </c>
    </row>
    <row r="16" spans="1:9" x14ac:dyDescent="0.25">
      <c r="A16" s="4"/>
      <c r="B16">
        <v>-0.76700000000000002</v>
      </c>
      <c r="C16">
        <v>29.304904336</v>
      </c>
      <c r="D16">
        <v>10.005644336</v>
      </c>
      <c r="E16">
        <v>0.4790337999999994</v>
      </c>
      <c r="F16">
        <v>1.6516861489469448</v>
      </c>
      <c r="G16">
        <v>1.5784882150013815</v>
      </c>
      <c r="H16">
        <v>1.6102586452055316</v>
      </c>
    </row>
    <row r="17" spans="1:8" x14ac:dyDescent="0.25">
      <c r="A17" s="4"/>
      <c r="B17">
        <v>-0.433</v>
      </c>
      <c r="C17">
        <v>29.283220287999999</v>
      </c>
      <c r="D17">
        <v>9.9839602879999987</v>
      </c>
      <c r="E17">
        <v>0.44891706666666481</v>
      </c>
      <c r="F17">
        <v>1.6481583285641666</v>
      </c>
      <c r="G17">
        <v>1.5753566423580521</v>
      </c>
      <c r="H17">
        <v>1.6069550873643812</v>
      </c>
    </row>
    <row r="18" spans="1:8" x14ac:dyDescent="0.25">
      <c r="A18" s="4"/>
      <c r="B18">
        <v>-0.51700000000000002</v>
      </c>
      <c r="C18">
        <v>29.356169116</v>
      </c>
      <c r="D18">
        <v>10.056909116</v>
      </c>
      <c r="E18">
        <v>0.55023488333333337</v>
      </c>
      <c r="F18">
        <v>1.6600265167510855</v>
      </c>
      <c r="G18">
        <v>1.5858917857098715</v>
      </c>
      <c r="H18">
        <v>1.618068818192782</v>
      </c>
    </row>
    <row r="19" spans="1:8" x14ac:dyDescent="0.25">
      <c r="A19" s="4"/>
      <c r="B19">
        <v>-0.65</v>
      </c>
      <c r="C19">
        <v>29.251909048000002</v>
      </c>
      <c r="D19">
        <v>9.9526490480000014</v>
      </c>
      <c r="E19">
        <v>0.40542923333333514</v>
      </c>
      <c r="F19">
        <v>1.6430642413954768</v>
      </c>
      <c r="G19">
        <v>1.5708347273257339</v>
      </c>
      <c r="H19">
        <v>1.6021848298728776</v>
      </c>
    </row>
    <row r="20" spans="1:8" x14ac:dyDescent="0.25">
      <c r="A20" s="3">
        <v>44517</v>
      </c>
      <c r="B20">
        <v>-0.73</v>
      </c>
      <c r="C20">
        <v>30.546965590999999</v>
      </c>
      <c r="D20">
        <v>1.899545590999999</v>
      </c>
      <c r="E20">
        <v>0.34273489034482679</v>
      </c>
      <c r="F20">
        <v>0.4670835605285466</v>
      </c>
      <c r="G20">
        <v>0.50739127074425272</v>
      </c>
      <c r="H20">
        <v>0.48800885733770683</v>
      </c>
    </row>
    <row r="21" spans="1:8" x14ac:dyDescent="0.25">
      <c r="A21" s="4"/>
      <c r="B21">
        <v>-0.503</v>
      </c>
      <c r="C21">
        <v>30.508044752</v>
      </c>
      <c r="D21">
        <v>1.8606247519999997</v>
      </c>
      <c r="E21">
        <v>0.31589293241379274</v>
      </c>
      <c r="F21">
        <v>0.46202520531415958</v>
      </c>
      <c r="G21">
        <v>0.50271550968731338</v>
      </c>
      <c r="H21">
        <v>0.48314912159982198</v>
      </c>
    </row>
    <row r="22" spans="1:8" x14ac:dyDescent="0.25">
      <c r="A22" s="4"/>
      <c r="B22">
        <v>-0.55700000000000005</v>
      </c>
      <c r="C22">
        <v>30.45071312</v>
      </c>
      <c r="D22">
        <v>1.8032931199999993</v>
      </c>
      <c r="E22">
        <v>0.27635387586206833</v>
      </c>
      <c r="F22">
        <v>0.45457408742647676</v>
      </c>
      <c r="G22">
        <v>0.49582796514500843</v>
      </c>
      <c r="H22">
        <v>0.47599057650931997</v>
      </c>
    </row>
    <row r="23" spans="1:8" x14ac:dyDescent="0.25">
      <c r="A23" s="4"/>
      <c r="B23">
        <v>-0.49</v>
      </c>
      <c r="C23">
        <v>30.532778265000001</v>
      </c>
      <c r="D23">
        <v>1.8853582650000007</v>
      </c>
      <c r="E23">
        <v>0.3329505275862073</v>
      </c>
      <c r="F23">
        <v>0.46523970165257783</v>
      </c>
      <c r="G23">
        <v>0.50568687412492763</v>
      </c>
      <c r="H23">
        <v>0.4862373987320171</v>
      </c>
    </row>
    <row r="24" spans="1:8" x14ac:dyDescent="0.25">
      <c r="A24" s="4"/>
      <c r="B24">
        <v>-0.47699999999999998</v>
      </c>
      <c r="C24">
        <v>30.510558364000001</v>
      </c>
      <c r="D24">
        <v>1.863138364000001</v>
      </c>
      <c r="E24">
        <v>0.31762645793103506</v>
      </c>
      <c r="F24">
        <v>0.46235188743853911</v>
      </c>
      <c r="G24">
        <v>0.50301748285654191</v>
      </c>
      <c r="H24">
        <v>0.48346297634657048</v>
      </c>
    </row>
    <row r="25" spans="1:8" x14ac:dyDescent="0.25">
      <c r="A25" s="4"/>
      <c r="B25">
        <v>-0.48299999999999998</v>
      </c>
      <c r="C25">
        <v>30.487501926</v>
      </c>
      <c r="D25">
        <v>1.8400819259999999</v>
      </c>
      <c r="E25">
        <v>0.30172546620689633</v>
      </c>
      <c r="F25">
        <v>0.45935535251331566</v>
      </c>
      <c r="G25">
        <v>0.5002475940853327</v>
      </c>
      <c r="H25">
        <v>0.48058410223656134</v>
      </c>
    </row>
    <row r="26" spans="1:8" x14ac:dyDescent="0.25">
      <c r="A26" s="4"/>
      <c r="B26">
        <v>-0.54300000000000004</v>
      </c>
      <c r="C26">
        <v>30.515997206000002</v>
      </c>
      <c r="D26">
        <v>1.8685772060000012</v>
      </c>
      <c r="E26">
        <v>0.3213773834482766</v>
      </c>
      <c r="F26">
        <v>0.46305874770922673</v>
      </c>
      <c r="G26">
        <v>0.50367087898755658</v>
      </c>
      <c r="H26">
        <v>0.48414208130728598</v>
      </c>
    </row>
    <row r="27" spans="1:8" x14ac:dyDescent="0.25">
      <c r="A27" s="4"/>
      <c r="B27">
        <v>-0.58299999999999996</v>
      </c>
      <c r="C27">
        <v>30.613909479999997</v>
      </c>
      <c r="D27">
        <v>1.9664894799999963</v>
      </c>
      <c r="E27">
        <v>0.38890308965516984</v>
      </c>
      <c r="F27">
        <v>0.47578393746529474</v>
      </c>
      <c r="G27">
        <v>0.51543358527879446</v>
      </c>
      <c r="H27">
        <v>0.49636760854053391</v>
      </c>
    </row>
    <row r="28" spans="1:8" x14ac:dyDescent="0.25">
      <c r="A28" s="4"/>
      <c r="B28">
        <v>-0.51700000000000002</v>
      </c>
      <c r="C28">
        <v>30.545630766999999</v>
      </c>
      <c r="D28">
        <v>1.8982107669999984</v>
      </c>
      <c r="E28">
        <v>0.34181432206896428</v>
      </c>
      <c r="F28">
        <v>0.46691007984020139</v>
      </c>
      <c r="G28">
        <v>0.50723091145505361</v>
      </c>
      <c r="H28">
        <v>0.48784218847693051</v>
      </c>
    </row>
    <row r="29" spans="1:8" x14ac:dyDescent="0.25">
      <c r="A29" s="4"/>
      <c r="B29">
        <v>-0.66700000000000004</v>
      </c>
      <c r="C29">
        <v>30.554202408000002</v>
      </c>
      <c r="D29">
        <v>1.9067824080000015</v>
      </c>
      <c r="E29">
        <v>0.34772579862069064</v>
      </c>
      <c r="F29">
        <v>0.46802409500694075</v>
      </c>
      <c r="G29">
        <v>0.50826066688200833</v>
      </c>
      <c r="H29">
        <v>0.48891246114243075</v>
      </c>
    </row>
    <row r="30" spans="1:8" x14ac:dyDescent="0.25">
      <c r="A30" s="4"/>
      <c r="B30">
        <v>-0.437</v>
      </c>
      <c r="C30">
        <v>30.595142676999998</v>
      </c>
      <c r="D30">
        <v>1.947722676999998</v>
      </c>
      <c r="E30">
        <v>0.37596046689655027</v>
      </c>
      <c r="F30">
        <v>0.47334490587575428</v>
      </c>
      <c r="G30">
        <v>0.51317903247661445</v>
      </c>
      <c r="H30">
        <v>0.49402434704956405</v>
      </c>
    </row>
    <row r="31" spans="1:8" x14ac:dyDescent="0.25">
      <c r="A31" s="4"/>
      <c r="B31">
        <v>-0.53</v>
      </c>
      <c r="C31">
        <v>30.690673999999998</v>
      </c>
      <c r="D31">
        <v>2.0432539999999975</v>
      </c>
      <c r="E31">
        <v>0.44184413793103267</v>
      </c>
      <c r="F31">
        <v>0.48576065482285036</v>
      </c>
      <c r="G31">
        <v>0.52465570284852736</v>
      </c>
      <c r="H31">
        <v>0.50595258386045416</v>
      </c>
    </row>
    <row r="32" spans="1:8" x14ac:dyDescent="0.25">
      <c r="A32" s="4"/>
      <c r="B32">
        <v>-0.58299999999999996</v>
      </c>
      <c r="C32">
        <v>30.520644938</v>
      </c>
      <c r="D32">
        <v>1.8732249379999999</v>
      </c>
      <c r="E32">
        <v>0.32458271586206877</v>
      </c>
      <c r="F32">
        <v>0.46366279119855813</v>
      </c>
      <c r="G32">
        <v>0.50422923499547012</v>
      </c>
      <c r="H32">
        <v>0.48472240665177574</v>
      </c>
    </row>
    <row r="33" spans="1:8" x14ac:dyDescent="0.25">
      <c r="A33" s="4"/>
      <c r="B33">
        <v>-0.78</v>
      </c>
      <c r="C33">
        <v>30.525162802000001</v>
      </c>
      <c r="D33">
        <v>1.8777428020000002</v>
      </c>
      <c r="E33">
        <v>0.32769848413793107</v>
      </c>
      <c r="F33">
        <v>0.4642499563653289</v>
      </c>
      <c r="G33">
        <v>0.504771989290971</v>
      </c>
      <c r="H33">
        <v>0.48528651641158094</v>
      </c>
    </row>
    <row r="34" spans="1:8" x14ac:dyDescent="0.25">
      <c r="A34" s="4"/>
      <c r="B34">
        <v>-0.61299999999999999</v>
      </c>
      <c r="C34">
        <v>30.458184883000001</v>
      </c>
      <c r="D34">
        <v>1.8107648830000009</v>
      </c>
      <c r="E34">
        <v>0.28150681586206949</v>
      </c>
      <c r="F34">
        <v>0.45554515671230905</v>
      </c>
      <c r="G34">
        <v>0.49672558655707738</v>
      </c>
      <c r="H34">
        <v>0.47692351615319856</v>
      </c>
    </row>
    <row r="35" spans="1:8" x14ac:dyDescent="0.25">
      <c r="A35" s="4"/>
      <c r="B35">
        <v>-0.48299999999999998</v>
      </c>
      <c r="C35">
        <v>30.515513273</v>
      </c>
      <c r="D35">
        <v>1.8680932729999995</v>
      </c>
      <c r="E35">
        <v>0.32104363655172369</v>
      </c>
      <c r="F35">
        <v>0.4629958532527641</v>
      </c>
      <c r="G35">
        <v>0.50361274162120706</v>
      </c>
      <c r="H35">
        <v>0.48408165644093482</v>
      </c>
    </row>
    <row r="36" spans="1:8" x14ac:dyDescent="0.25">
      <c r="A36" s="4"/>
      <c r="B36">
        <v>-0.58299999999999996</v>
      </c>
      <c r="C36">
        <v>30.525744835000001</v>
      </c>
      <c r="D36">
        <v>1.8783248350000008</v>
      </c>
      <c r="E36">
        <v>0.32809988620689701</v>
      </c>
      <c r="F36">
        <v>0.46432560040939741</v>
      </c>
      <c r="G36">
        <v>0.50484191191610395</v>
      </c>
      <c r="H36">
        <v>0.48535919024501833</v>
      </c>
    </row>
    <row r="37" spans="1:8" x14ac:dyDescent="0.25">
      <c r="A37" s="4"/>
      <c r="B37">
        <v>-0.53300000000000003</v>
      </c>
      <c r="C37">
        <v>30.58757263</v>
      </c>
      <c r="D37">
        <v>1.94015263</v>
      </c>
      <c r="E37">
        <v>0.37073974482758615</v>
      </c>
      <c r="F37">
        <v>0.47236106308871689</v>
      </c>
      <c r="G37">
        <v>0.51226960370089381</v>
      </c>
      <c r="H37">
        <v>0.49307913546398241</v>
      </c>
    </row>
    <row r="38" spans="1:8" x14ac:dyDescent="0.25">
      <c r="A38" s="4"/>
      <c r="B38">
        <v>-0.60299999999999998</v>
      </c>
      <c r="C38">
        <v>30.570819112000002</v>
      </c>
      <c r="D38">
        <v>1.923399112000002</v>
      </c>
      <c r="E38">
        <v>0.35918559448275994</v>
      </c>
      <c r="F38">
        <v>0.47018368851735631</v>
      </c>
      <c r="G38">
        <v>0.51025691720584876</v>
      </c>
      <c r="H38">
        <v>0.4909872568649653</v>
      </c>
    </row>
    <row r="39" spans="1:8" x14ac:dyDescent="0.25">
      <c r="A39" s="3">
        <v>44583</v>
      </c>
      <c r="B39">
        <v>-0.61699999999999999</v>
      </c>
      <c r="C39">
        <v>29.778139891999999</v>
      </c>
      <c r="D39">
        <v>9.1941298919999994</v>
      </c>
      <c r="E39">
        <v>0.65759562978723163</v>
      </c>
      <c r="F39">
        <v>1.4890529585922709</v>
      </c>
      <c r="G39">
        <v>1.4392258317613691</v>
      </c>
      <c r="H39">
        <v>1.4613813678970142</v>
      </c>
    </row>
    <row r="40" spans="1:8" x14ac:dyDescent="0.25">
      <c r="A40" s="4"/>
      <c r="B40">
        <v>-0.45</v>
      </c>
      <c r="C40">
        <v>29.665758265000001</v>
      </c>
      <c r="D40">
        <v>9.0817482650000017</v>
      </c>
      <c r="E40">
        <v>0.53804070744680854</v>
      </c>
      <c r="F40">
        <v>1.4718462171527897</v>
      </c>
      <c r="G40">
        <v>1.4237721979822924</v>
      </c>
      <c r="H40">
        <v>1.4451482181676887</v>
      </c>
    </row>
    <row r="41" spans="1:8" x14ac:dyDescent="0.25">
      <c r="A41" s="4"/>
      <c r="B41">
        <v>-0.41699999999999998</v>
      </c>
      <c r="C41">
        <v>29.668323316000002</v>
      </c>
      <c r="D41">
        <v>9.0843133160000029</v>
      </c>
      <c r="E41">
        <v>0.54076948510638445</v>
      </c>
      <c r="F41">
        <v>1.4722389518952412</v>
      </c>
      <c r="G41">
        <v>1.4241249189726966</v>
      </c>
      <c r="H41">
        <v>1.4455187311960005</v>
      </c>
    </row>
    <row r="42" spans="1:8" x14ac:dyDescent="0.25">
      <c r="A42" s="4"/>
      <c r="B42">
        <v>-0.38200000000000001</v>
      </c>
      <c r="C42">
        <v>29.671986681</v>
      </c>
      <c r="D42">
        <v>9.0879766810000007</v>
      </c>
      <c r="E42">
        <v>0.54466668191489265</v>
      </c>
      <c r="F42">
        <v>1.4727998494016761</v>
      </c>
      <c r="G42">
        <v>1.424628669475517</v>
      </c>
      <c r="H42">
        <v>1.4460478920040936</v>
      </c>
    </row>
    <row r="43" spans="1:8" x14ac:dyDescent="0.25">
      <c r="A43" s="4"/>
      <c r="B43">
        <v>-0.33</v>
      </c>
      <c r="C43">
        <v>29.512568621</v>
      </c>
      <c r="D43">
        <v>8.9285586210000005</v>
      </c>
      <c r="E43">
        <v>0.3750730010638289</v>
      </c>
      <c r="F43">
        <v>1.4483913636693619</v>
      </c>
      <c r="G43">
        <v>1.4027070406223334</v>
      </c>
      <c r="H43">
        <v>1.4230204870214385</v>
      </c>
    </row>
    <row r="44" spans="1:8" x14ac:dyDescent="0.25">
      <c r="A44" s="4"/>
      <c r="B44">
        <v>-0.47699999999999998</v>
      </c>
      <c r="C44">
        <v>29.538274452000003</v>
      </c>
      <c r="D44">
        <v>8.9542644520000039</v>
      </c>
      <c r="E44">
        <v>0.40241962978723667</v>
      </c>
      <c r="F44">
        <v>1.4523271812875218</v>
      </c>
      <c r="G44">
        <v>1.4062418577349287</v>
      </c>
      <c r="H44">
        <v>1.4267336082377722</v>
      </c>
    </row>
    <row r="45" spans="1:8" x14ac:dyDescent="0.25">
      <c r="A45" s="4"/>
      <c r="B45">
        <v>-0.34</v>
      </c>
      <c r="C45">
        <v>29.532004078000003</v>
      </c>
      <c r="D45">
        <v>8.9479940780000042</v>
      </c>
      <c r="E45">
        <v>0.39574901914893917</v>
      </c>
      <c r="F45">
        <v>1.4513671248527913</v>
      </c>
      <c r="G45">
        <v>1.4053796165835895</v>
      </c>
      <c r="H45">
        <v>1.4258278737087564</v>
      </c>
    </row>
    <row r="46" spans="1:8" x14ac:dyDescent="0.25">
      <c r="A46" s="4"/>
      <c r="B46">
        <v>-0.40300000000000002</v>
      </c>
      <c r="C46">
        <v>29.69743399</v>
      </c>
      <c r="D46">
        <v>9.1134239900000011</v>
      </c>
      <c r="E46">
        <v>0.57173828723404208</v>
      </c>
      <c r="F46">
        <v>1.4766960847382014</v>
      </c>
      <c r="G46">
        <v>1.4281279371445019</v>
      </c>
      <c r="H46">
        <v>1.449723670583144</v>
      </c>
    </row>
    <row r="47" spans="1:8" x14ac:dyDescent="0.25">
      <c r="A47" s="4"/>
      <c r="B47">
        <v>-0.42299999999999999</v>
      </c>
      <c r="C47">
        <v>29.505214162000001</v>
      </c>
      <c r="D47">
        <v>8.9212041620000022</v>
      </c>
      <c r="E47">
        <v>0.36724910851063919</v>
      </c>
      <c r="F47">
        <v>1.4472653230716384</v>
      </c>
      <c r="G47">
        <v>1.4016957265929573</v>
      </c>
      <c r="H47">
        <v>1.4219581600440476</v>
      </c>
    </row>
    <row r="48" spans="1:8" x14ac:dyDescent="0.25">
      <c r="A48" s="4"/>
      <c r="B48">
        <v>-0.39</v>
      </c>
      <c r="C48">
        <v>29.501831238999998</v>
      </c>
      <c r="D48">
        <v>8.9178212389999985</v>
      </c>
      <c r="E48">
        <v>0.36365025425531605</v>
      </c>
      <c r="F48">
        <v>1.4467473640161894</v>
      </c>
      <c r="G48">
        <v>1.4012305397600164</v>
      </c>
      <c r="H48">
        <v>1.4214695081438413</v>
      </c>
    </row>
    <row r="49" spans="1:8" x14ac:dyDescent="0.25">
      <c r="A49" s="4"/>
      <c r="B49">
        <v>-0.32</v>
      </c>
      <c r="C49">
        <v>29.530385252999999</v>
      </c>
      <c r="D49">
        <v>8.9463752529999994</v>
      </c>
      <c r="E49">
        <v>0.39402686489361488</v>
      </c>
      <c r="F49">
        <v>1.45111926669346</v>
      </c>
      <c r="G49">
        <v>1.4051570114356637</v>
      </c>
      <c r="H49">
        <v>1.4255940398578668</v>
      </c>
    </row>
    <row r="50" spans="1:8" x14ac:dyDescent="0.25">
      <c r="A50" s="4"/>
      <c r="B50">
        <v>-0.38700000000000001</v>
      </c>
      <c r="C50">
        <v>29.577650874</v>
      </c>
      <c r="D50">
        <v>8.9936408740000005</v>
      </c>
      <c r="E50">
        <v>0.44430944042553083</v>
      </c>
      <c r="F50">
        <v>1.4583561019416591</v>
      </c>
      <c r="G50">
        <v>1.4116565222255784</v>
      </c>
      <c r="H50">
        <v>1.4324214005503988</v>
      </c>
    </row>
    <row r="51" spans="1:8" x14ac:dyDescent="0.25">
      <c r="A51" s="4"/>
      <c r="B51">
        <v>-0.34300000000000003</v>
      </c>
      <c r="C51">
        <v>29.475989815000002</v>
      </c>
      <c r="D51">
        <v>8.8919798150000027</v>
      </c>
      <c r="E51">
        <v>0.33615937765957593</v>
      </c>
      <c r="F51">
        <v>1.4427907857652271</v>
      </c>
      <c r="G51">
        <v>1.3976770772102547</v>
      </c>
      <c r="H51">
        <v>1.4177368009726687</v>
      </c>
    </row>
    <row r="52" spans="1:8" x14ac:dyDescent="0.25">
      <c r="A52" s="4"/>
      <c r="B52">
        <v>-0.51700000000000002</v>
      </c>
      <c r="C52">
        <v>29.651780711000001</v>
      </c>
      <c r="D52">
        <v>9.0677707110000014</v>
      </c>
      <c r="E52">
        <v>0.52317096914893602</v>
      </c>
      <c r="F52">
        <v>1.4697061150377493</v>
      </c>
      <c r="G52">
        <v>1.4218501400230916</v>
      </c>
      <c r="H52">
        <v>1.4431292072938582</v>
      </c>
    </row>
    <row r="53" spans="1:8" x14ac:dyDescent="0.25">
      <c r="A53" s="4"/>
      <c r="B53">
        <v>-0.38700000000000001</v>
      </c>
      <c r="C53">
        <v>29.548629717000001</v>
      </c>
      <c r="D53">
        <v>8.9646197170000015</v>
      </c>
      <c r="E53">
        <v>0.41343586914893626</v>
      </c>
      <c r="F53">
        <v>1.453912675039025</v>
      </c>
      <c r="G53">
        <v>1.4076658135653177</v>
      </c>
      <c r="H53">
        <v>1.4282293915941726</v>
      </c>
    </row>
    <row r="54" spans="1:8" x14ac:dyDescent="0.25">
      <c r="A54" s="4"/>
      <c r="B54">
        <v>-0.4</v>
      </c>
      <c r="C54">
        <v>29.502649079999998</v>
      </c>
      <c r="D54">
        <v>8.9186390799999984</v>
      </c>
      <c r="E54">
        <v>0.36452029787233725</v>
      </c>
      <c r="F54">
        <v>1.4468725835827791</v>
      </c>
      <c r="G54">
        <v>1.4013430013397328</v>
      </c>
      <c r="H54">
        <v>1.4215876425378893</v>
      </c>
    </row>
    <row r="55" spans="1:8" x14ac:dyDescent="0.25">
      <c r="A55" s="4"/>
      <c r="B55">
        <v>-0.56999999999999995</v>
      </c>
      <c r="C55">
        <v>29.540443045</v>
      </c>
      <c r="D55">
        <v>8.9564330450000007</v>
      </c>
      <c r="E55">
        <v>0.40472664361702054</v>
      </c>
      <c r="F55">
        <v>1.4526592143790023</v>
      </c>
      <c r="G55">
        <v>1.4065400616578689</v>
      </c>
      <c r="H55">
        <v>1.4270468542354557</v>
      </c>
    </row>
    <row r="56" spans="1:8" x14ac:dyDescent="0.25">
      <c r="A56" s="4"/>
      <c r="B56">
        <v>-0.42699999999999999</v>
      </c>
      <c r="C56">
        <v>29.537416541999999</v>
      </c>
      <c r="D56">
        <v>8.9534065419999997</v>
      </c>
      <c r="E56">
        <v>0.4015069595744663</v>
      </c>
      <c r="F56">
        <v>1.4521958267597179</v>
      </c>
      <c r="G56">
        <v>1.4061238862540968</v>
      </c>
      <c r="H56">
        <v>1.4266096860108377</v>
      </c>
    </row>
    <row r="57" spans="1:8" x14ac:dyDescent="0.25">
      <c r="A57" s="4"/>
      <c r="B57">
        <v>-0.42699999999999999</v>
      </c>
      <c r="C57">
        <v>29.545490041000001</v>
      </c>
      <c r="D57">
        <v>8.9614800410000015</v>
      </c>
      <c r="E57">
        <v>0.41009578829787247</v>
      </c>
      <c r="F57">
        <v>1.4534319595112482</v>
      </c>
      <c r="G57">
        <v>1.4072340757058102</v>
      </c>
      <c r="H57">
        <v>1.4277758759086454</v>
      </c>
    </row>
    <row r="58" spans="1:8" x14ac:dyDescent="0.25">
      <c r="A58" s="4"/>
      <c r="B58">
        <v>-0.36</v>
      </c>
      <c r="C58">
        <v>29.608065247999999</v>
      </c>
      <c r="D58">
        <v>9.0240552479999998</v>
      </c>
      <c r="E58">
        <v>0.47666515744680671</v>
      </c>
      <c r="F58">
        <v>1.4630128441817556</v>
      </c>
      <c r="G58">
        <v>1.4158388126049113</v>
      </c>
      <c r="H58">
        <v>1.436814655037324</v>
      </c>
    </row>
    <row r="59" spans="1:8" x14ac:dyDescent="0.25">
      <c r="A59" s="3">
        <v>44601</v>
      </c>
      <c r="B59">
        <v>-0.46</v>
      </c>
      <c r="C59">
        <v>29.998041166</v>
      </c>
      <c r="D59">
        <v>5.1440511660000006</v>
      </c>
      <c r="E59">
        <v>0.41986873223140608</v>
      </c>
      <c r="F59">
        <v>0.8700245024800809</v>
      </c>
      <c r="G59">
        <v>0.88308626436095528</v>
      </c>
      <c r="H59">
        <v>0.87725830766285051</v>
      </c>
    </row>
    <row r="60" spans="1:8" x14ac:dyDescent="0.25">
      <c r="A60" s="4"/>
      <c r="B60">
        <v>-0.40699999999999997</v>
      </c>
      <c r="C60">
        <v>29.893327399</v>
      </c>
      <c r="D60">
        <v>5.0393373990000008</v>
      </c>
      <c r="E60">
        <v>0.3333284289256212</v>
      </c>
      <c r="F60">
        <v>0.85412375768975646</v>
      </c>
      <c r="G60">
        <v>0.86878344953545306</v>
      </c>
      <c r="H60">
        <v>0.86224252113211264</v>
      </c>
    </row>
    <row r="61" spans="1:8" x14ac:dyDescent="0.25">
      <c r="A61" s="4"/>
      <c r="B61">
        <v>-0.38700000000000001</v>
      </c>
      <c r="C61">
        <v>29.957252348000001</v>
      </c>
      <c r="D61">
        <v>5.1032623480000012</v>
      </c>
      <c r="E61">
        <v>0.38615896528925786</v>
      </c>
      <c r="F61">
        <v>0.86383073633167196</v>
      </c>
      <c r="G61">
        <v>0.8775149347495862</v>
      </c>
      <c r="H61">
        <v>0.87140925646856859</v>
      </c>
    </row>
    <row r="62" spans="1:8" x14ac:dyDescent="0.25">
      <c r="A62" s="4"/>
      <c r="B62">
        <v>-0.46</v>
      </c>
      <c r="C62">
        <v>29.874232101</v>
      </c>
      <c r="D62">
        <v>5.0202421010000009</v>
      </c>
      <c r="E62">
        <v>0.31754719090909239</v>
      </c>
      <c r="F62">
        <v>0.85122414411561009</v>
      </c>
      <c r="G62">
        <v>0.86617522982226314</v>
      </c>
      <c r="H62">
        <v>0.85950428597236694</v>
      </c>
    </row>
    <row r="63" spans="1:8" x14ac:dyDescent="0.25">
      <c r="A63" s="4"/>
      <c r="B63">
        <v>-0.503</v>
      </c>
      <c r="C63">
        <v>29.959729665999998</v>
      </c>
      <c r="D63">
        <v>5.1057396659999981</v>
      </c>
      <c r="E63">
        <v>0.38820633553718914</v>
      </c>
      <c r="F63">
        <v>0.86420691610641376</v>
      </c>
      <c r="G63">
        <v>0.87785331070179351</v>
      </c>
      <c r="H63">
        <v>0.87176449990333782</v>
      </c>
    </row>
    <row r="64" spans="1:8" x14ac:dyDescent="0.25">
      <c r="A64" s="4"/>
      <c r="B64">
        <v>-0.39</v>
      </c>
      <c r="C64">
        <v>29.859333971000002</v>
      </c>
      <c r="D64">
        <v>5.0053439710000021</v>
      </c>
      <c r="E64">
        <v>0.30523468677686194</v>
      </c>
      <c r="F64">
        <v>0.84896186886976721</v>
      </c>
      <c r="G64">
        <v>0.8641402997386548</v>
      </c>
      <c r="H64">
        <v>0.85736791798374168</v>
      </c>
    </row>
    <row r="65" spans="1:9" x14ac:dyDescent="0.25">
      <c r="A65" s="4"/>
      <c r="B65">
        <v>-0.36299999999999999</v>
      </c>
      <c r="C65">
        <v>29.873715992000001</v>
      </c>
      <c r="D65">
        <v>5.0197259920000015</v>
      </c>
      <c r="E65">
        <v>0.31712065454545646</v>
      </c>
      <c r="F65">
        <v>0.85114577316470186</v>
      </c>
      <c r="G65">
        <v>0.86610473468424776</v>
      </c>
      <c r="H65">
        <v>0.85943027676810835</v>
      </c>
    </row>
    <row r="66" spans="1:9" x14ac:dyDescent="0.25">
      <c r="A66" s="4"/>
      <c r="B66">
        <v>-0.46</v>
      </c>
      <c r="C66">
        <v>29.954058630999999</v>
      </c>
      <c r="D66">
        <v>5.1000686309999992</v>
      </c>
      <c r="E66">
        <v>0.3835195297520661</v>
      </c>
      <c r="F66">
        <v>0.8633457716474241</v>
      </c>
      <c r="G66">
        <v>0.8770787061221117</v>
      </c>
      <c r="H66">
        <v>0.87095128256422405</v>
      </c>
    </row>
    <row r="67" spans="1:9" x14ac:dyDescent="0.25">
      <c r="A67" s="4"/>
      <c r="B67">
        <v>-0.40300000000000002</v>
      </c>
      <c r="C67">
        <v>29.933962414</v>
      </c>
      <c r="D67">
        <v>5.0799724140000002</v>
      </c>
      <c r="E67">
        <v>0.36691108595041411</v>
      </c>
      <c r="F67">
        <v>0.86029416891243737</v>
      </c>
      <c r="G67">
        <v>0.87433377125176082</v>
      </c>
      <c r="H67">
        <v>0.86806951722244841</v>
      </c>
    </row>
    <row r="68" spans="1:9" x14ac:dyDescent="0.25">
      <c r="A68" s="4"/>
      <c r="B68">
        <v>-0.46300000000000002</v>
      </c>
      <c r="C68">
        <v>29.872995945</v>
      </c>
      <c r="D68">
        <v>5.019005945</v>
      </c>
      <c r="E68">
        <v>0.31652557438016599</v>
      </c>
      <c r="F68">
        <v>0.85103643430781528</v>
      </c>
      <c r="G68">
        <v>0.86600638373000616</v>
      </c>
      <c r="H68">
        <v>0.85932702318117438</v>
      </c>
    </row>
    <row r="69" spans="1:9" x14ac:dyDescent="0.25">
      <c r="A69" s="4"/>
      <c r="B69">
        <v>-0.70299999999999996</v>
      </c>
      <c r="C69">
        <v>30.013926048000002</v>
      </c>
      <c r="D69">
        <v>5.1599360480000023</v>
      </c>
      <c r="E69">
        <v>0.43299673388430004</v>
      </c>
      <c r="F69">
        <v>0.8724366156333252</v>
      </c>
      <c r="G69">
        <v>0.88525597453641836</v>
      </c>
      <c r="H69">
        <v>0.87953617430838893</v>
      </c>
    </row>
    <row r="70" spans="1:9" x14ac:dyDescent="0.25">
      <c r="A70" s="4"/>
      <c r="B70">
        <v>-0.437</v>
      </c>
      <c r="C70">
        <v>30.062450508999998</v>
      </c>
      <c r="D70">
        <v>5.2084605089999982</v>
      </c>
      <c r="E70">
        <v>0.47309959421487519</v>
      </c>
      <c r="F70">
        <v>0.87980503616249006</v>
      </c>
      <c r="G70">
        <v>0.89188391277294699</v>
      </c>
      <c r="H70">
        <v>0.88649450432334342</v>
      </c>
    </row>
    <row r="71" spans="1:9" x14ac:dyDescent="0.25">
      <c r="A71" s="4"/>
      <c r="B71">
        <v>-0.52</v>
      </c>
      <c r="C71">
        <v>29.905479005</v>
      </c>
      <c r="D71">
        <v>5.0514890050000005</v>
      </c>
      <c r="E71">
        <v>0.34337107851239784</v>
      </c>
      <c r="F71">
        <v>0.85596897433446539</v>
      </c>
      <c r="G71">
        <v>0.87044323291857262</v>
      </c>
      <c r="H71">
        <v>0.86398504197659365</v>
      </c>
    </row>
    <row r="72" spans="1:9" x14ac:dyDescent="0.25">
      <c r="A72" s="4"/>
      <c r="B72">
        <v>-0.40300000000000002</v>
      </c>
      <c r="C72">
        <v>29.876699112999997</v>
      </c>
      <c r="D72">
        <v>5.0227091129999977</v>
      </c>
      <c r="E72">
        <v>0.31958604380165168</v>
      </c>
      <c r="F72">
        <v>0.85159875892826042</v>
      </c>
      <c r="G72">
        <v>0.8665121980817303</v>
      </c>
      <c r="H72">
        <v>0.85985805154323713</v>
      </c>
    </row>
    <row r="73" spans="1:9" x14ac:dyDescent="0.25">
      <c r="A73" s="4"/>
      <c r="B73">
        <v>-0.51</v>
      </c>
      <c r="C73">
        <v>29.903833742</v>
      </c>
      <c r="D73">
        <v>5.0498437420000002</v>
      </c>
      <c r="E73">
        <v>0.34201135702479424</v>
      </c>
      <c r="F73">
        <v>0.85571914178784358</v>
      </c>
      <c r="G73">
        <v>0.87021850705202775</v>
      </c>
      <c r="H73">
        <v>0.8637491138966219</v>
      </c>
    </row>
    <row r="74" spans="1:9" x14ac:dyDescent="0.25">
      <c r="A74" s="4"/>
      <c r="B74">
        <v>-0.37</v>
      </c>
      <c r="C74">
        <v>29.924982700000001</v>
      </c>
      <c r="D74">
        <v>5.0709927000000015</v>
      </c>
      <c r="E74">
        <v>0.35948983471074569</v>
      </c>
      <c r="F74">
        <v>0.85893060283421496</v>
      </c>
      <c r="G74">
        <v>0.87310723542741264</v>
      </c>
      <c r="H74">
        <v>0.86678184061225572</v>
      </c>
    </row>
    <row r="75" spans="1:9" x14ac:dyDescent="0.25">
      <c r="A75" s="4"/>
      <c r="B75">
        <v>-0.43</v>
      </c>
      <c r="C75">
        <v>29.975098563</v>
      </c>
      <c r="D75">
        <v>5.1211085629999999</v>
      </c>
      <c r="E75">
        <v>0.40090790330578574</v>
      </c>
      <c r="F75">
        <v>0.86654067713810135</v>
      </c>
      <c r="G75">
        <v>0.87995254267635559</v>
      </c>
      <c r="H75">
        <v>0.87396837512601921</v>
      </c>
    </row>
    <row r="76" spans="1:9" x14ac:dyDescent="0.25">
      <c r="A76" s="4"/>
      <c r="B76">
        <v>-0.48</v>
      </c>
      <c r="C76">
        <v>29.886175958999999</v>
      </c>
      <c r="D76">
        <v>5.0321859589999995</v>
      </c>
      <c r="E76">
        <v>0.32741814793388463</v>
      </c>
      <c r="F76">
        <v>0.85303781430732284</v>
      </c>
      <c r="G76">
        <v>0.86780663698266136</v>
      </c>
      <c r="H76">
        <v>0.86121701608627288</v>
      </c>
    </row>
    <row r="77" spans="1:9" x14ac:dyDescent="0.25">
      <c r="A77" s="4"/>
      <c r="B77">
        <v>-0.34699999999999998</v>
      </c>
      <c r="C77">
        <v>29.980553053000001</v>
      </c>
      <c r="D77">
        <v>5.1265630530000017</v>
      </c>
      <c r="E77">
        <v>0.40541574628099381</v>
      </c>
      <c r="F77">
        <v>0.86736893932306702</v>
      </c>
      <c r="G77">
        <v>0.88069756945432998</v>
      </c>
      <c r="H77">
        <v>0.87475054025884325</v>
      </c>
    </row>
    <row r="78" spans="1:9" x14ac:dyDescent="0.25">
      <c r="A78" s="4"/>
      <c r="B78">
        <v>-0.32</v>
      </c>
      <c r="C78">
        <v>30.023555724000001</v>
      </c>
      <c r="D78">
        <v>5.1695657240000017</v>
      </c>
      <c r="E78">
        <v>0.4409551438016549</v>
      </c>
      <c r="F78">
        <v>0.8738988781884437</v>
      </c>
      <c r="G78">
        <v>0.8865712884306991</v>
      </c>
      <c r="H78">
        <v>0.88091705442872847</v>
      </c>
    </row>
    <row r="79" spans="1:9" x14ac:dyDescent="0.25">
      <c r="A79" s="3">
        <v>44616</v>
      </c>
      <c r="B79">
        <v>-0.91300000000000003</v>
      </c>
      <c r="C79">
        <v>25.27311113</v>
      </c>
      <c r="D79">
        <v>1.5285111300000018</v>
      </c>
      <c r="E79">
        <v>0.59663889125000003</v>
      </c>
      <c r="F79">
        <v>0.31574017261615811</v>
      </c>
      <c r="G79">
        <v>0.38539363257687725</v>
      </c>
      <c r="H79">
        <v>0.35441541684751871</v>
      </c>
      <c r="I79">
        <v>0.4121558190741112</v>
      </c>
    </row>
    <row r="80" spans="1:9" x14ac:dyDescent="0.25">
      <c r="A80" s="4"/>
      <c r="B80">
        <v>-0.61</v>
      </c>
      <c r="C80">
        <v>25.273578561000001</v>
      </c>
      <c r="D80">
        <v>1.5289785610000024</v>
      </c>
      <c r="E80">
        <v>0.5966973201250001</v>
      </c>
      <c r="F80">
        <v>0.31581170231569961</v>
      </c>
      <c r="G80">
        <v>0.38545788099105954</v>
      </c>
      <c r="H80">
        <v>0.35448290359657725</v>
      </c>
      <c r="I80">
        <v>0.41221726987972052</v>
      </c>
    </row>
    <row r="81" spans="1:9" x14ac:dyDescent="0.25">
      <c r="A81" s="4"/>
      <c r="B81">
        <v>-0.65</v>
      </c>
      <c r="C81">
        <v>23.845875998</v>
      </c>
      <c r="D81">
        <v>0.10127599800000198</v>
      </c>
      <c r="E81">
        <v>0.41823449975000004</v>
      </c>
      <c r="F81">
        <v>9.7334247106502306E-2</v>
      </c>
      <c r="G81">
        <v>0.18922009274713783</v>
      </c>
      <c r="H81">
        <v>0.14835407474407813</v>
      </c>
      <c r="I81">
        <v>0.22452438543952563</v>
      </c>
    </row>
    <row r="82" spans="1:9" x14ac:dyDescent="0.25">
      <c r="A82" s="4"/>
      <c r="B82">
        <v>-0.46</v>
      </c>
      <c r="C82">
        <v>25.037292844</v>
      </c>
      <c r="D82">
        <v>1.2926928440000012</v>
      </c>
      <c r="E82">
        <v>0.56716160549999994</v>
      </c>
      <c r="F82">
        <v>0.27965353920085145</v>
      </c>
      <c r="G82">
        <v>0.35298039744555337</v>
      </c>
      <c r="H82">
        <v>0.32036844629852501</v>
      </c>
      <c r="I82">
        <v>0.38115397355659847</v>
      </c>
    </row>
    <row r="83" spans="1:9" x14ac:dyDescent="0.25">
      <c r="A83" s="4"/>
      <c r="B83">
        <v>-0.64700000000000002</v>
      </c>
      <c r="C83">
        <v>25.488561184000002</v>
      </c>
      <c r="D83">
        <v>1.7439611840000033</v>
      </c>
      <c r="E83">
        <v>0.62357014800000021</v>
      </c>
      <c r="F83">
        <v>0.34870991067118778</v>
      </c>
      <c r="G83">
        <v>0.41500725320746074</v>
      </c>
      <c r="H83">
        <v>0.38552166296499379</v>
      </c>
      <c r="I83">
        <v>0.44047995544260216</v>
      </c>
    </row>
    <row r="84" spans="1:9" x14ac:dyDescent="0.25">
      <c r="A84" s="4"/>
      <c r="B84">
        <v>-0.88</v>
      </c>
      <c r="C84">
        <v>24.475361703000001</v>
      </c>
      <c r="D84">
        <v>0.73076170300000243</v>
      </c>
      <c r="E84">
        <v>0.4969202128750001</v>
      </c>
      <c r="F84">
        <v>0.19366273910695239</v>
      </c>
      <c r="G84">
        <v>0.27574293418604179</v>
      </c>
      <c r="H84">
        <v>0.23923795666300399</v>
      </c>
      <c r="I84">
        <v>0.30727970909535329</v>
      </c>
    </row>
    <row r="85" spans="1:9" x14ac:dyDescent="0.25">
      <c r="A85" s="4"/>
      <c r="B85">
        <v>-0.85</v>
      </c>
      <c r="C85">
        <v>26.004572411000002</v>
      </c>
      <c r="D85">
        <v>2.2599724110000032</v>
      </c>
      <c r="E85">
        <v>0.6880715513750002</v>
      </c>
      <c r="F85">
        <v>0.42767371073430738</v>
      </c>
      <c r="G85">
        <v>0.4859330220053642</v>
      </c>
      <c r="H85">
        <v>0.46002232763617645</v>
      </c>
      <c r="I85">
        <v>0.50831735947138101</v>
      </c>
    </row>
    <row r="86" spans="1:9" x14ac:dyDescent="0.25">
      <c r="A86" s="4"/>
      <c r="B86">
        <v>-0.53</v>
      </c>
      <c r="C86">
        <v>25.021954406999999</v>
      </c>
      <c r="D86">
        <v>1.2773544070000007</v>
      </c>
      <c r="E86">
        <v>0.56524430087499988</v>
      </c>
      <c r="F86">
        <v>0.27730633974243968</v>
      </c>
      <c r="G86">
        <v>0.35087212851755345</v>
      </c>
      <c r="H86">
        <v>0.318153913567986</v>
      </c>
      <c r="I86">
        <v>0.37913750629097637</v>
      </c>
    </row>
    <row r="87" spans="1:9" x14ac:dyDescent="0.25">
      <c r="A87" s="4"/>
      <c r="B87">
        <v>-0.66300000000000003</v>
      </c>
      <c r="C87">
        <v>24.256977396</v>
      </c>
      <c r="D87">
        <v>0.51237739600000154</v>
      </c>
      <c r="E87">
        <v>0.46962217449999999</v>
      </c>
      <c r="F87">
        <v>0.160243980264965</v>
      </c>
      <c r="G87">
        <v>0.24572600033477035</v>
      </c>
      <c r="H87">
        <v>0.20770806899012265</v>
      </c>
      <c r="I87">
        <v>0.27856982122404939</v>
      </c>
    </row>
    <row r="88" spans="1:9" x14ac:dyDescent="0.25">
      <c r="A88" s="4"/>
      <c r="B88">
        <v>-0.64700000000000002</v>
      </c>
      <c r="C88">
        <v>25.594674260000001</v>
      </c>
      <c r="D88">
        <v>1.8500742600000031</v>
      </c>
      <c r="E88">
        <v>0.63683428250000018</v>
      </c>
      <c r="F88">
        <v>0.36494810720435467</v>
      </c>
      <c r="G88">
        <v>0.42959250077768529</v>
      </c>
      <c r="H88">
        <v>0.40084205577556281</v>
      </c>
      <c r="I88">
        <v>0.45443010852589638</v>
      </c>
    </row>
    <row r="89" spans="1:9" x14ac:dyDescent="0.25">
      <c r="A89" s="4"/>
      <c r="B89">
        <v>-1.0669999999999999</v>
      </c>
      <c r="C89">
        <v>25.68834403</v>
      </c>
      <c r="D89">
        <v>1.9437440300000013</v>
      </c>
      <c r="E89">
        <v>0.64854300374999996</v>
      </c>
      <c r="F89">
        <v>0.37928213833239882</v>
      </c>
      <c r="G89">
        <v>0.44246741531975331</v>
      </c>
      <c r="H89">
        <v>0.41436590905520604</v>
      </c>
      <c r="I89">
        <v>0.46674440267355582</v>
      </c>
    </row>
    <row r="90" spans="1:9" x14ac:dyDescent="0.25">
      <c r="A90" s="4"/>
      <c r="B90">
        <v>-0.93300000000000005</v>
      </c>
      <c r="C90">
        <v>24.859689159999999</v>
      </c>
      <c r="D90">
        <v>1.1150891600000001</v>
      </c>
      <c r="E90">
        <v>0.54496114499999981</v>
      </c>
      <c r="F90">
        <v>0.25247532861155053</v>
      </c>
      <c r="G90">
        <v>0.32856876225250753</v>
      </c>
      <c r="H90">
        <v>0.29472638307641846</v>
      </c>
      <c r="I90">
        <v>0.35780530934525245</v>
      </c>
    </row>
    <row r="91" spans="1:9" x14ac:dyDescent="0.25">
      <c r="A91" s="4"/>
      <c r="B91">
        <v>-0.73299999999999998</v>
      </c>
      <c r="C91">
        <v>25.281422861999999</v>
      </c>
      <c r="D91">
        <v>1.5368228620000011</v>
      </c>
      <c r="E91">
        <v>0.59767785774999993</v>
      </c>
      <c r="F91">
        <v>0.31701209444553757</v>
      </c>
      <c r="G91">
        <v>0.38653608055338623</v>
      </c>
      <c r="H91">
        <v>0.3556154480215859</v>
      </c>
      <c r="I91">
        <v>0.41324852072934648</v>
      </c>
    </row>
    <row r="92" spans="1:9" x14ac:dyDescent="0.25">
      <c r="A92" s="4"/>
      <c r="B92">
        <v>-0.88300000000000001</v>
      </c>
      <c r="C92">
        <v>25.505805845000001</v>
      </c>
      <c r="D92">
        <v>1.7612058450000028</v>
      </c>
      <c r="E92">
        <v>0.62572573062500014</v>
      </c>
      <c r="F92">
        <v>0.35134881442387733</v>
      </c>
      <c r="G92">
        <v>0.41737753271900357</v>
      </c>
      <c r="H92">
        <v>0.38801141248846527</v>
      </c>
      <c r="I92">
        <v>0.44274702440231739</v>
      </c>
    </row>
    <row r="93" spans="1:9" x14ac:dyDescent="0.25">
      <c r="A93" s="4"/>
      <c r="B93">
        <v>-0.65</v>
      </c>
      <c r="C93">
        <v>25.554557585000001</v>
      </c>
      <c r="D93">
        <v>1.8099575850000029</v>
      </c>
      <c r="E93">
        <v>0.63181969812500016</v>
      </c>
      <c r="F93">
        <v>0.35880916111530542</v>
      </c>
      <c r="G93">
        <v>0.42407846180505915</v>
      </c>
      <c r="H93">
        <v>0.39505009080364983</v>
      </c>
      <c r="I93">
        <v>0.44915617077440978</v>
      </c>
    </row>
    <row r="94" spans="1:9" x14ac:dyDescent="0.25">
      <c r="A94" s="4"/>
      <c r="B94">
        <v>-0.95</v>
      </c>
      <c r="C94">
        <v>25.081741482000002</v>
      </c>
      <c r="D94">
        <v>1.3371414820000034</v>
      </c>
      <c r="E94">
        <v>0.57271768525000022</v>
      </c>
      <c r="F94">
        <v>0.28645539385140956</v>
      </c>
      <c r="G94">
        <v>0.35908986494783673</v>
      </c>
      <c r="H94">
        <v>0.32678585138868393</v>
      </c>
      <c r="I94">
        <v>0.38699741272373717</v>
      </c>
    </row>
    <row r="95" spans="1:9" x14ac:dyDescent="0.25">
      <c r="A95" s="4"/>
      <c r="B95">
        <v>-1.0069999999999999</v>
      </c>
      <c r="C95">
        <v>25.722638577000001</v>
      </c>
      <c r="D95">
        <v>1.9780385770000031</v>
      </c>
      <c r="E95">
        <v>0.65282982212500018</v>
      </c>
      <c r="F95">
        <v>0.38453013994722302</v>
      </c>
      <c r="G95">
        <v>0.44718120250940874</v>
      </c>
      <c r="H95">
        <v>0.41931728687880765</v>
      </c>
      <c r="I95">
        <v>0.47125293450211442</v>
      </c>
    </row>
    <row r="96" spans="1:9" x14ac:dyDescent="0.25">
      <c r="A96" s="4"/>
      <c r="B96">
        <v>-0.85</v>
      </c>
      <c r="C96">
        <v>25.511162011</v>
      </c>
      <c r="D96">
        <v>1.7665620110000013</v>
      </c>
      <c r="E96">
        <v>0.62639525137499996</v>
      </c>
      <c r="F96">
        <v>0.35216845399565111</v>
      </c>
      <c r="G96">
        <v>0.4181137380019152</v>
      </c>
      <c r="H96">
        <v>0.38878472497898803</v>
      </c>
      <c r="I96">
        <v>0.44345117264168721</v>
      </c>
    </row>
    <row r="97" spans="1:9" x14ac:dyDescent="0.25">
      <c r="A97" s="4"/>
      <c r="B97">
        <v>-0.623</v>
      </c>
      <c r="C97">
        <v>24.933423497</v>
      </c>
      <c r="D97">
        <v>1.1888234970000013</v>
      </c>
      <c r="E97">
        <v>0.55417793712499996</v>
      </c>
      <c r="F97">
        <v>0.2637586944377262</v>
      </c>
      <c r="G97">
        <v>0.33870355053789647</v>
      </c>
      <c r="H97">
        <v>0.30537199857499187</v>
      </c>
      <c r="I97">
        <v>0.36749879225442034</v>
      </c>
    </row>
    <row r="98" spans="1:9" x14ac:dyDescent="0.25">
      <c r="A98" s="3">
        <v>44622</v>
      </c>
      <c r="B98">
        <v>-0.67</v>
      </c>
      <c r="C98">
        <v>24.451695636</v>
      </c>
      <c r="D98">
        <v>1.5213456359999995</v>
      </c>
      <c r="E98">
        <v>0.46859954063157899</v>
      </c>
      <c r="F98">
        <v>0.29390200529738697</v>
      </c>
      <c r="G98">
        <v>0.36936218925924436</v>
      </c>
      <c r="H98">
        <v>0.33620576350085052</v>
      </c>
      <c r="I98">
        <v>0.51049816751183086</v>
      </c>
    </row>
    <row r="99" spans="1:9" x14ac:dyDescent="0.25">
      <c r="A99" s="4"/>
      <c r="B99">
        <v>-0.47</v>
      </c>
      <c r="C99">
        <v>24.560668940999999</v>
      </c>
      <c r="D99">
        <v>1.6303189409999987</v>
      </c>
      <c r="E99">
        <v>0.48007041484210522</v>
      </c>
      <c r="F99">
        <v>0.31108257470124995</v>
      </c>
      <c r="G99">
        <v>0.3847066835892346</v>
      </c>
      <c r="H99">
        <v>0.35235701026208943</v>
      </c>
      <c r="I99">
        <v>0.52240858259511269</v>
      </c>
    </row>
    <row r="100" spans="1:9" x14ac:dyDescent="0.25">
      <c r="A100" s="4"/>
      <c r="B100">
        <v>-0.497</v>
      </c>
      <c r="C100">
        <v>25.389445802000001</v>
      </c>
      <c r="D100">
        <v>2.4590958020000002</v>
      </c>
      <c r="E100">
        <v>0.56731008442105268</v>
      </c>
      <c r="F100">
        <v>0.44174630359087391</v>
      </c>
      <c r="G100">
        <v>0.50140647391349558</v>
      </c>
      <c r="H100">
        <v>0.47519241102391918</v>
      </c>
      <c r="I100">
        <v>0.6129911011846837</v>
      </c>
    </row>
    <row r="101" spans="1:9" x14ac:dyDescent="0.25">
      <c r="A101" s="4"/>
      <c r="B101">
        <v>-0.61299999999999999</v>
      </c>
      <c r="C101">
        <v>24.855413619</v>
      </c>
      <c r="D101">
        <v>1.9250636189999994</v>
      </c>
      <c r="E101">
        <v>0.5110961704210526</v>
      </c>
      <c r="F101">
        <v>0.35755158283859406</v>
      </c>
      <c r="G101">
        <v>0.4262095823070981</v>
      </c>
      <c r="H101">
        <v>0.39604196618721205</v>
      </c>
      <c r="I101">
        <v>0.55462318284577306</v>
      </c>
    </row>
    <row r="102" spans="1:9" x14ac:dyDescent="0.25">
      <c r="A102" s="4"/>
      <c r="B102">
        <v>-0.48</v>
      </c>
      <c r="C102">
        <v>23.933316705999999</v>
      </c>
      <c r="D102">
        <v>1.0029667059999987</v>
      </c>
      <c r="E102">
        <v>0.41403333747368415</v>
      </c>
      <c r="F102">
        <v>0.21217515316268029</v>
      </c>
      <c r="G102">
        <v>0.29636942692931878</v>
      </c>
      <c r="H102">
        <v>0.25937533228416809</v>
      </c>
      <c r="I102">
        <v>0.45384109698682862</v>
      </c>
    </row>
    <row r="103" spans="1:9" x14ac:dyDescent="0.25">
      <c r="A103" s="4"/>
      <c r="B103">
        <v>-0.443</v>
      </c>
      <c r="C103">
        <v>23.087315724</v>
      </c>
      <c r="D103">
        <v>0.15696572399999908</v>
      </c>
      <c r="E103">
        <v>0.32498060252631578</v>
      </c>
      <c r="F103">
        <v>7.8795894939876931E-2</v>
      </c>
      <c r="G103">
        <v>0.17724431393522103</v>
      </c>
      <c r="H103">
        <v>0.13398709504081283</v>
      </c>
      <c r="I103">
        <v>0.36137604000352302</v>
      </c>
    </row>
    <row r="104" spans="1:9" x14ac:dyDescent="0.25">
      <c r="A104" s="4"/>
      <c r="B104">
        <v>-0.63700000000000001</v>
      </c>
      <c r="C104">
        <v>24.732980526999999</v>
      </c>
      <c r="D104">
        <v>1.802630526999998</v>
      </c>
      <c r="E104">
        <v>0.49820847652631567</v>
      </c>
      <c r="F104">
        <v>0.33824896340867427</v>
      </c>
      <c r="G104">
        <v>0.40896981990843351</v>
      </c>
      <c r="H104">
        <v>0.37789580570659254</v>
      </c>
      <c r="I104">
        <v>0.54124165839214966</v>
      </c>
    </row>
    <row r="105" spans="1:9" x14ac:dyDescent="0.25">
      <c r="A105" s="4"/>
      <c r="B105">
        <v>-0.43</v>
      </c>
      <c r="C105">
        <v>24.072126804</v>
      </c>
      <c r="D105">
        <v>1.1417768039999991</v>
      </c>
      <c r="E105">
        <v>0.42864492673684207</v>
      </c>
      <c r="F105">
        <v>0.23405974703313362</v>
      </c>
      <c r="G105">
        <v>0.31591523002032734</v>
      </c>
      <c r="H105">
        <v>0.27994877589726008</v>
      </c>
      <c r="I105">
        <v>0.4690125730187894</v>
      </c>
    </row>
    <row r="106" spans="1:9" x14ac:dyDescent="0.25">
      <c r="A106" s="4"/>
      <c r="B106">
        <v>-0.54300000000000004</v>
      </c>
      <c r="C106">
        <v>23.247716788999998</v>
      </c>
      <c r="D106">
        <v>0.3173667889999976</v>
      </c>
      <c r="E106">
        <v>0.34186492515789457</v>
      </c>
      <c r="F106">
        <v>0.10408448859761749</v>
      </c>
      <c r="G106">
        <v>0.19983033380877532</v>
      </c>
      <c r="H106">
        <v>0.15776059793292493</v>
      </c>
      <c r="I106">
        <v>0.37890733598422649</v>
      </c>
    </row>
    <row r="107" spans="1:9" x14ac:dyDescent="0.25">
      <c r="A107" s="4"/>
      <c r="B107">
        <v>-0.61</v>
      </c>
      <c r="C107">
        <v>24.755999301999999</v>
      </c>
      <c r="D107">
        <v>1.8256493019999986</v>
      </c>
      <c r="E107">
        <v>0.50063150547368418</v>
      </c>
      <c r="F107">
        <v>0.34187806928446118</v>
      </c>
      <c r="G107">
        <v>0.41221108585398625</v>
      </c>
      <c r="H107">
        <v>0.38130748451330987</v>
      </c>
      <c r="I107">
        <v>0.54375753294471718</v>
      </c>
    </row>
    <row r="108" spans="1:9" x14ac:dyDescent="0.25">
      <c r="A108" s="4"/>
      <c r="B108">
        <v>-0.55000000000000004</v>
      </c>
      <c r="C108">
        <v>22.467137461</v>
      </c>
      <c r="D108">
        <v>-0.46321253900000059</v>
      </c>
      <c r="E108">
        <v>0.25969868010526315</v>
      </c>
      <c r="F108">
        <v>-1.8980488828962059E-2</v>
      </c>
      <c r="G108">
        <v>8.9917221853478876E-2</v>
      </c>
      <c r="H108">
        <v>4.2068692073502806E-2</v>
      </c>
      <c r="I108">
        <v>0.29359264536426893</v>
      </c>
    </row>
    <row r="109" spans="1:9" x14ac:dyDescent="0.25">
      <c r="A109" s="4"/>
      <c r="B109">
        <v>-0.433</v>
      </c>
      <c r="C109">
        <v>22.236668098999999</v>
      </c>
      <c r="D109">
        <v>-0.69368190100000149</v>
      </c>
      <c r="E109">
        <v>0.2354387472631578</v>
      </c>
      <c r="F109">
        <v>-5.5315946116460665E-2</v>
      </c>
      <c r="G109">
        <v>5.7464908707194909E-2</v>
      </c>
      <c r="H109">
        <v>7.9101654823589048E-3</v>
      </c>
      <c r="I109">
        <v>0.26840312059580218</v>
      </c>
    </row>
    <row r="110" spans="1:9" x14ac:dyDescent="0.25">
      <c r="A110" s="4"/>
      <c r="B110">
        <v>-0.52</v>
      </c>
      <c r="C110">
        <v>23.156899020000001</v>
      </c>
      <c r="D110">
        <v>0.22654902000000021</v>
      </c>
      <c r="E110">
        <v>0.3323051600000001</v>
      </c>
      <c r="F110">
        <v>8.9766294032366301E-2</v>
      </c>
      <c r="G110">
        <v>0.18704231438068847</v>
      </c>
      <c r="H110">
        <v>0.14430023534757283</v>
      </c>
      <c r="I110">
        <v>0.36898125981605312</v>
      </c>
    </row>
    <row r="111" spans="1:9" x14ac:dyDescent="0.25">
      <c r="A111" s="4"/>
      <c r="B111">
        <v>-0.52300000000000002</v>
      </c>
      <c r="C111">
        <v>22.432160700000001</v>
      </c>
      <c r="D111">
        <v>-0.49818929999999995</v>
      </c>
      <c r="E111">
        <v>0.25601691578947378</v>
      </c>
      <c r="F111">
        <v>-2.4494873015830764E-2</v>
      </c>
      <c r="G111">
        <v>8.4992155931637572E-2</v>
      </c>
      <c r="H111">
        <v>3.6884685790313815E-2</v>
      </c>
      <c r="I111">
        <v>0.28976980323078733</v>
      </c>
    </row>
    <row r="112" spans="1:9" x14ac:dyDescent="0.25">
      <c r="A112" s="4"/>
      <c r="B112">
        <v>-0.59</v>
      </c>
      <c r="C112">
        <v>22.227788243999999</v>
      </c>
      <c r="D112">
        <v>-0.70256175600000148</v>
      </c>
      <c r="E112">
        <v>0.23450402568421044</v>
      </c>
      <c r="F112">
        <v>-5.6715930866154556E-2</v>
      </c>
      <c r="G112">
        <v>5.6214539319034786E-2</v>
      </c>
      <c r="H112">
        <v>6.5940566490164465E-3</v>
      </c>
      <c r="I112">
        <v>0.26743258236233891</v>
      </c>
    </row>
    <row r="113" spans="1:9" x14ac:dyDescent="0.25">
      <c r="A113" s="4"/>
      <c r="B113">
        <v>-0.497</v>
      </c>
      <c r="C113">
        <v>23.724710285</v>
      </c>
      <c r="D113">
        <v>0.79436028499999978</v>
      </c>
      <c r="E113">
        <v>0.39207476684210529</v>
      </c>
      <c r="F113">
        <v>0.17928657467933556</v>
      </c>
      <c r="G113">
        <v>0.26699562713280839</v>
      </c>
      <c r="H113">
        <v>0.22845717502033278</v>
      </c>
      <c r="I113">
        <v>0.43104111800896933</v>
      </c>
    </row>
    <row r="114" spans="1:9" x14ac:dyDescent="0.25">
      <c r="A114" s="4"/>
      <c r="B114">
        <v>-0.503</v>
      </c>
      <c r="C114">
        <v>24.7642338</v>
      </c>
      <c r="D114">
        <v>1.8338837999999988</v>
      </c>
      <c r="E114">
        <v>0.50149829473684204</v>
      </c>
      <c r="F114">
        <v>0.34317630800810983</v>
      </c>
      <c r="G114">
        <v>0.41337058274059824</v>
      </c>
      <c r="H114">
        <v>0.38252794313070188</v>
      </c>
      <c r="I114">
        <v>0.54465753583241949</v>
      </c>
    </row>
    <row r="115" spans="1:9" x14ac:dyDescent="0.25">
      <c r="A115" s="4"/>
      <c r="B115">
        <v>-0.503</v>
      </c>
      <c r="C115">
        <v>24.512204649000001</v>
      </c>
      <c r="D115">
        <v>1.5818546490000003</v>
      </c>
      <c r="E115">
        <v>0.47496891042105271</v>
      </c>
      <c r="F115">
        <v>0.30344176641049414</v>
      </c>
      <c r="G115">
        <v>0.377882442975435</v>
      </c>
      <c r="H115">
        <v>0.34517397824153434</v>
      </c>
      <c r="I115">
        <v>0.51711159876556501</v>
      </c>
    </row>
    <row r="116" spans="1:9" x14ac:dyDescent="0.25">
      <c r="A116" s="4"/>
      <c r="B116">
        <v>-0.52300000000000002</v>
      </c>
      <c r="C116">
        <v>24.969939150999998</v>
      </c>
      <c r="D116">
        <v>2.0395891509999977</v>
      </c>
      <c r="E116">
        <v>0.52315148957894719</v>
      </c>
      <c r="F116">
        <v>0.37560750810433058</v>
      </c>
      <c r="G116">
        <v>0.44233588384868305</v>
      </c>
      <c r="H116">
        <v>0.41301612447115277</v>
      </c>
      <c r="I116">
        <v>0.56714043763357336</v>
      </c>
    </row>
    <row r="117" spans="1:9" x14ac:dyDescent="0.25">
      <c r="A117" s="4"/>
      <c r="B117">
        <v>-0.63700000000000001</v>
      </c>
      <c r="C117">
        <v>25.314245331999999</v>
      </c>
      <c r="D117">
        <v>2.383895331999998</v>
      </c>
      <c r="E117">
        <v>0.5593942454736841</v>
      </c>
      <c r="F117">
        <v>0.42989030918895904</v>
      </c>
      <c r="G117">
        <v>0.49081752109126409</v>
      </c>
      <c r="H117">
        <v>0.46404673321290679</v>
      </c>
      <c r="I117">
        <v>0.60477194317935457</v>
      </c>
    </row>
    <row r="118" spans="1:9" x14ac:dyDescent="0.25">
      <c r="A118" s="3">
        <v>44630</v>
      </c>
      <c r="B118">
        <v>-0.57699999999999996</v>
      </c>
      <c r="C118">
        <v>26.588917606999999</v>
      </c>
      <c r="D118">
        <v>2.0991676069999983</v>
      </c>
      <c r="E118">
        <v>0.55889176069999991</v>
      </c>
      <c r="F118">
        <v>0.41988234238811079</v>
      </c>
      <c r="G118">
        <v>0.47616384292513703</v>
      </c>
      <c r="H118">
        <v>0.45082756212372571</v>
      </c>
    </row>
    <row r="119" spans="1:9" x14ac:dyDescent="0.25">
      <c r="A119" s="4"/>
      <c r="B119">
        <v>-0.54</v>
      </c>
      <c r="C119">
        <v>26.035809943</v>
      </c>
      <c r="D119">
        <v>1.5460599429999995</v>
      </c>
      <c r="E119">
        <v>0.50358099430000003</v>
      </c>
      <c r="F119">
        <v>0.33762617495506342</v>
      </c>
      <c r="G119">
        <v>0.40188795409732042</v>
      </c>
      <c r="H119">
        <v>0.37295918592996541</v>
      </c>
    </row>
    <row r="120" spans="1:9" x14ac:dyDescent="0.25">
      <c r="A120" s="4"/>
      <c r="B120">
        <v>-0.47</v>
      </c>
      <c r="C120">
        <v>23.635897457999999</v>
      </c>
      <c r="D120">
        <v>-0.85385254200000205</v>
      </c>
      <c r="E120">
        <v>0.26358974579999989</v>
      </c>
      <c r="F120">
        <v>-1.9280112987497926E-2</v>
      </c>
      <c r="G120">
        <v>7.9607782379523456E-2</v>
      </c>
      <c r="H120">
        <v>3.5091352274196748E-2</v>
      </c>
    </row>
    <row r="121" spans="1:9" x14ac:dyDescent="0.25">
      <c r="A121" s="4"/>
      <c r="B121">
        <v>-0.627</v>
      </c>
      <c r="C121">
        <v>24.815477029</v>
      </c>
      <c r="D121">
        <v>0.32572702899999939</v>
      </c>
      <c r="E121">
        <v>0.38154770290000001</v>
      </c>
      <c r="F121">
        <v>0.15614268623948691</v>
      </c>
      <c r="G121">
        <v>0.23801151962941969</v>
      </c>
      <c r="H121">
        <v>0.20115657205589688</v>
      </c>
    </row>
    <row r="122" spans="1:9" x14ac:dyDescent="0.25">
      <c r="A122" s="4"/>
      <c r="B122">
        <v>-0.65700000000000003</v>
      </c>
      <c r="C122">
        <v>24.325527605000001</v>
      </c>
      <c r="D122">
        <v>-0.16422239499999947</v>
      </c>
      <c r="E122">
        <v>0.33255276050000016</v>
      </c>
      <c r="F122">
        <v>8.3279183385783634E-2</v>
      </c>
      <c r="G122">
        <v>0.17221704358636711</v>
      </c>
      <c r="H122">
        <v>0.13217982747774151</v>
      </c>
    </row>
    <row r="123" spans="1:9" x14ac:dyDescent="0.25">
      <c r="A123" s="4"/>
      <c r="B123">
        <v>-0.65700000000000003</v>
      </c>
      <c r="C123">
        <v>24.879822118</v>
      </c>
      <c r="D123">
        <v>0.39007211799999908</v>
      </c>
      <c r="E123">
        <v>0.38798221179999998</v>
      </c>
      <c r="F123">
        <v>0.16571185470119587</v>
      </c>
      <c r="G123">
        <v>0.24665231235070795</v>
      </c>
      <c r="H123">
        <v>0.21021529230619698</v>
      </c>
    </row>
    <row r="124" spans="1:9" x14ac:dyDescent="0.25">
      <c r="A124" s="4"/>
      <c r="B124">
        <v>-0.56999999999999995</v>
      </c>
      <c r="C124">
        <v>25.205635027</v>
      </c>
      <c r="D124">
        <v>0.71588502699999879</v>
      </c>
      <c r="E124">
        <v>0.42056350269999998</v>
      </c>
      <c r="F124">
        <v>0.21416556984362839</v>
      </c>
      <c r="G124">
        <v>0.29040517455576237</v>
      </c>
      <c r="H124">
        <v>0.25608434062731267</v>
      </c>
    </row>
    <row r="125" spans="1:9" x14ac:dyDescent="0.25">
      <c r="A125" s="4"/>
      <c r="B125">
        <v>-0.48699999999999999</v>
      </c>
      <c r="C125">
        <v>23.884460792999999</v>
      </c>
      <c r="D125">
        <v>-0.60528920700000199</v>
      </c>
      <c r="E125">
        <v>0.28844607929999988</v>
      </c>
      <c r="F125">
        <v>1.7685325447426209E-2</v>
      </c>
      <c r="G125">
        <v>0.11298693048897973</v>
      </c>
      <c r="H125">
        <v>7.0084943102031894E-2</v>
      </c>
    </row>
    <row r="126" spans="1:9" x14ac:dyDescent="0.25">
      <c r="A126" s="4"/>
      <c r="B126">
        <v>-0.54</v>
      </c>
      <c r="C126">
        <v>23.693200943000001</v>
      </c>
      <c r="D126">
        <v>-0.796549057</v>
      </c>
      <c r="E126">
        <v>0.26932009430000009</v>
      </c>
      <c r="F126">
        <v>-1.0758146355234267E-2</v>
      </c>
      <c r="G126">
        <v>8.7302970058764529E-2</v>
      </c>
      <c r="H126">
        <v>4.3158731588603921E-2</v>
      </c>
    </row>
    <row r="127" spans="1:9" x14ac:dyDescent="0.25">
      <c r="A127" s="4"/>
      <c r="B127">
        <v>-0.64</v>
      </c>
      <c r="C127">
        <v>24.123552020000002</v>
      </c>
      <c r="D127">
        <v>-0.36619797999999903</v>
      </c>
      <c r="E127">
        <v>0.31235520200000016</v>
      </c>
      <c r="F127">
        <v>5.324210630570958E-2</v>
      </c>
      <c r="G127">
        <v>0.14509408530207688</v>
      </c>
      <c r="H127">
        <v>0.10374501838289804</v>
      </c>
    </row>
    <row r="128" spans="1:9" x14ac:dyDescent="0.25">
      <c r="A128" s="4"/>
      <c r="B128">
        <v>-0.503</v>
      </c>
      <c r="C128">
        <v>24.005743676000002</v>
      </c>
      <c r="D128">
        <v>-0.48400632399999921</v>
      </c>
      <c r="E128">
        <v>0.30057436760000017</v>
      </c>
      <c r="F128">
        <v>3.5722076301073664E-2</v>
      </c>
      <c r="G128">
        <v>0.12927380286619075</v>
      </c>
      <c r="H128">
        <v>8.7159559445276161E-2</v>
      </c>
    </row>
    <row r="129" spans="1:8" x14ac:dyDescent="0.25">
      <c r="A129" s="4"/>
      <c r="B129">
        <v>-0.64700000000000002</v>
      </c>
      <c r="C129">
        <v>22.882748329000002</v>
      </c>
      <c r="D129">
        <v>-1.607001670999999</v>
      </c>
      <c r="E129">
        <v>0.18827483290000019</v>
      </c>
      <c r="F129">
        <v>-0.13128572218310242</v>
      </c>
      <c r="G129">
        <v>-2.1531335042597091E-2</v>
      </c>
      <c r="H129">
        <v>-7.0939541029380451E-2</v>
      </c>
    </row>
    <row r="130" spans="1:8" x14ac:dyDescent="0.25">
      <c r="A130" s="4"/>
      <c r="B130">
        <v>-0.49299999999999999</v>
      </c>
      <c r="C130">
        <v>23.998205132999999</v>
      </c>
      <c r="D130">
        <v>-0.49154486700000177</v>
      </c>
      <c r="E130">
        <v>0.29982051329999992</v>
      </c>
      <c r="F130">
        <v>3.460097150436009E-2</v>
      </c>
      <c r="G130">
        <v>0.12826146472980957</v>
      </c>
      <c r="H130">
        <v>8.6098257748547111E-2</v>
      </c>
    </row>
    <row r="131" spans="1:8" x14ac:dyDescent="0.25">
      <c r="A131" s="4"/>
      <c r="B131">
        <v>-0.71699999999999997</v>
      </c>
      <c r="C131">
        <v>25.43494274</v>
      </c>
      <c r="D131">
        <v>0.94519273999999953</v>
      </c>
      <c r="E131">
        <v>0.44349427400000002</v>
      </c>
      <c r="F131">
        <v>0.24826738195342637</v>
      </c>
      <c r="G131">
        <v>0.32119851788963627</v>
      </c>
      <c r="H131">
        <v>0.28836705956648645</v>
      </c>
    </row>
    <row r="132" spans="1:8" x14ac:dyDescent="0.25">
      <c r="A132" s="4"/>
      <c r="B132">
        <v>-0.65300000000000002</v>
      </c>
      <c r="C132">
        <v>25.853453432999999</v>
      </c>
      <c r="D132">
        <v>1.3637034329999977</v>
      </c>
      <c r="E132">
        <v>0.48534534329999984</v>
      </c>
      <c r="F132">
        <v>0.31050677561319068</v>
      </c>
      <c r="G132">
        <v>0.37739960807471173</v>
      </c>
      <c r="H132">
        <v>0.3472864168720024</v>
      </c>
    </row>
    <row r="133" spans="1:8" x14ac:dyDescent="0.25">
      <c r="A133" s="4"/>
      <c r="B133">
        <v>-0.51300000000000001</v>
      </c>
      <c r="C133">
        <v>25.057930704</v>
      </c>
      <c r="D133">
        <v>0.56818070399999954</v>
      </c>
      <c r="E133">
        <v>0.40579307040000001</v>
      </c>
      <c r="F133">
        <v>0.19219951817945746</v>
      </c>
      <c r="G133">
        <v>0.2705702118738208</v>
      </c>
      <c r="H133">
        <v>0.23529002419056078</v>
      </c>
    </row>
    <row r="134" spans="1:8" x14ac:dyDescent="0.25">
      <c r="A134" s="4"/>
      <c r="B134">
        <v>-0.70699999999999996</v>
      </c>
      <c r="C134">
        <v>25.468074991999998</v>
      </c>
      <c r="D134">
        <v>0.97832499199999745</v>
      </c>
      <c r="E134">
        <v>0.44680749919999985</v>
      </c>
      <c r="F134">
        <v>0.25319469040588305</v>
      </c>
      <c r="G134">
        <v>0.32564779174053532</v>
      </c>
      <c r="H134">
        <v>0.29303153057421832</v>
      </c>
    </row>
    <row r="135" spans="1:8" x14ac:dyDescent="0.25">
      <c r="A135" s="4"/>
      <c r="B135">
        <v>-0.497</v>
      </c>
      <c r="C135">
        <v>25.421548005999998</v>
      </c>
      <c r="D135">
        <v>0.93179800599999751</v>
      </c>
      <c r="E135">
        <v>0.44215480059999984</v>
      </c>
      <c r="F135">
        <v>0.24627536565291586</v>
      </c>
      <c r="G135">
        <v>0.31939976180973079</v>
      </c>
      <c r="H135">
        <v>0.28648130340360034</v>
      </c>
    </row>
    <row r="136" spans="1:8" x14ac:dyDescent="0.25">
      <c r="A136" s="4"/>
      <c r="B136">
        <v>-0.54630000000000001</v>
      </c>
      <c r="C136">
        <v>25.882232231</v>
      </c>
      <c r="D136">
        <v>1.3924822309999989</v>
      </c>
      <c r="E136">
        <v>0.48822322309999999</v>
      </c>
      <c r="F136">
        <v>0.31478665416285756</v>
      </c>
      <c r="G136">
        <v>0.38126426398164254</v>
      </c>
      <c r="H136">
        <v>0.35133799383418374</v>
      </c>
    </row>
    <row r="137" spans="1:8" x14ac:dyDescent="0.25">
      <c r="A137" s="4"/>
      <c r="B137">
        <v>-0.58299999999999996</v>
      </c>
      <c r="C137">
        <v>25.827192002</v>
      </c>
      <c r="D137">
        <v>1.3374420019999995</v>
      </c>
      <c r="E137">
        <v>0.48271920020000003</v>
      </c>
      <c r="F137">
        <v>0.30660127076130478</v>
      </c>
      <c r="G137">
        <v>0.37387300510683957</v>
      </c>
      <c r="H137">
        <v>0.34358924338916608</v>
      </c>
    </row>
    <row r="138" spans="1:8" x14ac:dyDescent="0.25">
      <c r="A138" s="3">
        <v>44634</v>
      </c>
      <c r="B138">
        <v>-0.65700000000000003</v>
      </c>
      <c r="C138">
        <v>26.365630469999999</v>
      </c>
      <c r="D138">
        <v>1.9513304699999985</v>
      </c>
      <c r="E138">
        <v>0.38925043759999994</v>
      </c>
      <c r="F138">
        <v>0.38908355640464448</v>
      </c>
      <c r="G138">
        <v>0.44983038035181816</v>
      </c>
      <c r="H138">
        <v>0.42265373442042736</v>
      </c>
    </row>
    <row r="139" spans="1:8" x14ac:dyDescent="0.25">
      <c r="A139" s="4"/>
      <c r="B139">
        <v>-0.70299999999999996</v>
      </c>
      <c r="C139">
        <v>27.587311492000001</v>
      </c>
      <c r="D139">
        <v>3.1730114920000005</v>
      </c>
      <c r="E139">
        <v>0.4869849193600001</v>
      </c>
      <c r="F139">
        <v>0.57342683748448608</v>
      </c>
      <c r="G139">
        <v>0.6158433824565227</v>
      </c>
      <c r="H139">
        <v>0.59686725581424105</v>
      </c>
    </row>
    <row r="140" spans="1:8" x14ac:dyDescent="0.25">
      <c r="A140" s="4"/>
      <c r="B140">
        <v>-0.93</v>
      </c>
      <c r="C140">
        <v>25.971505480000001</v>
      </c>
      <c r="D140">
        <v>1.5572054800000004</v>
      </c>
      <c r="E140">
        <v>0.35772043840000012</v>
      </c>
      <c r="F140">
        <v>0.3296128005331832</v>
      </c>
      <c r="G140">
        <v>0.39627313290659572</v>
      </c>
      <c r="H140">
        <v>0.36645092768058329</v>
      </c>
    </row>
    <row r="141" spans="1:8" x14ac:dyDescent="0.25">
      <c r="A141" s="4"/>
      <c r="B141">
        <v>-0.75</v>
      </c>
      <c r="C141">
        <v>25.857938132000001</v>
      </c>
      <c r="D141">
        <v>1.4436381320000002</v>
      </c>
      <c r="E141">
        <v>0.3486350505600001</v>
      </c>
      <c r="F141">
        <v>0.31247626720177146</v>
      </c>
      <c r="G141">
        <v>0.38084058051113934</v>
      </c>
      <c r="H141">
        <v>0.35025605581620178</v>
      </c>
    </row>
    <row r="142" spans="1:8" x14ac:dyDescent="0.25">
      <c r="A142" s="4"/>
      <c r="B142">
        <v>-0.70699999999999996</v>
      </c>
      <c r="C142">
        <v>27.692070658999999</v>
      </c>
      <c r="D142">
        <v>3.277770658999998</v>
      </c>
      <c r="E142">
        <v>0.49536565271999988</v>
      </c>
      <c r="F142">
        <v>0.58923427675890139</v>
      </c>
      <c r="G142">
        <v>0.63007900001828721</v>
      </c>
      <c r="H142">
        <v>0.61180606803502402</v>
      </c>
    </row>
    <row r="143" spans="1:8" x14ac:dyDescent="0.25">
      <c r="A143" s="4"/>
      <c r="B143">
        <v>-0.80700000000000005</v>
      </c>
      <c r="C143">
        <v>27.350953979</v>
      </c>
      <c r="D143">
        <v>2.936653978999999</v>
      </c>
      <c r="E143">
        <v>0.46807631831999996</v>
      </c>
      <c r="F143">
        <v>0.5377621110381654</v>
      </c>
      <c r="G143">
        <v>0.58372499836400793</v>
      </c>
      <c r="H143">
        <v>0.56316232473476469</v>
      </c>
    </row>
    <row r="144" spans="1:8" x14ac:dyDescent="0.25">
      <c r="A144" s="4"/>
      <c r="B144">
        <v>-0.74</v>
      </c>
      <c r="C144">
        <v>25.666778064999999</v>
      </c>
      <c r="D144">
        <v>1.2524780649999983</v>
      </c>
      <c r="E144">
        <v>0.33334224519999994</v>
      </c>
      <c r="F144">
        <v>0.28363152513928674</v>
      </c>
      <c r="G144">
        <v>0.35486403177728604</v>
      </c>
      <c r="H144">
        <v>0.32299634741258898</v>
      </c>
    </row>
    <row r="145" spans="1:8" x14ac:dyDescent="0.25">
      <c r="A145" s="4"/>
      <c r="B145">
        <v>-0.69</v>
      </c>
      <c r="C145">
        <v>26.810216690000001</v>
      </c>
      <c r="D145">
        <v>2.39591669</v>
      </c>
      <c r="E145">
        <v>0.42481733520000003</v>
      </c>
      <c r="F145">
        <v>0.45616856553699098</v>
      </c>
      <c r="G145">
        <v>0.51024475345532594</v>
      </c>
      <c r="H145">
        <v>0.48605238722307759</v>
      </c>
    </row>
    <row r="146" spans="1:8" x14ac:dyDescent="0.25">
      <c r="A146" s="4"/>
      <c r="B146">
        <v>-0.67700000000000005</v>
      </c>
      <c r="C146">
        <v>25.425547582</v>
      </c>
      <c r="D146">
        <v>1.0112475819999993</v>
      </c>
      <c r="E146">
        <v>0.31404380656000003</v>
      </c>
      <c r="F146">
        <v>0.24723150096612359</v>
      </c>
      <c r="G146">
        <v>0.3220834647055012</v>
      </c>
      <c r="H146">
        <v>0.28859652360083771</v>
      </c>
    </row>
    <row r="147" spans="1:8" x14ac:dyDescent="0.25">
      <c r="A147" s="4"/>
      <c r="B147">
        <v>-0.623</v>
      </c>
      <c r="C147">
        <v>25.527639860000001</v>
      </c>
      <c r="D147">
        <v>1.11333986</v>
      </c>
      <c r="E147">
        <v>0.32221118880000005</v>
      </c>
      <c r="F147">
        <v>0.26263652499492068</v>
      </c>
      <c r="G147">
        <v>0.33595668141041629</v>
      </c>
      <c r="H147">
        <v>0.30315503350416684</v>
      </c>
    </row>
    <row r="148" spans="1:8" x14ac:dyDescent="0.25">
      <c r="A148" s="4"/>
      <c r="B148">
        <v>-0.88</v>
      </c>
      <c r="C148">
        <v>25.480777997000001</v>
      </c>
      <c r="D148">
        <v>1.0664779969999998</v>
      </c>
      <c r="E148">
        <v>0.31846223976000004</v>
      </c>
      <c r="F148">
        <v>0.25556539150969082</v>
      </c>
      <c r="G148">
        <v>0.32958867010406617</v>
      </c>
      <c r="H148">
        <v>0.29647246250135356</v>
      </c>
    </row>
    <row r="149" spans="1:8" x14ac:dyDescent="0.25">
      <c r="A149" s="4"/>
      <c r="B149">
        <v>-0.89700000000000002</v>
      </c>
      <c r="C149">
        <v>26.637482162000001</v>
      </c>
      <c r="D149">
        <v>2.2231821620000005</v>
      </c>
      <c r="E149">
        <v>0.41099857296000009</v>
      </c>
      <c r="F149">
        <v>0.43010411084392497</v>
      </c>
      <c r="G149">
        <v>0.48677203263539087</v>
      </c>
      <c r="H149">
        <v>0.46142018794415796</v>
      </c>
    </row>
    <row r="150" spans="1:8" x14ac:dyDescent="0.25">
      <c r="A150" s="4"/>
      <c r="B150">
        <v>-0.61699999999999999</v>
      </c>
      <c r="C150">
        <v>26.726487809999998</v>
      </c>
      <c r="D150">
        <v>2.3121878099999975</v>
      </c>
      <c r="E150">
        <v>0.41811902479999985</v>
      </c>
      <c r="F150">
        <v>0.44353445222722332</v>
      </c>
      <c r="G150">
        <v>0.4988669203865031</v>
      </c>
      <c r="H150">
        <v>0.47411252504589424</v>
      </c>
    </row>
    <row r="151" spans="1:8" x14ac:dyDescent="0.25">
      <c r="A151" s="4"/>
      <c r="B151">
        <v>-0.76700000000000002</v>
      </c>
      <c r="C151">
        <v>26.929738492999999</v>
      </c>
      <c r="D151">
        <v>2.5154384929999978</v>
      </c>
      <c r="E151">
        <v>0.43437907943999987</v>
      </c>
      <c r="F151">
        <v>0.47420358525885586</v>
      </c>
      <c r="G151">
        <v>0.52648645073610489</v>
      </c>
      <c r="H151">
        <v>0.50309637318095002</v>
      </c>
    </row>
    <row r="152" spans="1:8" x14ac:dyDescent="0.25">
      <c r="A152" s="4"/>
      <c r="B152">
        <v>-0.69299999999999995</v>
      </c>
      <c r="C152">
        <v>26.966544488</v>
      </c>
      <c r="D152">
        <v>2.5522444879999995</v>
      </c>
      <c r="E152">
        <v>0.43732355904000003</v>
      </c>
      <c r="F152">
        <v>0.47975735728242469</v>
      </c>
      <c r="G152">
        <v>0.53148798028053379</v>
      </c>
      <c r="H152">
        <v>0.50834496252782901</v>
      </c>
    </row>
    <row r="153" spans="1:8" x14ac:dyDescent="0.25">
      <c r="A153" s="4"/>
      <c r="B153">
        <v>-0.61699999999999999</v>
      </c>
      <c r="C153">
        <v>25.307445549000001</v>
      </c>
      <c r="D153">
        <v>0.89314554899999976</v>
      </c>
      <c r="E153">
        <v>0.30459564392000005</v>
      </c>
      <c r="F153">
        <v>0.22941071479251335</v>
      </c>
      <c r="G153">
        <v>0.30603469853828907</v>
      </c>
      <c r="H153">
        <v>0.27175499894572336</v>
      </c>
    </row>
    <row r="154" spans="1:8" x14ac:dyDescent="0.25">
      <c r="A154" s="4"/>
      <c r="B154">
        <v>-0.92700000000000005</v>
      </c>
      <c r="C154">
        <v>27.836909127999999</v>
      </c>
      <c r="D154">
        <v>3.4226091279999977</v>
      </c>
      <c r="E154">
        <v>0.50695273023999987</v>
      </c>
      <c r="F154">
        <v>0.61108940761648844</v>
      </c>
      <c r="G154">
        <v>0.64976095351182284</v>
      </c>
      <c r="H154">
        <v>0.63246024802422462</v>
      </c>
    </row>
    <row r="155" spans="1:8" x14ac:dyDescent="0.25">
      <c r="A155" s="4"/>
      <c r="B155">
        <v>-0.74</v>
      </c>
      <c r="C155">
        <v>26.481508712</v>
      </c>
      <c r="D155">
        <v>2.0672087119999993</v>
      </c>
      <c r="E155">
        <v>0.39852069696000003</v>
      </c>
      <c r="F155">
        <v>0.40656878777958516</v>
      </c>
      <c r="G155">
        <v>0.46557695780256908</v>
      </c>
      <c r="H155">
        <v>0.43917814318851628</v>
      </c>
    </row>
    <row r="156" spans="1:8" x14ac:dyDescent="0.25">
      <c r="A156" s="4"/>
      <c r="B156">
        <v>-0.7</v>
      </c>
      <c r="C156">
        <v>26.070704198000001</v>
      </c>
      <c r="D156">
        <v>1.6564041980000006</v>
      </c>
      <c r="E156">
        <v>0.36565633584000012</v>
      </c>
      <c r="F156">
        <v>0.34458120621824256</v>
      </c>
      <c r="G156">
        <v>0.40975314666105184</v>
      </c>
      <c r="H156">
        <v>0.38059681164646514</v>
      </c>
    </row>
    <row r="157" spans="1:8" x14ac:dyDescent="0.25">
      <c r="A157" s="4"/>
      <c r="B157">
        <v>-0.99</v>
      </c>
      <c r="C157">
        <v>27.017840956000001</v>
      </c>
      <c r="D157">
        <v>2.6035409559999998</v>
      </c>
      <c r="E157">
        <v>0.44142727648000002</v>
      </c>
      <c r="F157">
        <v>0.48749764222476305</v>
      </c>
      <c r="G157">
        <v>0.53845860558836312</v>
      </c>
      <c r="H157">
        <v>0.51565991476529205</v>
      </c>
    </row>
    <row r="158" spans="1:8" x14ac:dyDescent="0.25">
      <c r="A158" s="3">
        <v>44644</v>
      </c>
      <c r="B158">
        <v>-0.7</v>
      </c>
      <c r="C158">
        <v>23.188028226</v>
      </c>
      <c r="D158">
        <v>0.25645822599999946</v>
      </c>
      <c r="E158">
        <v>0.39178823446428568</v>
      </c>
      <c r="F158">
        <v>0.12910164706325183</v>
      </c>
      <c r="G158">
        <v>0.21641113082427205</v>
      </c>
      <c r="H158">
        <v>0.17743137535335549</v>
      </c>
    </row>
    <row r="159" spans="1:8" x14ac:dyDescent="0.25">
      <c r="A159" s="4"/>
      <c r="B159">
        <v>-0.78300000000000003</v>
      </c>
      <c r="C159">
        <v>23.349940373999999</v>
      </c>
      <c r="D159">
        <v>0.41837037399999844</v>
      </c>
      <c r="E159">
        <v>0.40624467624999988</v>
      </c>
      <c r="F159">
        <v>0.15365253022248526</v>
      </c>
      <c r="G159">
        <v>0.23850073371206892</v>
      </c>
      <c r="H159">
        <v>0.20061982912187212</v>
      </c>
    </row>
    <row r="160" spans="1:8" x14ac:dyDescent="0.25">
      <c r="A160" s="4"/>
      <c r="B160">
        <v>-0.66700000000000004</v>
      </c>
      <c r="C160">
        <v>22.875495254000001</v>
      </c>
      <c r="D160">
        <v>-5.6074746000000175E-2</v>
      </c>
      <c r="E160">
        <v>0.36388350482142856</v>
      </c>
      <c r="F160">
        <v>8.1711994256101123E-2</v>
      </c>
      <c r="G160">
        <v>0.17377239539829914</v>
      </c>
      <c r="H160">
        <v>0.13267156911349789</v>
      </c>
    </row>
    <row r="161" spans="1:8" x14ac:dyDescent="0.25">
      <c r="A161" s="4"/>
      <c r="B161">
        <v>-0.7</v>
      </c>
      <c r="C161">
        <v>24.762211611000001</v>
      </c>
      <c r="D161">
        <v>1.8306416110000008</v>
      </c>
      <c r="E161">
        <v>0.53234032241071438</v>
      </c>
      <c r="F161">
        <v>0.36779647530023996</v>
      </c>
      <c r="G161">
        <v>0.4311762752359074</v>
      </c>
      <c r="H161">
        <v>0.4028800467293896</v>
      </c>
    </row>
    <row r="162" spans="1:8" x14ac:dyDescent="0.25">
      <c r="A162" s="4"/>
      <c r="B162">
        <v>-1.0669999999999999</v>
      </c>
      <c r="C162">
        <v>23.345493197</v>
      </c>
      <c r="D162">
        <v>0.41392319699999902</v>
      </c>
      <c r="E162">
        <v>0.40584760687499993</v>
      </c>
      <c r="F162">
        <v>0.15297820081444469</v>
      </c>
      <c r="G162">
        <v>0.23789400731682814</v>
      </c>
      <c r="H162">
        <v>0.19998292102363049</v>
      </c>
    </row>
    <row r="163" spans="1:8" x14ac:dyDescent="0.25">
      <c r="A163" s="4"/>
      <c r="B163">
        <v>-1.167</v>
      </c>
      <c r="C163">
        <v>23.836092606000001</v>
      </c>
      <c r="D163">
        <v>0.90452260600000045</v>
      </c>
      <c r="E163">
        <v>0.44965112553571435</v>
      </c>
      <c r="F163">
        <v>0.22736822600482179</v>
      </c>
      <c r="G163">
        <v>0.30482626814878211</v>
      </c>
      <c r="H163">
        <v>0.27024473803354498</v>
      </c>
    </row>
    <row r="164" spans="1:8" x14ac:dyDescent="0.25">
      <c r="A164" s="4"/>
      <c r="B164">
        <v>-0.72299999999999998</v>
      </c>
      <c r="C164">
        <v>24.452856095000001</v>
      </c>
      <c r="D164">
        <v>1.5212860950000007</v>
      </c>
      <c r="E164">
        <v>0.50471929419642869</v>
      </c>
      <c r="F164">
        <v>0.32088862297540754</v>
      </c>
      <c r="G164">
        <v>0.3889710387295674</v>
      </c>
      <c r="H164">
        <v>0.35857530388327741</v>
      </c>
    </row>
    <row r="165" spans="1:8" x14ac:dyDescent="0.25">
      <c r="A165" s="4"/>
      <c r="B165">
        <v>-0.68300000000000005</v>
      </c>
      <c r="C165">
        <v>23.051884564000002</v>
      </c>
      <c r="D165">
        <v>0.12031456400000096</v>
      </c>
      <c r="E165">
        <v>0.37963255035714294</v>
      </c>
      <c r="F165">
        <v>0.10845806237909245</v>
      </c>
      <c r="G165">
        <v>0.19783711110791066</v>
      </c>
      <c r="H165">
        <v>0.15793338801170437</v>
      </c>
    </row>
    <row r="166" spans="1:8" x14ac:dyDescent="0.25">
      <c r="A166" s="4"/>
      <c r="B166">
        <v>-1.0329999999999999</v>
      </c>
      <c r="C166">
        <v>23.471184281999999</v>
      </c>
      <c r="D166">
        <v>0.53961428199999872</v>
      </c>
      <c r="E166">
        <v>0.41707002517857134</v>
      </c>
      <c r="F166">
        <v>0.17203685194167379</v>
      </c>
      <c r="G166">
        <v>0.25504198656657739</v>
      </c>
      <c r="H166">
        <v>0.21798392928421639</v>
      </c>
    </row>
    <row r="167" spans="1:8" x14ac:dyDescent="0.25">
      <c r="A167" s="4"/>
      <c r="B167">
        <v>-0.83299999999999996</v>
      </c>
      <c r="C167">
        <v>23.955586971999999</v>
      </c>
      <c r="D167">
        <v>1.0240169719999983</v>
      </c>
      <c r="E167">
        <v>0.46032026535714271</v>
      </c>
      <c r="F167">
        <v>0.24548726311285052</v>
      </c>
      <c r="G167">
        <v>0.32112883176043289</v>
      </c>
      <c r="H167">
        <v>0.2873582753179072</v>
      </c>
    </row>
    <row r="168" spans="1:8" x14ac:dyDescent="0.25">
      <c r="A168" s="4"/>
      <c r="B168">
        <v>-0.83299999999999996</v>
      </c>
      <c r="C168">
        <v>23.903788869</v>
      </c>
      <c r="D168">
        <v>0.97221886899999888</v>
      </c>
      <c r="E168">
        <v>0.4556954347321428</v>
      </c>
      <c r="F168">
        <v>0.23763307063667552</v>
      </c>
      <c r="G168">
        <v>0.31406203943048872</v>
      </c>
      <c r="H168">
        <v>0.27993994425659391</v>
      </c>
    </row>
    <row r="169" spans="1:8" x14ac:dyDescent="0.25">
      <c r="A169" s="4"/>
      <c r="B169">
        <v>-1.167</v>
      </c>
      <c r="C169">
        <v>24.467992512999999</v>
      </c>
      <c r="D169">
        <v>1.536422512999998</v>
      </c>
      <c r="E169">
        <v>0.50607076008928553</v>
      </c>
      <c r="F169">
        <v>0.32318377151341132</v>
      </c>
      <c r="G169">
        <v>0.39103609355648278</v>
      </c>
      <c r="H169">
        <v>0.36074308519770898</v>
      </c>
    </row>
    <row r="170" spans="1:8" x14ac:dyDescent="0.25">
      <c r="A170" s="4"/>
      <c r="B170">
        <v>-0.73299999999999998</v>
      </c>
      <c r="C170">
        <v>24.235012973</v>
      </c>
      <c r="D170">
        <v>1.3034429729999992</v>
      </c>
      <c r="E170">
        <v>0.48526901544642853</v>
      </c>
      <c r="F170">
        <v>0.28785687643057944</v>
      </c>
      <c r="G170">
        <v>0.3592507977454385</v>
      </c>
      <c r="H170">
        <v>0.32737662468790041</v>
      </c>
    </row>
    <row r="171" spans="1:8" x14ac:dyDescent="0.25">
      <c r="A171" s="4"/>
      <c r="B171">
        <v>-0.90700000000000003</v>
      </c>
      <c r="C171">
        <v>23.202067269</v>
      </c>
      <c r="D171">
        <v>0.27049726899999982</v>
      </c>
      <c r="E171">
        <v>0.3930417204464286</v>
      </c>
      <c r="F171">
        <v>0.13123039965296157</v>
      </c>
      <c r="G171">
        <v>0.21832647126429089</v>
      </c>
      <c r="H171">
        <v>0.17944199471441619</v>
      </c>
    </row>
    <row r="172" spans="1:8" x14ac:dyDescent="0.25">
      <c r="A172" s="4"/>
      <c r="B172">
        <v>-0.66700000000000004</v>
      </c>
      <c r="C172">
        <v>24.512461895000001</v>
      </c>
      <c r="D172">
        <v>1.5808918950000006</v>
      </c>
      <c r="E172">
        <v>0.51004124062500011</v>
      </c>
      <c r="F172">
        <v>0.32992670349925213</v>
      </c>
      <c r="G172">
        <v>0.39710303171510575</v>
      </c>
      <c r="H172">
        <v>0.36711182417967581</v>
      </c>
    </row>
    <row r="173" spans="1:8" x14ac:dyDescent="0.25">
      <c r="A173" s="4"/>
      <c r="B173">
        <v>-1.167</v>
      </c>
      <c r="C173">
        <v>22.977417812999999</v>
      </c>
      <c r="D173">
        <v>4.5847812999998183E-2</v>
      </c>
      <c r="E173">
        <v>0.37298373330357126</v>
      </c>
      <c r="F173">
        <v>9.716660262371446E-2</v>
      </c>
      <c r="G173">
        <v>0.18767764513668211</v>
      </c>
      <c r="H173">
        <v>0.14726853775689078</v>
      </c>
    </row>
    <row r="174" spans="1:8" x14ac:dyDescent="0.25">
      <c r="A174" s="4"/>
      <c r="B174">
        <v>-0.86</v>
      </c>
      <c r="C174">
        <v>25.290005863000001</v>
      </c>
      <c r="D174">
        <v>2.3584358630000004</v>
      </c>
      <c r="E174">
        <v>0.57946480919642862</v>
      </c>
      <c r="F174">
        <v>0.44782638765102328</v>
      </c>
      <c r="G174">
        <v>0.50318301208150751</v>
      </c>
      <c r="H174">
        <v>0.47846877038581898</v>
      </c>
    </row>
    <row r="175" spans="1:8" x14ac:dyDescent="0.25">
      <c r="A175" s="4"/>
      <c r="B175">
        <v>-0.93300000000000005</v>
      </c>
      <c r="C175">
        <v>24.005869376</v>
      </c>
      <c r="D175">
        <v>1.074299375999999</v>
      </c>
      <c r="E175">
        <v>0.46480976571428567</v>
      </c>
      <c r="F175">
        <v>0.25311162880015764</v>
      </c>
      <c r="G175">
        <v>0.32798883794479772</v>
      </c>
      <c r="H175">
        <v>0.29455953362326859</v>
      </c>
    </row>
    <row r="176" spans="1:8" x14ac:dyDescent="0.25">
      <c r="A176" s="4"/>
      <c r="B176">
        <v>-1.0677000000000001</v>
      </c>
      <c r="C176">
        <v>23.056854714</v>
      </c>
      <c r="D176">
        <v>0.1252847139999993</v>
      </c>
      <c r="E176">
        <v>0.38007631374999995</v>
      </c>
      <c r="F176">
        <v>0.10921169064875029</v>
      </c>
      <c r="G176">
        <v>0.19851518647871449</v>
      </c>
      <c r="H176">
        <v>0.15864519435187813</v>
      </c>
    </row>
    <row r="177" spans="1:9" x14ac:dyDescent="0.25">
      <c r="A177" s="4"/>
      <c r="B177">
        <v>-0.76</v>
      </c>
      <c r="C177">
        <v>23.019963111999999</v>
      </c>
      <c r="D177">
        <v>8.8393111999998553E-2</v>
      </c>
      <c r="E177">
        <v>0.37678242071428558</v>
      </c>
      <c r="F177">
        <v>0.1036177841911634</v>
      </c>
      <c r="G177">
        <v>0.19348208150085533</v>
      </c>
      <c r="H177">
        <v>0.15336171675003976</v>
      </c>
    </row>
    <row r="178" spans="1:9" x14ac:dyDescent="0.25">
      <c r="A178" s="3">
        <v>44664</v>
      </c>
      <c r="B178">
        <v>-0.65</v>
      </c>
      <c r="C178">
        <v>21.875665382000001</v>
      </c>
      <c r="D178">
        <v>0.75871538200000188</v>
      </c>
      <c r="E178">
        <v>0.48756653820000012</v>
      </c>
      <c r="F178">
        <v>0.18061190824306489</v>
      </c>
      <c r="G178">
        <v>0.26699425276688871</v>
      </c>
      <c r="H178">
        <v>0.22891022200897965</v>
      </c>
      <c r="I178">
        <v>0.38097135119494058</v>
      </c>
    </row>
    <row r="179" spans="1:9" x14ac:dyDescent="0.25">
      <c r="A179" s="4"/>
      <c r="B179">
        <v>-0.55000000000000004</v>
      </c>
      <c r="C179">
        <v>22.369799089000001</v>
      </c>
      <c r="D179">
        <v>1.2528490890000015</v>
      </c>
      <c r="E179">
        <v>0.53697990890000002</v>
      </c>
      <c r="F179">
        <v>0.25786153400485179</v>
      </c>
      <c r="G179">
        <v>0.33609999182343581</v>
      </c>
      <c r="H179">
        <v>0.30160641735009475</v>
      </c>
      <c r="I179">
        <v>0.43933164705118155</v>
      </c>
    </row>
    <row r="180" spans="1:9" x14ac:dyDescent="0.25">
      <c r="A180" s="4"/>
      <c r="B180">
        <v>-0.5</v>
      </c>
      <c r="C180">
        <v>20.665379075000001</v>
      </c>
      <c r="D180">
        <v>-0.45157092499999862</v>
      </c>
      <c r="E180">
        <v>0.36653790750000004</v>
      </c>
      <c r="F180">
        <v>-8.5963221526916926E-3</v>
      </c>
      <c r="G180">
        <v>9.7732920195512135E-2</v>
      </c>
      <c r="H180">
        <v>5.0854751301435151E-2</v>
      </c>
      <c r="I180">
        <v>0.23802893308688511</v>
      </c>
    </row>
    <row r="181" spans="1:9" x14ac:dyDescent="0.25">
      <c r="A181" s="4"/>
      <c r="B181">
        <v>-0.443</v>
      </c>
      <c r="C181">
        <v>20.944611341000002</v>
      </c>
      <c r="D181">
        <v>-0.17233865899999756</v>
      </c>
      <c r="E181">
        <v>0.39446113410000017</v>
      </c>
      <c r="F181">
        <v>3.5057020542903529E-2</v>
      </c>
      <c r="G181">
        <v>0.13678419687833199</v>
      </c>
      <c r="H181">
        <v>9.1934975271418848E-2</v>
      </c>
      <c r="I181">
        <v>0.27100801835371685</v>
      </c>
    </row>
    <row r="182" spans="1:9" x14ac:dyDescent="0.25">
      <c r="A182" s="4"/>
      <c r="B182">
        <v>-0.61</v>
      </c>
      <c r="C182">
        <v>21.748839889999999</v>
      </c>
      <c r="D182">
        <v>0.63188989000000007</v>
      </c>
      <c r="E182">
        <v>0.47488398899999995</v>
      </c>
      <c r="F182">
        <v>0.16078484189388614</v>
      </c>
      <c r="G182">
        <v>0.24925741508163779</v>
      </c>
      <c r="H182">
        <v>0.21025184956836984</v>
      </c>
      <c r="I182">
        <v>0.3659924636380279</v>
      </c>
    </row>
    <row r="183" spans="1:9" x14ac:dyDescent="0.25">
      <c r="A183" s="4"/>
      <c r="B183">
        <v>-0.80700000000000005</v>
      </c>
      <c r="C183">
        <v>21.522246379999999</v>
      </c>
      <c r="D183">
        <v>0.40529637999999935</v>
      </c>
      <c r="E183">
        <v>0.45222463799999985</v>
      </c>
      <c r="F183">
        <v>0.12536069737676298</v>
      </c>
      <c r="G183">
        <v>0.217567789880726</v>
      </c>
      <c r="H183">
        <v>0.17691575888555192</v>
      </c>
      <c r="I183">
        <v>0.33923034622857107</v>
      </c>
    </row>
    <row r="184" spans="1:9" x14ac:dyDescent="0.25">
      <c r="A184" s="4"/>
      <c r="B184">
        <v>-0.53300000000000003</v>
      </c>
      <c r="C184">
        <v>22.373580627999999</v>
      </c>
      <c r="D184">
        <v>1.2566306279999999</v>
      </c>
      <c r="E184">
        <v>0.53735806279999987</v>
      </c>
      <c r="F184">
        <v>0.25845271503220374</v>
      </c>
      <c r="G184">
        <v>0.33662884877786747</v>
      </c>
      <c r="H184">
        <v>0.3021627515850186</v>
      </c>
      <c r="I184">
        <v>0.43977827056968571</v>
      </c>
    </row>
    <row r="185" spans="1:9" x14ac:dyDescent="0.25">
      <c r="A185" s="4"/>
      <c r="B185">
        <v>-0.51700000000000002</v>
      </c>
      <c r="C185">
        <v>21.523047775999999</v>
      </c>
      <c r="D185">
        <v>0.4060977759999993</v>
      </c>
      <c r="E185">
        <v>0.45230477759999987</v>
      </c>
      <c r="F185">
        <v>0.12548598237596459</v>
      </c>
      <c r="G185">
        <v>0.21767986696041602</v>
      </c>
      <c r="H185">
        <v>0.17703365903957155</v>
      </c>
      <c r="I185">
        <v>0.33932499613201916</v>
      </c>
    </row>
    <row r="186" spans="1:9" x14ac:dyDescent="0.25">
      <c r="A186" s="4"/>
      <c r="B186">
        <v>-0.66700000000000004</v>
      </c>
      <c r="C186">
        <v>21.347494654999998</v>
      </c>
      <c r="D186">
        <v>0.23054465499999921</v>
      </c>
      <c r="E186">
        <v>0.43474946549999982</v>
      </c>
      <c r="F186">
        <v>9.804115781441386E-2</v>
      </c>
      <c r="G186">
        <v>0.19312835792849228</v>
      </c>
      <c r="H186">
        <v>0.15120655233511346</v>
      </c>
      <c r="I186">
        <v>0.31859106939334703</v>
      </c>
    </row>
    <row r="187" spans="1:9" x14ac:dyDescent="0.25">
      <c r="A187" s="4"/>
      <c r="B187">
        <v>-0.65</v>
      </c>
      <c r="C187">
        <v>21.447325132</v>
      </c>
      <c r="D187">
        <v>0.33037513200000035</v>
      </c>
      <c r="E187">
        <v>0.44473251319999996</v>
      </c>
      <c r="F187">
        <v>0.11364800041313335</v>
      </c>
      <c r="G187">
        <v>0.20708988047941737</v>
      </c>
      <c r="H187">
        <v>0.16589345944988915</v>
      </c>
      <c r="I187">
        <v>0.33038167604627411</v>
      </c>
    </row>
    <row r="188" spans="1:9" x14ac:dyDescent="0.25">
      <c r="A188" s="4"/>
      <c r="B188">
        <v>-0.90700000000000003</v>
      </c>
      <c r="C188">
        <v>22.644037383000001</v>
      </c>
      <c r="D188">
        <v>1.5270873830000014</v>
      </c>
      <c r="E188">
        <v>0.56440373830000001</v>
      </c>
      <c r="F188">
        <v>0.30073415184278224</v>
      </c>
      <c r="G188">
        <v>0.37445284999928302</v>
      </c>
      <c r="H188">
        <v>0.34195193579625521</v>
      </c>
      <c r="I188">
        <v>0.47172091284346801</v>
      </c>
    </row>
    <row r="189" spans="1:9" x14ac:dyDescent="0.25">
      <c r="A189" s="4"/>
      <c r="B189">
        <v>-0.98299999999999998</v>
      </c>
      <c r="C189">
        <v>22.620654166000001</v>
      </c>
      <c r="D189">
        <v>1.5037041660000021</v>
      </c>
      <c r="E189">
        <v>0.56206541660000009</v>
      </c>
      <c r="F189">
        <v>0.29707857292402495</v>
      </c>
      <c r="G189">
        <v>0.37118265314888971</v>
      </c>
      <c r="H189">
        <v>0.33851183266899454</v>
      </c>
      <c r="I189">
        <v>0.46895920797926083</v>
      </c>
    </row>
    <row r="190" spans="1:9" x14ac:dyDescent="0.25">
      <c r="A190" s="4"/>
      <c r="B190">
        <v>-0.55000000000000004</v>
      </c>
      <c r="C190">
        <v>21.916437981000001</v>
      </c>
      <c r="D190">
        <v>0.79948798100000218</v>
      </c>
      <c r="E190">
        <v>0.49164379810000014</v>
      </c>
      <c r="F190">
        <v>0.18698602919346066</v>
      </c>
      <c r="G190">
        <v>0.27269639481313301</v>
      </c>
      <c r="H190">
        <v>0.23490862442411581</v>
      </c>
      <c r="I190">
        <v>0.38578685134552615</v>
      </c>
    </row>
    <row r="191" spans="1:9" x14ac:dyDescent="0.25">
      <c r="A191" s="4"/>
      <c r="B191">
        <v>-0.91700000000000004</v>
      </c>
      <c r="C191">
        <v>22.336710128</v>
      </c>
      <c r="D191">
        <v>1.2197601280000008</v>
      </c>
      <c r="E191">
        <v>0.53367101279999996</v>
      </c>
      <c r="F191">
        <v>0.25268862266954711</v>
      </c>
      <c r="G191">
        <v>0.33147242428022766</v>
      </c>
      <c r="H191">
        <v>0.2967384200076455</v>
      </c>
      <c r="I191">
        <v>0.4354236328311849</v>
      </c>
    </row>
    <row r="192" spans="1:9" x14ac:dyDescent="0.25">
      <c r="A192" s="4"/>
      <c r="B192">
        <v>-0.86</v>
      </c>
      <c r="C192">
        <v>20.972289568000001</v>
      </c>
      <c r="D192">
        <v>-0.14466043199999845</v>
      </c>
      <c r="E192">
        <v>0.39722895680000009</v>
      </c>
      <c r="F192">
        <v>3.9384053180447763E-2</v>
      </c>
      <c r="G192">
        <v>0.14065506078725737</v>
      </c>
      <c r="H192">
        <v>9.6006953701920167E-2</v>
      </c>
      <c r="I192">
        <v>0.27427699088810042</v>
      </c>
    </row>
    <row r="193" spans="1:9" x14ac:dyDescent="0.25">
      <c r="A193" s="4"/>
      <c r="B193">
        <v>-0.65</v>
      </c>
      <c r="C193">
        <v>21.041960426999999</v>
      </c>
      <c r="D193">
        <v>-7.4989572999999865E-2</v>
      </c>
      <c r="E193">
        <v>0.40419604269999992</v>
      </c>
      <c r="F193">
        <v>5.0275938732898283E-2</v>
      </c>
      <c r="G193">
        <v>0.15039869117250326</v>
      </c>
      <c r="H193">
        <v>0.10625682393683451</v>
      </c>
      <c r="I193">
        <v>0.28250555713686754</v>
      </c>
    </row>
    <row r="194" spans="1:9" x14ac:dyDescent="0.25">
      <c r="A194" s="4"/>
      <c r="B194">
        <v>-0.7</v>
      </c>
      <c r="C194">
        <v>21.278050350000001</v>
      </c>
      <c r="D194">
        <v>0.16110035000000167</v>
      </c>
      <c r="E194">
        <v>0.42780503500000011</v>
      </c>
      <c r="F194">
        <v>8.718469022974612E-2</v>
      </c>
      <c r="G194">
        <v>0.1834164116428828</v>
      </c>
      <c r="H194">
        <v>0.14099001237823131</v>
      </c>
      <c r="I194">
        <v>0.31038926059561023</v>
      </c>
    </row>
    <row r="195" spans="1:9" x14ac:dyDescent="0.25">
      <c r="A195" s="4"/>
      <c r="B195">
        <v>-0.55000000000000004</v>
      </c>
      <c r="C195">
        <v>21.919046209000001</v>
      </c>
      <c r="D195">
        <v>0.80209620900000189</v>
      </c>
      <c r="E195">
        <v>0.49190462090000009</v>
      </c>
      <c r="F195">
        <v>0.18739378246761929</v>
      </c>
      <c r="G195">
        <v>0.27306116151699189</v>
      </c>
      <c r="H195">
        <v>0.23529234293895523</v>
      </c>
      <c r="I195">
        <v>0.38609489946202613</v>
      </c>
    </row>
  </sheetData>
  <mergeCells count="10">
    <mergeCell ref="A118:A137"/>
    <mergeCell ref="A138:A157"/>
    <mergeCell ref="A158:A177"/>
    <mergeCell ref="A178:A195"/>
    <mergeCell ref="A2:A19"/>
    <mergeCell ref="A20:A38"/>
    <mergeCell ref="A39:A58"/>
    <mergeCell ref="A59:A78"/>
    <mergeCell ref="A79:A97"/>
    <mergeCell ref="A98:A117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FFBF7A-BA6D-4E89-A00D-51AA79DC89F9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8B82C6-FFDA-4CD0-A797-10B42D2A2E96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089884-61B6-4F8A-BB3F-F2BF85D546A5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05301D-E5EF-4EFE-BEFE-E0C629110F85}">
  <dimension ref="A1:AH20"/>
  <sheetViews>
    <sheetView workbookViewId="0">
      <selection activeCell="AE2" activeCellId="2" sqref="F2:G20 L2:L20 AE2:AH20"/>
    </sheetView>
  </sheetViews>
  <sheetFormatPr defaultRowHeight="15" x14ac:dyDescent="0.25"/>
  <sheetData>
    <row r="1" spans="1:34" x14ac:dyDescent="0.25">
      <c r="A1" t="s">
        <v>3</v>
      </c>
      <c r="B1" t="s">
        <v>0</v>
      </c>
      <c r="C1" t="s">
        <v>1</v>
      </c>
      <c r="D1" t="s">
        <v>2</v>
      </c>
      <c r="E1" t="s">
        <v>4</v>
      </c>
      <c r="F1" s="1" t="s">
        <v>13</v>
      </c>
      <c r="G1" t="s">
        <v>6</v>
      </c>
      <c r="H1" t="s">
        <v>7</v>
      </c>
      <c r="I1" t="s">
        <v>8</v>
      </c>
      <c r="J1" t="s">
        <v>22</v>
      </c>
      <c r="K1" t="s">
        <v>23</v>
      </c>
      <c r="L1" t="s">
        <v>24</v>
      </c>
      <c r="M1" t="s">
        <v>25</v>
      </c>
      <c r="N1" t="s">
        <v>26</v>
      </c>
      <c r="O1" t="s">
        <v>27</v>
      </c>
      <c r="P1" t="s">
        <v>28</v>
      </c>
      <c r="Q1" t="s">
        <v>29</v>
      </c>
      <c r="R1" t="s">
        <v>30</v>
      </c>
      <c r="S1" t="s">
        <v>31</v>
      </c>
      <c r="T1" t="s">
        <v>32</v>
      </c>
      <c r="U1" t="s">
        <v>33</v>
      </c>
      <c r="V1" t="s">
        <v>35</v>
      </c>
      <c r="W1" t="s">
        <v>36</v>
      </c>
      <c r="X1" t="s">
        <v>37</v>
      </c>
      <c r="Y1" t="s">
        <v>34</v>
      </c>
      <c r="Z1" t="s">
        <v>38</v>
      </c>
      <c r="AA1" t="s">
        <v>39</v>
      </c>
      <c r="AB1" t="s">
        <v>40</v>
      </c>
      <c r="AC1" t="s">
        <v>41</v>
      </c>
      <c r="AD1" t="s">
        <v>42</v>
      </c>
      <c r="AE1" t="s">
        <v>43</v>
      </c>
      <c r="AF1" t="s">
        <v>44</v>
      </c>
      <c r="AG1" t="s">
        <v>45</v>
      </c>
      <c r="AH1" t="s">
        <v>46</v>
      </c>
    </row>
    <row r="2" spans="1:34" x14ac:dyDescent="0.25">
      <c r="A2" t="s">
        <v>5</v>
      </c>
      <c r="B2">
        <v>2</v>
      </c>
      <c r="C2">
        <v>1</v>
      </c>
      <c r="D2">
        <v>2</v>
      </c>
      <c r="E2">
        <v>30546.965591</v>
      </c>
      <c r="F2">
        <v>-0.73</v>
      </c>
      <c r="G2">
        <f>E2/1000</f>
        <v>30.546965590999999</v>
      </c>
      <c r="H2">
        <v>30.05</v>
      </c>
      <c r="I2">
        <v>31.5</v>
      </c>
      <c r="J2">
        <v>28.64742</v>
      </c>
      <c r="K2">
        <v>2.7249153084944577</v>
      </c>
      <c r="L2">
        <f>G2-J2</f>
        <v>1.899545590999999</v>
      </c>
      <c r="M2">
        <f>H2-J2</f>
        <v>1.4025800000000004</v>
      </c>
      <c r="N2">
        <f>I2-J2</f>
        <v>2.8525799999999997</v>
      </c>
      <c r="O2">
        <f>(-0.8086*K2)+0.509</f>
        <v>-1.6943665184486187</v>
      </c>
      <c r="P2">
        <f>(-0.7312*K2)-0.3315</f>
        <v>-2.3239580735711476</v>
      </c>
      <c r="Q2">
        <f>(-0.7549*K2)+0.0482</f>
        <v>-2.0088385663824662</v>
      </c>
      <c r="R2">
        <f>0.6108*EXP((17.27*J2)/(J2+237.3))</f>
        <v>3.9247803041265743</v>
      </c>
      <c r="S2">
        <f>J2+0.509</f>
        <v>29.156420000000001</v>
      </c>
      <c r="T2">
        <f>J2-0.3315</f>
        <v>28.315920000000002</v>
      </c>
      <c r="U2">
        <f>J2+0.0482</f>
        <v>28.695620000000002</v>
      </c>
      <c r="V2">
        <f>0.6108*EXP((17.27*S2)/(S2+237.3))</f>
        <v>4.0420292562094557</v>
      </c>
      <c r="W2">
        <f>0.6108*EXP((17.27*T2)/(T2+237.3))</f>
        <v>3.8500202510176802</v>
      </c>
      <c r="X2">
        <f>0.6108*EXP((17.27*U2)/(U2+237.3))</f>
        <v>3.9357549037829829</v>
      </c>
      <c r="Y2">
        <f>R2-V2</f>
        <v>-0.11724895208288144</v>
      </c>
      <c r="Z2">
        <f>R2-W2</f>
        <v>7.4760053108894109E-2</v>
      </c>
      <c r="AA2">
        <f>R2-X2</f>
        <v>-1.0974599656408568E-2</v>
      </c>
      <c r="AB2">
        <f>0.509-(-0.8086*Y2)</f>
        <v>0.41419249734578206</v>
      </c>
      <c r="AC2">
        <f>-0.3315-(-0.7312*Z2)</f>
        <v>-0.27683544916677666</v>
      </c>
      <c r="AD2">
        <f>0.0482-(-0.7549*AA2)</f>
        <v>3.991527471937717E-2</v>
      </c>
      <c r="AE2">
        <f>(L2-M2)/(N2-M2)</f>
        <v>0.34273489034482679</v>
      </c>
      <c r="AF2">
        <f>(L2-O2)/(6-O2)</f>
        <v>0.4670835605285466</v>
      </c>
      <c r="AG2">
        <f>(L2-P2)/(6-P2)</f>
        <v>0.50739127074425272</v>
      </c>
      <c r="AH2">
        <f>(L2-Q2)/(6-Q2)</f>
        <v>0.48800885733770683</v>
      </c>
    </row>
    <row r="3" spans="1:34" x14ac:dyDescent="0.25">
      <c r="A3" t="s">
        <v>5</v>
      </c>
      <c r="B3">
        <v>3</v>
      </c>
      <c r="C3">
        <v>2</v>
      </c>
      <c r="D3">
        <v>2</v>
      </c>
      <c r="E3">
        <v>30508.044752000002</v>
      </c>
      <c r="F3">
        <v>-0.503</v>
      </c>
      <c r="G3">
        <f t="shared" ref="G3:G20" si="0">E3/1000</f>
        <v>30.508044752</v>
      </c>
      <c r="H3">
        <v>30.05</v>
      </c>
      <c r="I3">
        <v>31.5</v>
      </c>
      <c r="J3">
        <v>28.64742</v>
      </c>
      <c r="K3">
        <v>2.7249153084944577</v>
      </c>
      <c r="L3">
        <f t="shared" ref="L3:L20" si="1">G3-J3</f>
        <v>1.8606247519999997</v>
      </c>
      <c r="M3">
        <f t="shared" ref="M3:M20" si="2">H3-J3</f>
        <v>1.4025800000000004</v>
      </c>
      <c r="N3">
        <f t="shared" ref="N3:N20" si="3">I3-J3</f>
        <v>2.8525799999999997</v>
      </c>
      <c r="O3">
        <f t="shared" ref="O3:O20" si="4">(-0.8086*K3)+0.509</f>
        <v>-1.6943665184486187</v>
      </c>
      <c r="P3">
        <f t="shared" ref="P3:P20" si="5">(-0.7312*K3)-0.3315</f>
        <v>-2.3239580735711476</v>
      </c>
      <c r="Q3">
        <f t="shared" ref="Q3:Q20" si="6">(-0.7549*K3)+0.0482</f>
        <v>-2.0088385663824662</v>
      </c>
      <c r="AB3">
        <f t="shared" ref="AB3:AB20" si="7">0.509-(-0.8086*Y3)</f>
        <v>0.50900000000000001</v>
      </c>
      <c r="AC3">
        <f t="shared" ref="AC3:AC20" si="8">-0.3315-(-0.7312*Z3)</f>
        <v>-0.33150000000000002</v>
      </c>
      <c r="AD3">
        <f t="shared" ref="AD3:AD20" si="9">0.0482-(-0.7549*AA3)</f>
        <v>4.82E-2</v>
      </c>
      <c r="AE3">
        <f t="shared" ref="AE3:AE20" si="10">(L3-M3)/(N3-M3)</f>
        <v>0.31589293241379274</v>
      </c>
      <c r="AF3">
        <f t="shared" ref="AF3:AF20" si="11">(L3-O3)/(6-O3)</f>
        <v>0.46202520531415958</v>
      </c>
      <c r="AG3">
        <f t="shared" ref="AG3:AG20" si="12">(L3-P3)/(6-P3)</f>
        <v>0.50271550968731338</v>
      </c>
      <c r="AH3">
        <f t="shared" ref="AH3:AH20" si="13">(L3-Q3)/(6-Q3)</f>
        <v>0.48314912159982198</v>
      </c>
    </row>
    <row r="4" spans="1:34" x14ac:dyDescent="0.25">
      <c r="A4" t="s">
        <v>5</v>
      </c>
      <c r="B4">
        <v>5</v>
      </c>
      <c r="C4">
        <v>2</v>
      </c>
      <c r="D4">
        <v>2</v>
      </c>
      <c r="E4">
        <v>30450.71312</v>
      </c>
      <c r="F4">
        <v>-0.55700000000000005</v>
      </c>
      <c r="G4">
        <f t="shared" si="0"/>
        <v>30.45071312</v>
      </c>
      <c r="H4">
        <v>30.05</v>
      </c>
      <c r="I4">
        <v>31.5</v>
      </c>
      <c r="J4">
        <v>28.64742</v>
      </c>
      <c r="K4">
        <v>2.7249153084944577</v>
      </c>
      <c r="L4">
        <f t="shared" si="1"/>
        <v>1.8032931199999993</v>
      </c>
      <c r="M4">
        <f t="shared" si="2"/>
        <v>1.4025800000000004</v>
      </c>
      <c r="N4">
        <f t="shared" si="3"/>
        <v>2.8525799999999997</v>
      </c>
      <c r="O4">
        <f t="shared" si="4"/>
        <v>-1.6943665184486187</v>
      </c>
      <c r="P4">
        <f t="shared" si="5"/>
        <v>-2.3239580735711476</v>
      </c>
      <c r="Q4">
        <f t="shared" si="6"/>
        <v>-2.0088385663824662</v>
      </c>
      <c r="AB4">
        <f t="shared" si="7"/>
        <v>0.50900000000000001</v>
      </c>
      <c r="AC4">
        <f t="shared" si="8"/>
        <v>-0.33150000000000002</v>
      </c>
      <c r="AD4">
        <f t="shared" si="9"/>
        <v>4.82E-2</v>
      </c>
      <c r="AE4">
        <f t="shared" si="10"/>
        <v>0.27635387586206833</v>
      </c>
      <c r="AF4">
        <f t="shared" si="11"/>
        <v>0.45457408742647676</v>
      </c>
      <c r="AG4">
        <f t="shared" si="12"/>
        <v>0.49582796514500843</v>
      </c>
      <c r="AH4">
        <f t="shared" si="13"/>
        <v>0.47599057650931997</v>
      </c>
    </row>
    <row r="5" spans="1:34" x14ac:dyDescent="0.25">
      <c r="A5" t="s">
        <v>5</v>
      </c>
      <c r="B5">
        <v>4</v>
      </c>
      <c r="C5">
        <v>2</v>
      </c>
      <c r="D5">
        <v>2</v>
      </c>
      <c r="E5">
        <v>30532.778265000001</v>
      </c>
      <c r="F5">
        <v>-0.49</v>
      </c>
      <c r="G5">
        <f t="shared" si="0"/>
        <v>30.532778265000001</v>
      </c>
      <c r="H5">
        <v>30.05</v>
      </c>
      <c r="I5">
        <v>31.5</v>
      </c>
      <c r="J5">
        <v>28.64742</v>
      </c>
      <c r="K5">
        <v>2.7249153084944577</v>
      </c>
      <c r="L5">
        <f t="shared" si="1"/>
        <v>1.8853582650000007</v>
      </c>
      <c r="M5">
        <f t="shared" si="2"/>
        <v>1.4025800000000004</v>
      </c>
      <c r="N5">
        <f t="shared" si="3"/>
        <v>2.8525799999999997</v>
      </c>
      <c r="O5">
        <f t="shared" si="4"/>
        <v>-1.6943665184486187</v>
      </c>
      <c r="P5">
        <f t="shared" si="5"/>
        <v>-2.3239580735711476</v>
      </c>
      <c r="Q5">
        <f t="shared" si="6"/>
        <v>-2.0088385663824662</v>
      </c>
      <c r="AB5">
        <f t="shared" si="7"/>
        <v>0.50900000000000001</v>
      </c>
      <c r="AC5">
        <f t="shared" si="8"/>
        <v>-0.33150000000000002</v>
      </c>
      <c r="AD5">
        <f t="shared" si="9"/>
        <v>4.82E-2</v>
      </c>
      <c r="AE5">
        <f t="shared" si="10"/>
        <v>0.3329505275862073</v>
      </c>
      <c r="AF5">
        <f t="shared" si="11"/>
        <v>0.46523970165257783</v>
      </c>
      <c r="AG5">
        <f t="shared" si="12"/>
        <v>0.50568687412492763</v>
      </c>
      <c r="AH5">
        <f t="shared" si="13"/>
        <v>0.4862373987320171</v>
      </c>
    </row>
    <row r="6" spans="1:34" x14ac:dyDescent="0.25">
      <c r="A6" t="s">
        <v>5</v>
      </c>
      <c r="B6">
        <v>3</v>
      </c>
      <c r="C6">
        <v>3</v>
      </c>
      <c r="D6">
        <v>2</v>
      </c>
      <c r="E6">
        <v>30510.558364</v>
      </c>
      <c r="F6">
        <v>-0.47699999999999998</v>
      </c>
      <c r="G6">
        <f t="shared" si="0"/>
        <v>30.510558364000001</v>
      </c>
      <c r="H6">
        <v>30.05</v>
      </c>
      <c r="I6">
        <v>31.5</v>
      </c>
      <c r="J6">
        <v>28.64742</v>
      </c>
      <c r="K6">
        <v>2.7249153084944577</v>
      </c>
      <c r="L6">
        <f t="shared" si="1"/>
        <v>1.863138364000001</v>
      </c>
      <c r="M6">
        <f t="shared" si="2"/>
        <v>1.4025800000000004</v>
      </c>
      <c r="N6">
        <f t="shared" si="3"/>
        <v>2.8525799999999997</v>
      </c>
      <c r="O6">
        <f t="shared" si="4"/>
        <v>-1.6943665184486187</v>
      </c>
      <c r="P6">
        <f t="shared" si="5"/>
        <v>-2.3239580735711476</v>
      </c>
      <c r="Q6">
        <f t="shared" si="6"/>
        <v>-2.0088385663824662</v>
      </c>
      <c r="AB6">
        <f t="shared" si="7"/>
        <v>0.50900000000000001</v>
      </c>
      <c r="AC6">
        <f t="shared" si="8"/>
        <v>-0.33150000000000002</v>
      </c>
      <c r="AD6">
        <f t="shared" si="9"/>
        <v>4.82E-2</v>
      </c>
      <c r="AE6">
        <f t="shared" si="10"/>
        <v>0.31762645793103506</v>
      </c>
      <c r="AF6">
        <f t="shared" si="11"/>
        <v>0.46235188743853911</v>
      </c>
      <c r="AG6">
        <f t="shared" si="12"/>
        <v>0.50301748285654191</v>
      </c>
      <c r="AH6">
        <f t="shared" si="13"/>
        <v>0.48346297634657048</v>
      </c>
    </row>
    <row r="7" spans="1:34" x14ac:dyDescent="0.25">
      <c r="A7" t="s">
        <v>5</v>
      </c>
      <c r="B7">
        <v>1</v>
      </c>
      <c r="C7">
        <v>2</v>
      </c>
      <c r="D7">
        <v>2</v>
      </c>
      <c r="E7">
        <v>30487.501926000001</v>
      </c>
      <c r="F7">
        <v>-0.48299999999999998</v>
      </c>
      <c r="G7">
        <f t="shared" si="0"/>
        <v>30.487501926</v>
      </c>
      <c r="H7">
        <v>30.05</v>
      </c>
      <c r="I7">
        <v>31.5</v>
      </c>
      <c r="J7">
        <v>28.64742</v>
      </c>
      <c r="K7">
        <v>2.7249153084944577</v>
      </c>
      <c r="L7">
        <f t="shared" si="1"/>
        <v>1.8400819259999999</v>
      </c>
      <c r="M7">
        <f t="shared" si="2"/>
        <v>1.4025800000000004</v>
      </c>
      <c r="N7">
        <f t="shared" si="3"/>
        <v>2.8525799999999997</v>
      </c>
      <c r="O7">
        <f t="shared" si="4"/>
        <v>-1.6943665184486187</v>
      </c>
      <c r="P7">
        <f t="shared" si="5"/>
        <v>-2.3239580735711476</v>
      </c>
      <c r="Q7">
        <f t="shared" si="6"/>
        <v>-2.0088385663824662</v>
      </c>
      <c r="AB7">
        <f t="shared" si="7"/>
        <v>0.50900000000000001</v>
      </c>
      <c r="AC7">
        <f t="shared" si="8"/>
        <v>-0.33150000000000002</v>
      </c>
      <c r="AD7">
        <f t="shared" si="9"/>
        <v>4.82E-2</v>
      </c>
      <c r="AE7">
        <f t="shared" si="10"/>
        <v>0.30172546620689633</v>
      </c>
      <c r="AF7">
        <f t="shared" si="11"/>
        <v>0.45935535251331566</v>
      </c>
      <c r="AG7">
        <f t="shared" si="12"/>
        <v>0.5002475940853327</v>
      </c>
      <c r="AH7">
        <f t="shared" si="13"/>
        <v>0.48058410223656134</v>
      </c>
    </row>
    <row r="8" spans="1:34" x14ac:dyDescent="0.25">
      <c r="A8" t="s">
        <v>5</v>
      </c>
      <c r="B8">
        <v>1</v>
      </c>
      <c r="C8">
        <v>3</v>
      </c>
      <c r="D8">
        <v>2</v>
      </c>
      <c r="E8">
        <v>30515.997206</v>
      </c>
      <c r="F8">
        <v>-0.54300000000000004</v>
      </c>
      <c r="G8">
        <f t="shared" si="0"/>
        <v>30.515997206000002</v>
      </c>
      <c r="H8">
        <v>30.05</v>
      </c>
      <c r="I8">
        <v>31.5</v>
      </c>
      <c r="J8">
        <v>28.64742</v>
      </c>
      <c r="K8">
        <v>2.7249153084944577</v>
      </c>
      <c r="L8">
        <f t="shared" si="1"/>
        <v>1.8685772060000012</v>
      </c>
      <c r="M8">
        <f t="shared" si="2"/>
        <v>1.4025800000000004</v>
      </c>
      <c r="N8">
        <f t="shared" si="3"/>
        <v>2.8525799999999997</v>
      </c>
      <c r="O8">
        <f t="shared" si="4"/>
        <v>-1.6943665184486187</v>
      </c>
      <c r="P8">
        <f t="shared" si="5"/>
        <v>-2.3239580735711476</v>
      </c>
      <c r="Q8">
        <f t="shared" si="6"/>
        <v>-2.0088385663824662</v>
      </c>
      <c r="AB8">
        <f t="shared" si="7"/>
        <v>0.50900000000000001</v>
      </c>
      <c r="AC8">
        <f t="shared" si="8"/>
        <v>-0.33150000000000002</v>
      </c>
      <c r="AD8">
        <f t="shared" si="9"/>
        <v>4.82E-2</v>
      </c>
      <c r="AE8">
        <f t="shared" si="10"/>
        <v>0.3213773834482766</v>
      </c>
      <c r="AF8">
        <f t="shared" si="11"/>
        <v>0.46305874770922673</v>
      </c>
      <c r="AG8">
        <f t="shared" si="12"/>
        <v>0.50367087898755658</v>
      </c>
      <c r="AH8">
        <f t="shared" si="13"/>
        <v>0.48414208130728598</v>
      </c>
    </row>
    <row r="9" spans="1:34" x14ac:dyDescent="0.25">
      <c r="A9" t="s">
        <v>5</v>
      </c>
      <c r="B9">
        <v>2</v>
      </c>
      <c r="C9">
        <v>2</v>
      </c>
      <c r="D9">
        <v>2</v>
      </c>
      <c r="E9">
        <v>30613.909479999998</v>
      </c>
      <c r="F9">
        <v>-0.58299999999999996</v>
      </c>
      <c r="G9">
        <f t="shared" si="0"/>
        <v>30.613909479999997</v>
      </c>
      <c r="H9">
        <v>30.05</v>
      </c>
      <c r="I9">
        <v>31.5</v>
      </c>
      <c r="J9">
        <v>28.64742</v>
      </c>
      <c r="K9">
        <v>2.7249153084944577</v>
      </c>
      <c r="L9">
        <f t="shared" si="1"/>
        <v>1.9664894799999963</v>
      </c>
      <c r="M9">
        <f t="shared" si="2"/>
        <v>1.4025800000000004</v>
      </c>
      <c r="N9">
        <f t="shared" si="3"/>
        <v>2.8525799999999997</v>
      </c>
      <c r="O9">
        <f t="shared" si="4"/>
        <v>-1.6943665184486187</v>
      </c>
      <c r="P9">
        <f t="shared" si="5"/>
        <v>-2.3239580735711476</v>
      </c>
      <c r="Q9">
        <f t="shared" si="6"/>
        <v>-2.0088385663824662</v>
      </c>
      <c r="AB9">
        <f t="shared" si="7"/>
        <v>0.50900000000000001</v>
      </c>
      <c r="AC9">
        <f t="shared" si="8"/>
        <v>-0.33150000000000002</v>
      </c>
      <c r="AD9">
        <f t="shared" si="9"/>
        <v>4.82E-2</v>
      </c>
      <c r="AE9">
        <f t="shared" si="10"/>
        <v>0.38890308965516984</v>
      </c>
      <c r="AF9">
        <f t="shared" si="11"/>
        <v>0.47578393746529474</v>
      </c>
      <c r="AG9">
        <f t="shared" si="12"/>
        <v>0.51543358527879446</v>
      </c>
      <c r="AH9">
        <f t="shared" si="13"/>
        <v>0.49636760854053391</v>
      </c>
    </row>
    <row r="10" spans="1:34" x14ac:dyDescent="0.25">
      <c r="A10" t="s">
        <v>5</v>
      </c>
      <c r="B10">
        <v>4</v>
      </c>
      <c r="C10">
        <v>3</v>
      </c>
      <c r="D10">
        <v>2</v>
      </c>
      <c r="E10">
        <v>30545.630766999999</v>
      </c>
      <c r="F10">
        <v>-0.51700000000000002</v>
      </c>
      <c r="G10">
        <f t="shared" si="0"/>
        <v>30.545630766999999</v>
      </c>
      <c r="H10">
        <v>30.05</v>
      </c>
      <c r="I10">
        <v>31.5</v>
      </c>
      <c r="J10">
        <v>28.64742</v>
      </c>
      <c r="K10">
        <v>2.7249153084944577</v>
      </c>
      <c r="L10">
        <f t="shared" si="1"/>
        <v>1.8982107669999984</v>
      </c>
      <c r="M10">
        <f t="shared" si="2"/>
        <v>1.4025800000000004</v>
      </c>
      <c r="N10">
        <f t="shared" si="3"/>
        <v>2.8525799999999997</v>
      </c>
      <c r="O10">
        <f t="shared" si="4"/>
        <v>-1.6943665184486187</v>
      </c>
      <c r="P10">
        <f t="shared" si="5"/>
        <v>-2.3239580735711476</v>
      </c>
      <c r="Q10">
        <f t="shared" si="6"/>
        <v>-2.0088385663824662</v>
      </c>
      <c r="AB10">
        <f t="shared" si="7"/>
        <v>0.50900000000000001</v>
      </c>
      <c r="AC10">
        <f t="shared" si="8"/>
        <v>-0.33150000000000002</v>
      </c>
      <c r="AD10">
        <f t="shared" si="9"/>
        <v>4.82E-2</v>
      </c>
      <c r="AE10">
        <f t="shared" si="10"/>
        <v>0.34181432206896428</v>
      </c>
      <c r="AF10">
        <f t="shared" si="11"/>
        <v>0.46691007984020139</v>
      </c>
      <c r="AG10">
        <f t="shared" si="12"/>
        <v>0.50723091145505361</v>
      </c>
      <c r="AH10">
        <f t="shared" si="13"/>
        <v>0.48784218847693051</v>
      </c>
    </row>
    <row r="11" spans="1:34" x14ac:dyDescent="0.25">
      <c r="A11" t="s">
        <v>5</v>
      </c>
      <c r="B11">
        <v>2</v>
      </c>
      <c r="C11">
        <v>3</v>
      </c>
      <c r="D11">
        <v>2</v>
      </c>
      <c r="E11">
        <v>30554.202408000001</v>
      </c>
      <c r="F11">
        <v>-0.66700000000000004</v>
      </c>
      <c r="G11">
        <f t="shared" si="0"/>
        <v>30.554202408000002</v>
      </c>
      <c r="H11">
        <v>30.05</v>
      </c>
      <c r="I11">
        <v>31.5</v>
      </c>
      <c r="J11">
        <v>28.64742</v>
      </c>
      <c r="K11">
        <v>2.7249153084944577</v>
      </c>
      <c r="L11">
        <f t="shared" si="1"/>
        <v>1.9067824080000015</v>
      </c>
      <c r="M11">
        <f t="shared" si="2"/>
        <v>1.4025800000000004</v>
      </c>
      <c r="N11">
        <f t="shared" si="3"/>
        <v>2.8525799999999997</v>
      </c>
      <c r="O11">
        <f t="shared" si="4"/>
        <v>-1.6943665184486187</v>
      </c>
      <c r="P11">
        <f t="shared" si="5"/>
        <v>-2.3239580735711476</v>
      </c>
      <c r="Q11">
        <f t="shared" si="6"/>
        <v>-2.0088385663824662</v>
      </c>
      <c r="AB11">
        <f t="shared" si="7"/>
        <v>0.50900000000000001</v>
      </c>
      <c r="AC11">
        <f t="shared" si="8"/>
        <v>-0.33150000000000002</v>
      </c>
      <c r="AD11">
        <f t="shared" si="9"/>
        <v>4.82E-2</v>
      </c>
      <c r="AE11">
        <f t="shared" si="10"/>
        <v>0.34772579862069064</v>
      </c>
      <c r="AF11">
        <f t="shared" si="11"/>
        <v>0.46802409500694075</v>
      </c>
      <c r="AG11">
        <f t="shared" si="12"/>
        <v>0.50826066688200833</v>
      </c>
      <c r="AH11">
        <f t="shared" si="13"/>
        <v>0.48891246114243075</v>
      </c>
    </row>
    <row r="12" spans="1:34" x14ac:dyDescent="0.25">
      <c r="A12" t="s">
        <v>5</v>
      </c>
      <c r="B12">
        <v>1</v>
      </c>
      <c r="C12">
        <v>4</v>
      </c>
      <c r="D12">
        <v>2</v>
      </c>
      <c r="E12">
        <v>30595.142677</v>
      </c>
      <c r="F12">
        <v>-0.437</v>
      </c>
      <c r="G12">
        <f t="shared" si="0"/>
        <v>30.595142676999998</v>
      </c>
      <c r="H12">
        <v>30.05</v>
      </c>
      <c r="I12">
        <v>31.5</v>
      </c>
      <c r="J12">
        <v>28.64742</v>
      </c>
      <c r="K12">
        <v>2.7249153084944577</v>
      </c>
      <c r="L12">
        <f t="shared" si="1"/>
        <v>1.947722676999998</v>
      </c>
      <c r="M12">
        <f t="shared" si="2"/>
        <v>1.4025800000000004</v>
      </c>
      <c r="N12">
        <f t="shared" si="3"/>
        <v>2.8525799999999997</v>
      </c>
      <c r="O12">
        <f t="shared" si="4"/>
        <v>-1.6943665184486187</v>
      </c>
      <c r="P12">
        <f t="shared" si="5"/>
        <v>-2.3239580735711476</v>
      </c>
      <c r="Q12">
        <f t="shared" si="6"/>
        <v>-2.0088385663824662</v>
      </c>
      <c r="AB12">
        <f t="shared" si="7"/>
        <v>0.50900000000000001</v>
      </c>
      <c r="AC12">
        <f t="shared" si="8"/>
        <v>-0.33150000000000002</v>
      </c>
      <c r="AD12">
        <f t="shared" si="9"/>
        <v>4.82E-2</v>
      </c>
      <c r="AE12">
        <f t="shared" si="10"/>
        <v>0.37596046689655027</v>
      </c>
      <c r="AF12">
        <f t="shared" si="11"/>
        <v>0.47334490587575428</v>
      </c>
      <c r="AG12">
        <f t="shared" si="12"/>
        <v>0.51317903247661445</v>
      </c>
      <c r="AH12">
        <f t="shared" si="13"/>
        <v>0.49402434704956405</v>
      </c>
    </row>
    <row r="13" spans="1:34" x14ac:dyDescent="0.25">
      <c r="A13" t="s">
        <v>5</v>
      </c>
      <c r="B13">
        <v>3</v>
      </c>
      <c r="C13">
        <v>4</v>
      </c>
      <c r="D13">
        <v>2</v>
      </c>
      <c r="E13">
        <v>30690.673999999999</v>
      </c>
      <c r="F13">
        <v>-0.53</v>
      </c>
      <c r="G13">
        <f t="shared" si="0"/>
        <v>30.690673999999998</v>
      </c>
      <c r="H13">
        <v>30.05</v>
      </c>
      <c r="I13">
        <v>31.5</v>
      </c>
      <c r="J13">
        <v>28.64742</v>
      </c>
      <c r="K13">
        <v>2.7249153084944577</v>
      </c>
      <c r="L13">
        <f t="shared" si="1"/>
        <v>2.0432539999999975</v>
      </c>
      <c r="M13">
        <f t="shared" si="2"/>
        <v>1.4025800000000004</v>
      </c>
      <c r="N13">
        <f t="shared" si="3"/>
        <v>2.8525799999999997</v>
      </c>
      <c r="O13">
        <f t="shared" si="4"/>
        <v>-1.6943665184486187</v>
      </c>
      <c r="P13">
        <f t="shared" si="5"/>
        <v>-2.3239580735711476</v>
      </c>
      <c r="Q13">
        <f t="shared" si="6"/>
        <v>-2.0088385663824662</v>
      </c>
      <c r="AB13">
        <f t="shared" si="7"/>
        <v>0.50900000000000001</v>
      </c>
      <c r="AC13">
        <f t="shared" si="8"/>
        <v>-0.33150000000000002</v>
      </c>
      <c r="AD13">
        <f t="shared" si="9"/>
        <v>4.82E-2</v>
      </c>
      <c r="AE13">
        <f t="shared" si="10"/>
        <v>0.44184413793103267</v>
      </c>
      <c r="AF13">
        <f t="shared" si="11"/>
        <v>0.48576065482285036</v>
      </c>
      <c r="AG13">
        <f t="shared" si="12"/>
        <v>0.52465570284852736</v>
      </c>
      <c r="AH13">
        <f t="shared" si="13"/>
        <v>0.50595258386045416</v>
      </c>
    </row>
    <row r="14" spans="1:34" x14ac:dyDescent="0.25">
      <c r="A14" t="s">
        <v>5</v>
      </c>
      <c r="B14">
        <v>5</v>
      </c>
      <c r="C14">
        <v>4</v>
      </c>
      <c r="D14">
        <v>2</v>
      </c>
      <c r="E14">
        <v>30520.644938000001</v>
      </c>
      <c r="F14">
        <v>-0.58299999999999996</v>
      </c>
      <c r="G14">
        <f t="shared" si="0"/>
        <v>30.520644938</v>
      </c>
      <c r="H14">
        <v>30.05</v>
      </c>
      <c r="I14">
        <v>31.5</v>
      </c>
      <c r="J14">
        <v>28.64742</v>
      </c>
      <c r="K14">
        <v>2.7249153084944577</v>
      </c>
      <c r="L14">
        <f t="shared" si="1"/>
        <v>1.8732249379999999</v>
      </c>
      <c r="M14">
        <f t="shared" si="2"/>
        <v>1.4025800000000004</v>
      </c>
      <c r="N14">
        <f t="shared" si="3"/>
        <v>2.8525799999999997</v>
      </c>
      <c r="O14">
        <f t="shared" si="4"/>
        <v>-1.6943665184486187</v>
      </c>
      <c r="P14">
        <f t="shared" si="5"/>
        <v>-2.3239580735711476</v>
      </c>
      <c r="Q14">
        <f t="shared" si="6"/>
        <v>-2.0088385663824662</v>
      </c>
      <c r="AB14">
        <f t="shared" si="7"/>
        <v>0.50900000000000001</v>
      </c>
      <c r="AC14">
        <f t="shared" si="8"/>
        <v>-0.33150000000000002</v>
      </c>
      <c r="AD14">
        <f t="shared" si="9"/>
        <v>4.82E-2</v>
      </c>
      <c r="AE14">
        <f t="shared" si="10"/>
        <v>0.32458271586206877</v>
      </c>
      <c r="AF14">
        <f t="shared" si="11"/>
        <v>0.46366279119855813</v>
      </c>
      <c r="AG14">
        <f t="shared" si="12"/>
        <v>0.50422923499547012</v>
      </c>
      <c r="AH14">
        <f t="shared" si="13"/>
        <v>0.48472240665177574</v>
      </c>
    </row>
    <row r="15" spans="1:34" x14ac:dyDescent="0.25">
      <c r="A15" t="s">
        <v>5</v>
      </c>
      <c r="B15">
        <v>2</v>
      </c>
      <c r="C15">
        <v>4</v>
      </c>
      <c r="D15">
        <v>2</v>
      </c>
      <c r="E15">
        <v>30525.162801999999</v>
      </c>
      <c r="F15">
        <v>-0.78</v>
      </c>
      <c r="G15">
        <f t="shared" si="0"/>
        <v>30.525162802000001</v>
      </c>
      <c r="H15">
        <v>30.05</v>
      </c>
      <c r="I15">
        <v>31.5</v>
      </c>
      <c r="J15">
        <v>28.64742</v>
      </c>
      <c r="K15">
        <v>2.7249153084944577</v>
      </c>
      <c r="L15">
        <f t="shared" si="1"/>
        <v>1.8777428020000002</v>
      </c>
      <c r="M15">
        <f t="shared" si="2"/>
        <v>1.4025800000000004</v>
      </c>
      <c r="N15">
        <f t="shared" si="3"/>
        <v>2.8525799999999997</v>
      </c>
      <c r="O15">
        <f t="shared" si="4"/>
        <v>-1.6943665184486187</v>
      </c>
      <c r="P15">
        <f t="shared" si="5"/>
        <v>-2.3239580735711476</v>
      </c>
      <c r="Q15">
        <f t="shared" si="6"/>
        <v>-2.0088385663824662</v>
      </c>
      <c r="AB15">
        <f t="shared" si="7"/>
        <v>0.50900000000000001</v>
      </c>
      <c r="AC15">
        <f t="shared" si="8"/>
        <v>-0.33150000000000002</v>
      </c>
      <c r="AD15">
        <f t="shared" si="9"/>
        <v>4.82E-2</v>
      </c>
      <c r="AE15">
        <f t="shared" si="10"/>
        <v>0.32769848413793107</v>
      </c>
      <c r="AF15">
        <f t="shared" si="11"/>
        <v>0.4642499563653289</v>
      </c>
      <c r="AG15">
        <f t="shared" si="12"/>
        <v>0.504771989290971</v>
      </c>
      <c r="AH15">
        <f t="shared" si="13"/>
        <v>0.48528651641158094</v>
      </c>
    </row>
    <row r="16" spans="1:34" x14ac:dyDescent="0.25">
      <c r="A16" t="s">
        <v>5</v>
      </c>
      <c r="B16">
        <v>4</v>
      </c>
      <c r="C16">
        <v>4</v>
      </c>
      <c r="D16">
        <v>2</v>
      </c>
      <c r="E16">
        <v>30458.184883000002</v>
      </c>
      <c r="F16">
        <v>-0.61299999999999999</v>
      </c>
      <c r="G16">
        <f t="shared" si="0"/>
        <v>30.458184883000001</v>
      </c>
      <c r="H16">
        <v>30.05</v>
      </c>
      <c r="I16">
        <v>31.5</v>
      </c>
      <c r="J16">
        <v>28.64742</v>
      </c>
      <c r="K16">
        <v>2.7249153084944577</v>
      </c>
      <c r="L16">
        <f t="shared" si="1"/>
        <v>1.8107648830000009</v>
      </c>
      <c r="M16">
        <f t="shared" si="2"/>
        <v>1.4025800000000004</v>
      </c>
      <c r="N16">
        <f t="shared" si="3"/>
        <v>2.8525799999999997</v>
      </c>
      <c r="O16">
        <f t="shared" si="4"/>
        <v>-1.6943665184486187</v>
      </c>
      <c r="P16">
        <f t="shared" si="5"/>
        <v>-2.3239580735711476</v>
      </c>
      <c r="Q16">
        <f t="shared" si="6"/>
        <v>-2.0088385663824662</v>
      </c>
      <c r="AB16">
        <f t="shared" si="7"/>
        <v>0.50900000000000001</v>
      </c>
      <c r="AC16">
        <f t="shared" si="8"/>
        <v>-0.33150000000000002</v>
      </c>
      <c r="AD16">
        <f t="shared" si="9"/>
        <v>4.82E-2</v>
      </c>
      <c r="AE16">
        <f t="shared" si="10"/>
        <v>0.28150681586206949</v>
      </c>
      <c r="AF16">
        <f t="shared" si="11"/>
        <v>0.45554515671230905</v>
      </c>
      <c r="AG16">
        <f t="shared" si="12"/>
        <v>0.49672558655707738</v>
      </c>
      <c r="AH16">
        <f t="shared" si="13"/>
        <v>0.47692351615319856</v>
      </c>
    </row>
    <row r="17" spans="1:34" x14ac:dyDescent="0.25">
      <c r="A17" t="s">
        <v>5</v>
      </c>
      <c r="B17">
        <v>4</v>
      </c>
      <c r="C17">
        <v>1</v>
      </c>
      <c r="D17">
        <v>2</v>
      </c>
      <c r="E17">
        <v>30515.513273</v>
      </c>
      <c r="F17">
        <v>-0.48299999999999998</v>
      </c>
      <c r="G17">
        <f t="shared" si="0"/>
        <v>30.515513273</v>
      </c>
      <c r="H17">
        <v>30.05</v>
      </c>
      <c r="I17">
        <v>31.5</v>
      </c>
      <c r="J17">
        <v>28.64742</v>
      </c>
      <c r="K17">
        <v>2.7249153084944577</v>
      </c>
      <c r="L17">
        <f t="shared" si="1"/>
        <v>1.8680932729999995</v>
      </c>
      <c r="M17">
        <f t="shared" si="2"/>
        <v>1.4025800000000004</v>
      </c>
      <c r="N17">
        <f t="shared" si="3"/>
        <v>2.8525799999999997</v>
      </c>
      <c r="O17">
        <f t="shared" si="4"/>
        <v>-1.6943665184486187</v>
      </c>
      <c r="P17">
        <f t="shared" si="5"/>
        <v>-2.3239580735711476</v>
      </c>
      <c r="Q17">
        <f t="shared" si="6"/>
        <v>-2.0088385663824662</v>
      </c>
      <c r="AB17">
        <f t="shared" si="7"/>
        <v>0.50900000000000001</v>
      </c>
      <c r="AC17">
        <f t="shared" si="8"/>
        <v>-0.33150000000000002</v>
      </c>
      <c r="AD17">
        <f t="shared" si="9"/>
        <v>4.82E-2</v>
      </c>
      <c r="AE17">
        <f t="shared" si="10"/>
        <v>0.32104363655172369</v>
      </c>
      <c r="AF17">
        <f t="shared" si="11"/>
        <v>0.4629958532527641</v>
      </c>
      <c r="AG17">
        <f t="shared" si="12"/>
        <v>0.50361274162120706</v>
      </c>
      <c r="AH17">
        <f t="shared" si="13"/>
        <v>0.48408165644093482</v>
      </c>
    </row>
    <row r="18" spans="1:34" x14ac:dyDescent="0.25">
      <c r="A18" t="s">
        <v>5</v>
      </c>
      <c r="B18">
        <v>1</v>
      </c>
      <c r="C18">
        <v>1</v>
      </c>
      <c r="D18">
        <v>2</v>
      </c>
      <c r="E18">
        <v>30525.744835000001</v>
      </c>
      <c r="F18">
        <v>-0.58299999999999996</v>
      </c>
      <c r="G18">
        <f t="shared" si="0"/>
        <v>30.525744835000001</v>
      </c>
      <c r="H18">
        <v>30.05</v>
      </c>
      <c r="I18">
        <v>31.5</v>
      </c>
      <c r="J18">
        <v>28.64742</v>
      </c>
      <c r="K18">
        <v>2.7249153084944577</v>
      </c>
      <c r="L18">
        <f t="shared" si="1"/>
        <v>1.8783248350000008</v>
      </c>
      <c r="M18">
        <f t="shared" si="2"/>
        <v>1.4025800000000004</v>
      </c>
      <c r="N18">
        <f t="shared" si="3"/>
        <v>2.8525799999999997</v>
      </c>
      <c r="O18">
        <f t="shared" si="4"/>
        <v>-1.6943665184486187</v>
      </c>
      <c r="P18">
        <f t="shared" si="5"/>
        <v>-2.3239580735711476</v>
      </c>
      <c r="Q18">
        <f t="shared" si="6"/>
        <v>-2.0088385663824662</v>
      </c>
      <c r="AB18">
        <f t="shared" si="7"/>
        <v>0.50900000000000001</v>
      </c>
      <c r="AC18">
        <f t="shared" si="8"/>
        <v>-0.33150000000000002</v>
      </c>
      <c r="AD18">
        <f t="shared" si="9"/>
        <v>4.82E-2</v>
      </c>
      <c r="AE18">
        <f t="shared" si="10"/>
        <v>0.32809988620689701</v>
      </c>
      <c r="AF18">
        <f t="shared" si="11"/>
        <v>0.46432560040939741</v>
      </c>
      <c r="AG18">
        <f t="shared" si="12"/>
        <v>0.50484191191610395</v>
      </c>
      <c r="AH18">
        <f t="shared" si="13"/>
        <v>0.48535919024501833</v>
      </c>
    </row>
    <row r="19" spans="1:34" x14ac:dyDescent="0.25">
      <c r="A19" t="s">
        <v>5</v>
      </c>
      <c r="B19">
        <v>3</v>
      </c>
      <c r="C19">
        <v>1</v>
      </c>
      <c r="D19">
        <v>2</v>
      </c>
      <c r="E19">
        <v>30587.572629999999</v>
      </c>
      <c r="F19">
        <v>-0.53300000000000003</v>
      </c>
      <c r="G19">
        <f t="shared" si="0"/>
        <v>30.58757263</v>
      </c>
      <c r="H19">
        <v>30.05</v>
      </c>
      <c r="I19">
        <v>31.5</v>
      </c>
      <c r="J19">
        <v>28.64742</v>
      </c>
      <c r="K19">
        <v>2.7249153084944577</v>
      </c>
      <c r="L19">
        <f t="shared" si="1"/>
        <v>1.94015263</v>
      </c>
      <c r="M19">
        <f t="shared" si="2"/>
        <v>1.4025800000000004</v>
      </c>
      <c r="N19">
        <f t="shared" si="3"/>
        <v>2.8525799999999997</v>
      </c>
      <c r="O19">
        <f t="shared" si="4"/>
        <v>-1.6943665184486187</v>
      </c>
      <c r="P19">
        <f t="shared" si="5"/>
        <v>-2.3239580735711476</v>
      </c>
      <c r="Q19">
        <f t="shared" si="6"/>
        <v>-2.0088385663824662</v>
      </c>
      <c r="AB19">
        <f t="shared" si="7"/>
        <v>0.50900000000000001</v>
      </c>
      <c r="AC19">
        <f t="shared" si="8"/>
        <v>-0.33150000000000002</v>
      </c>
      <c r="AD19">
        <f t="shared" si="9"/>
        <v>4.82E-2</v>
      </c>
      <c r="AE19">
        <f t="shared" si="10"/>
        <v>0.37073974482758615</v>
      </c>
      <c r="AF19">
        <f t="shared" si="11"/>
        <v>0.47236106308871689</v>
      </c>
      <c r="AG19">
        <f t="shared" si="12"/>
        <v>0.51226960370089381</v>
      </c>
      <c r="AH19">
        <f t="shared" si="13"/>
        <v>0.49307913546398241</v>
      </c>
    </row>
    <row r="20" spans="1:34" x14ac:dyDescent="0.25">
      <c r="A20" t="s">
        <v>5</v>
      </c>
      <c r="B20">
        <v>5</v>
      </c>
      <c r="C20">
        <v>1</v>
      </c>
      <c r="D20">
        <v>2</v>
      </c>
      <c r="E20">
        <v>30570.819112000001</v>
      </c>
      <c r="F20">
        <v>-0.60299999999999998</v>
      </c>
      <c r="G20">
        <f t="shared" si="0"/>
        <v>30.570819112000002</v>
      </c>
      <c r="H20">
        <v>30.05</v>
      </c>
      <c r="I20">
        <v>31.5</v>
      </c>
      <c r="J20">
        <v>28.64742</v>
      </c>
      <c r="K20">
        <v>2.7249153084944577</v>
      </c>
      <c r="L20">
        <f t="shared" si="1"/>
        <v>1.923399112000002</v>
      </c>
      <c r="M20">
        <f t="shared" si="2"/>
        <v>1.4025800000000004</v>
      </c>
      <c r="N20">
        <f t="shared" si="3"/>
        <v>2.8525799999999997</v>
      </c>
      <c r="O20">
        <f t="shared" si="4"/>
        <v>-1.6943665184486187</v>
      </c>
      <c r="P20">
        <f t="shared" si="5"/>
        <v>-2.3239580735711476</v>
      </c>
      <c r="Q20">
        <f t="shared" si="6"/>
        <v>-2.0088385663824662</v>
      </c>
      <c r="AB20">
        <f t="shared" si="7"/>
        <v>0.50900000000000001</v>
      </c>
      <c r="AC20">
        <f t="shared" si="8"/>
        <v>-0.33150000000000002</v>
      </c>
      <c r="AD20">
        <f t="shared" si="9"/>
        <v>4.82E-2</v>
      </c>
      <c r="AE20">
        <f t="shared" si="10"/>
        <v>0.35918559448275994</v>
      </c>
      <c r="AF20">
        <f t="shared" si="11"/>
        <v>0.47018368851735631</v>
      </c>
      <c r="AG20">
        <f t="shared" si="12"/>
        <v>0.51025691720584876</v>
      </c>
      <c r="AH20">
        <f t="shared" si="13"/>
        <v>0.4909872568649653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BEA031-2976-453B-973A-D7FDBFFC6CF6}">
  <dimension ref="A1:AH21"/>
  <sheetViews>
    <sheetView tabSelected="1" topLeftCell="B1" workbookViewId="0">
      <selection activeCell="AE2" activeCellId="2" sqref="F2:G21 L2:L21 AE2:AH21"/>
    </sheetView>
  </sheetViews>
  <sheetFormatPr defaultRowHeight="15" x14ac:dyDescent="0.25"/>
  <sheetData>
    <row r="1" spans="1:34" x14ac:dyDescent="0.25">
      <c r="A1" t="s">
        <v>3</v>
      </c>
      <c r="B1" t="s">
        <v>0</v>
      </c>
      <c r="C1" t="s">
        <v>1</v>
      </c>
      <c r="D1" t="s">
        <v>2</v>
      </c>
      <c r="E1" t="s">
        <v>9</v>
      </c>
      <c r="F1" s="1" t="s">
        <v>13</v>
      </c>
      <c r="G1" t="s">
        <v>6</v>
      </c>
      <c r="H1" t="s">
        <v>7</v>
      </c>
      <c r="I1" t="s">
        <v>8</v>
      </c>
      <c r="J1" t="s">
        <v>22</v>
      </c>
      <c r="K1" t="s">
        <v>23</v>
      </c>
      <c r="L1" t="s">
        <v>24</v>
      </c>
      <c r="M1" t="s">
        <v>25</v>
      </c>
      <c r="N1" t="s">
        <v>26</v>
      </c>
      <c r="O1" t="s">
        <v>27</v>
      </c>
      <c r="P1" t="s">
        <v>28</v>
      </c>
      <c r="Q1" t="s">
        <v>29</v>
      </c>
      <c r="R1" t="s">
        <v>30</v>
      </c>
      <c r="S1" t="s">
        <v>31</v>
      </c>
      <c r="T1" t="s">
        <v>32</v>
      </c>
      <c r="U1" t="s">
        <v>33</v>
      </c>
      <c r="V1" t="s">
        <v>35</v>
      </c>
      <c r="W1" t="s">
        <v>36</v>
      </c>
      <c r="X1" t="s">
        <v>37</v>
      </c>
      <c r="Y1" t="s">
        <v>34</v>
      </c>
      <c r="Z1" t="s">
        <v>38</v>
      </c>
      <c r="AA1" t="s">
        <v>39</v>
      </c>
      <c r="AB1" t="s">
        <v>40</v>
      </c>
      <c r="AC1" t="s">
        <v>41</v>
      </c>
      <c r="AD1" t="s">
        <v>42</v>
      </c>
      <c r="AE1" t="s">
        <v>43</v>
      </c>
      <c r="AF1" t="s">
        <v>44</v>
      </c>
      <c r="AG1" t="s">
        <v>45</v>
      </c>
      <c r="AH1" t="s">
        <v>46</v>
      </c>
    </row>
    <row r="2" spans="1:34" x14ac:dyDescent="0.25">
      <c r="A2" t="s">
        <v>5</v>
      </c>
      <c r="B2">
        <v>3</v>
      </c>
      <c r="C2">
        <v>2</v>
      </c>
      <c r="D2">
        <v>2</v>
      </c>
      <c r="E2">
        <v>29778.139891999999</v>
      </c>
      <c r="F2">
        <v>-0.61699999999999999</v>
      </c>
      <c r="G2">
        <f>E2/1000</f>
        <v>29.778139891999999</v>
      </c>
      <c r="H2">
        <v>29.16</v>
      </c>
      <c r="I2">
        <v>30.1</v>
      </c>
      <c r="J2">
        <v>20.584009999999999</v>
      </c>
      <c r="K2">
        <v>1.2864897795927077</v>
      </c>
      <c r="L2">
        <f>G2-J2</f>
        <v>9.1941298919999994</v>
      </c>
      <c r="M2">
        <f>H2-J2</f>
        <v>8.5759900000000009</v>
      </c>
      <c r="N2">
        <f>I2-J2</f>
        <v>9.5159900000000022</v>
      </c>
      <c r="O2">
        <f>(-0.8086*K2)+0.509</f>
        <v>-0.53125563577866342</v>
      </c>
      <c r="P2">
        <f>(-0.7312*K2)-0.3315</f>
        <v>-1.2721813268381879</v>
      </c>
      <c r="Q2">
        <f>(-0.7549*K2)+0.0482</f>
        <v>-0.92297113461453506</v>
      </c>
      <c r="R2">
        <f>0.6108*EXP((17.27*J2)/(J2+237.3))</f>
        <v>2.4241626389433235</v>
      </c>
      <c r="S2">
        <f>J2+0.509</f>
        <v>21.09301</v>
      </c>
      <c r="T2">
        <f>J2-0.3315</f>
        <v>20.252510000000001</v>
      </c>
      <c r="U2">
        <f>J2+0.0482</f>
        <v>20.632210000000001</v>
      </c>
      <c r="V2">
        <f>0.6108*EXP((17.27*S2)/(S2+237.3))</f>
        <v>2.5012493986055673</v>
      </c>
      <c r="W2">
        <f>0.6108*EXP((17.27*T2)/(T2+237.3))</f>
        <v>2.3750818936260476</v>
      </c>
      <c r="X2">
        <f>0.6108*EXP((17.27*U2)/(U2+237.3))</f>
        <v>2.4313722840522969</v>
      </c>
      <c r="Y2">
        <f>R2-V2</f>
        <v>-7.7086759662243765E-2</v>
      </c>
      <c r="Z2">
        <f>R2-W2</f>
        <v>4.9080745317275909E-2</v>
      </c>
      <c r="AA2">
        <f>R2-X2</f>
        <v>-7.2096451089733726E-3</v>
      </c>
      <c r="AB2">
        <f>0.509-(-0.8086*Y2)</f>
        <v>0.44666764613710969</v>
      </c>
      <c r="AC2">
        <f>-0.3315-(-0.7312*Z2)</f>
        <v>-0.29561215902400789</v>
      </c>
      <c r="AD2">
        <f>0.0482-(-0.7549*AA2)</f>
        <v>4.2757438907236003E-2</v>
      </c>
      <c r="AE2">
        <f>(L2-M2)/(N2-M2)</f>
        <v>0.65759562978723163</v>
      </c>
      <c r="AF2">
        <f>(L2-O2)/(6-O2)</f>
        <v>1.4890529585922709</v>
      </c>
      <c r="AG2">
        <f>(L2-P2)/(6-P2)</f>
        <v>1.4392258317613691</v>
      </c>
      <c r="AH2">
        <f>(L2-Q2)/(6-Q2)</f>
        <v>1.4613813678970142</v>
      </c>
    </row>
    <row r="3" spans="1:34" x14ac:dyDescent="0.25">
      <c r="A3" t="s">
        <v>5</v>
      </c>
      <c r="B3">
        <v>5</v>
      </c>
      <c r="C3">
        <v>3</v>
      </c>
      <c r="D3">
        <v>2</v>
      </c>
      <c r="E3">
        <v>29665.758265</v>
      </c>
      <c r="F3">
        <v>-0.45</v>
      </c>
      <c r="G3">
        <f t="shared" ref="G3:G21" si="0">E3/1000</f>
        <v>29.665758265000001</v>
      </c>
      <c r="H3">
        <v>29.16</v>
      </c>
      <c r="I3">
        <v>30.1</v>
      </c>
      <c r="J3">
        <v>20.584009999999999</v>
      </c>
      <c r="K3">
        <v>1.2864897795927077</v>
      </c>
      <c r="L3">
        <f t="shared" ref="L3:L21" si="1">G3-J3</f>
        <v>9.0817482650000017</v>
      </c>
      <c r="M3">
        <f t="shared" ref="M3:M21" si="2">H3-J3</f>
        <v>8.5759900000000009</v>
      </c>
      <c r="N3">
        <f t="shared" ref="N3:N21" si="3">I3-J3</f>
        <v>9.5159900000000022</v>
      </c>
      <c r="O3">
        <f t="shared" ref="O3:O21" si="4">(-0.8086*K3)+0.509</f>
        <v>-0.53125563577866342</v>
      </c>
      <c r="P3">
        <f t="shared" ref="P3:P21" si="5">(-0.7312*K3)-0.3315</f>
        <v>-1.2721813268381879</v>
      </c>
      <c r="Q3">
        <f t="shared" ref="Q3:Q21" si="6">(-0.7549*K3)+0.0482</f>
        <v>-0.92297113461453506</v>
      </c>
      <c r="AB3">
        <f t="shared" ref="AB3:AB21" si="7">0.509-(-0.8086*Y3)</f>
        <v>0.50900000000000001</v>
      </c>
      <c r="AC3">
        <f t="shared" ref="AC3:AC21" si="8">-0.3315-(-0.7312*Z3)</f>
        <v>-0.33150000000000002</v>
      </c>
      <c r="AD3">
        <f t="shared" ref="AD3:AD21" si="9">0.0482-(-0.7549*AA3)</f>
        <v>4.82E-2</v>
      </c>
      <c r="AE3">
        <f t="shared" ref="AE3:AE21" si="10">(L3-M3)/(N3-M3)</f>
        <v>0.53804070744680854</v>
      </c>
      <c r="AF3">
        <f t="shared" ref="AF3:AF21" si="11">(L3-O3)/(6-O3)</f>
        <v>1.4718462171527897</v>
      </c>
      <c r="AG3">
        <f t="shared" ref="AG3:AG21" si="12">(L3-P3)/(6-P3)</f>
        <v>1.4237721979822924</v>
      </c>
      <c r="AH3">
        <f t="shared" ref="AH3:AH21" si="13">(L3-Q3)/(6-Q3)</f>
        <v>1.4451482181676887</v>
      </c>
    </row>
    <row r="4" spans="1:34" x14ac:dyDescent="0.25">
      <c r="A4" t="s">
        <v>5</v>
      </c>
      <c r="B4">
        <v>1</v>
      </c>
      <c r="C4">
        <v>3</v>
      </c>
      <c r="D4">
        <v>2</v>
      </c>
      <c r="E4">
        <v>29668.323316000002</v>
      </c>
      <c r="F4">
        <v>-0.41699999999999998</v>
      </c>
      <c r="G4">
        <f t="shared" si="0"/>
        <v>29.668323316000002</v>
      </c>
      <c r="H4">
        <v>29.16</v>
      </c>
      <c r="I4">
        <v>30.1</v>
      </c>
      <c r="J4">
        <v>20.584009999999999</v>
      </c>
      <c r="K4">
        <v>1.2864897795927077</v>
      </c>
      <c r="L4">
        <f t="shared" si="1"/>
        <v>9.0843133160000029</v>
      </c>
      <c r="M4">
        <f t="shared" si="2"/>
        <v>8.5759900000000009</v>
      </c>
      <c r="N4">
        <f t="shared" si="3"/>
        <v>9.5159900000000022</v>
      </c>
      <c r="O4">
        <f t="shared" si="4"/>
        <v>-0.53125563577866342</v>
      </c>
      <c r="P4">
        <f t="shared" si="5"/>
        <v>-1.2721813268381879</v>
      </c>
      <c r="Q4">
        <f t="shared" si="6"/>
        <v>-0.92297113461453506</v>
      </c>
      <c r="AB4">
        <f t="shared" si="7"/>
        <v>0.50900000000000001</v>
      </c>
      <c r="AC4">
        <f t="shared" si="8"/>
        <v>-0.33150000000000002</v>
      </c>
      <c r="AD4">
        <f t="shared" si="9"/>
        <v>4.82E-2</v>
      </c>
      <c r="AE4">
        <f t="shared" si="10"/>
        <v>0.54076948510638445</v>
      </c>
      <c r="AF4">
        <f t="shared" si="11"/>
        <v>1.4722389518952412</v>
      </c>
      <c r="AG4">
        <f t="shared" si="12"/>
        <v>1.4241249189726966</v>
      </c>
      <c r="AH4">
        <f t="shared" si="13"/>
        <v>1.4455187311960005</v>
      </c>
    </row>
    <row r="5" spans="1:34" x14ac:dyDescent="0.25">
      <c r="A5" t="s">
        <v>5</v>
      </c>
      <c r="B5">
        <v>2</v>
      </c>
      <c r="C5">
        <v>4</v>
      </c>
      <c r="D5">
        <v>2</v>
      </c>
      <c r="E5">
        <v>29671.986680999998</v>
      </c>
      <c r="F5">
        <v>-0.38200000000000001</v>
      </c>
      <c r="G5">
        <f t="shared" si="0"/>
        <v>29.671986681</v>
      </c>
      <c r="H5">
        <v>29.16</v>
      </c>
      <c r="I5">
        <v>30.1</v>
      </c>
      <c r="J5">
        <v>20.584009999999999</v>
      </c>
      <c r="K5">
        <v>1.2864897795927077</v>
      </c>
      <c r="L5">
        <f t="shared" si="1"/>
        <v>9.0879766810000007</v>
      </c>
      <c r="M5">
        <f t="shared" si="2"/>
        <v>8.5759900000000009</v>
      </c>
      <c r="N5">
        <f t="shared" si="3"/>
        <v>9.5159900000000022</v>
      </c>
      <c r="O5">
        <f t="shared" si="4"/>
        <v>-0.53125563577866342</v>
      </c>
      <c r="P5">
        <f t="shared" si="5"/>
        <v>-1.2721813268381879</v>
      </c>
      <c r="Q5">
        <f t="shared" si="6"/>
        <v>-0.92297113461453506</v>
      </c>
      <c r="AB5">
        <f t="shared" si="7"/>
        <v>0.50900000000000001</v>
      </c>
      <c r="AC5">
        <f t="shared" si="8"/>
        <v>-0.33150000000000002</v>
      </c>
      <c r="AD5">
        <f t="shared" si="9"/>
        <v>4.82E-2</v>
      </c>
      <c r="AE5">
        <f t="shared" si="10"/>
        <v>0.54466668191489265</v>
      </c>
      <c r="AF5">
        <f t="shared" si="11"/>
        <v>1.4727998494016761</v>
      </c>
      <c r="AG5">
        <f t="shared" si="12"/>
        <v>1.424628669475517</v>
      </c>
      <c r="AH5">
        <f t="shared" si="13"/>
        <v>1.4460478920040936</v>
      </c>
    </row>
    <row r="6" spans="1:34" x14ac:dyDescent="0.25">
      <c r="A6" t="s">
        <v>5</v>
      </c>
      <c r="B6">
        <v>5</v>
      </c>
      <c r="C6">
        <v>2</v>
      </c>
      <c r="D6">
        <v>2</v>
      </c>
      <c r="E6">
        <v>29512.568620999999</v>
      </c>
      <c r="F6">
        <v>-0.33</v>
      </c>
      <c r="G6">
        <f t="shared" si="0"/>
        <v>29.512568621</v>
      </c>
      <c r="H6">
        <v>29.16</v>
      </c>
      <c r="I6">
        <v>30.1</v>
      </c>
      <c r="J6">
        <v>20.584009999999999</v>
      </c>
      <c r="K6">
        <v>1.2864897795927077</v>
      </c>
      <c r="L6">
        <f t="shared" si="1"/>
        <v>8.9285586210000005</v>
      </c>
      <c r="M6">
        <f t="shared" si="2"/>
        <v>8.5759900000000009</v>
      </c>
      <c r="N6">
        <f t="shared" si="3"/>
        <v>9.5159900000000022</v>
      </c>
      <c r="O6">
        <f t="shared" si="4"/>
        <v>-0.53125563577866342</v>
      </c>
      <c r="P6">
        <f t="shared" si="5"/>
        <v>-1.2721813268381879</v>
      </c>
      <c r="Q6">
        <f t="shared" si="6"/>
        <v>-0.92297113461453506</v>
      </c>
      <c r="AB6">
        <f t="shared" si="7"/>
        <v>0.50900000000000001</v>
      </c>
      <c r="AC6">
        <f t="shared" si="8"/>
        <v>-0.33150000000000002</v>
      </c>
      <c r="AD6">
        <f t="shared" si="9"/>
        <v>4.82E-2</v>
      </c>
      <c r="AE6">
        <f t="shared" si="10"/>
        <v>0.3750730010638289</v>
      </c>
      <c r="AF6">
        <f t="shared" si="11"/>
        <v>1.4483913636693619</v>
      </c>
      <c r="AG6">
        <f t="shared" si="12"/>
        <v>1.4027070406223334</v>
      </c>
      <c r="AH6">
        <f t="shared" si="13"/>
        <v>1.4230204870214385</v>
      </c>
    </row>
    <row r="7" spans="1:34" x14ac:dyDescent="0.25">
      <c r="A7" t="s">
        <v>5</v>
      </c>
      <c r="B7">
        <v>3</v>
      </c>
      <c r="C7">
        <v>1</v>
      </c>
      <c r="D7">
        <v>2</v>
      </c>
      <c r="E7">
        <v>29538.274452000001</v>
      </c>
      <c r="F7">
        <v>-0.47699999999999998</v>
      </c>
      <c r="G7">
        <f t="shared" si="0"/>
        <v>29.538274452000003</v>
      </c>
      <c r="H7">
        <v>29.16</v>
      </c>
      <c r="I7">
        <v>30.1</v>
      </c>
      <c r="J7">
        <v>20.584009999999999</v>
      </c>
      <c r="K7">
        <v>1.2864897795927077</v>
      </c>
      <c r="L7">
        <f t="shared" si="1"/>
        <v>8.9542644520000039</v>
      </c>
      <c r="M7">
        <f t="shared" si="2"/>
        <v>8.5759900000000009</v>
      </c>
      <c r="N7">
        <f t="shared" si="3"/>
        <v>9.5159900000000022</v>
      </c>
      <c r="O7">
        <f t="shared" si="4"/>
        <v>-0.53125563577866342</v>
      </c>
      <c r="P7">
        <f t="shared" si="5"/>
        <v>-1.2721813268381879</v>
      </c>
      <c r="Q7">
        <f t="shared" si="6"/>
        <v>-0.92297113461453506</v>
      </c>
      <c r="AB7">
        <f t="shared" si="7"/>
        <v>0.50900000000000001</v>
      </c>
      <c r="AC7">
        <f t="shared" si="8"/>
        <v>-0.33150000000000002</v>
      </c>
      <c r="AD7">
        <f t="shared" si="9"/>
        <v>4.82E-2</v>
      </c>
      <c r="AE7">
        <f t="shared" si="10"/>
        <v>0.40241962978723667</v>
      </c>
      <c r="AF7">
        <f t="shared" si="11"/>
        <v>1.4523271812875218</v>
      </c>
      <c r="AG7">
        <f t="shared" si="12"/>
        <v>1.4062418577349287</v>
      </c>
      <c r="AH7">
        <f t="shared" si="13"/>
        <v>1.4267336082377722</v>
      </c>
    </row>
    <row r="8" spans="1:34" x14ac:dyDescent="0.25">
      <c r="A8" t="s">
        <v>5</v>
      </c>
      <c r="B8">
        <v>1</v>
      </c>
      <c r="C8">
        <v>2</v>
      </c>
      <c r="D8">
        <v>2</v>
      </c>
      <c r="E8">
        <v>29532.004078000002</v>
      </c>
      <c r="F8">
        <v>-0.34</v>
      </c>
      <c r="G8">
        <f t="shared" si="0"/>
        <v>29.532004078000003</v>
      </c>
      <c r="H8">
        <v>29.16</v>
      </c>
      <c r="I8">
        <v>30.1</v>
      </c>
      <c r="J8">
        <v>20.584009999999999</v>
      </c>
      <c r="K8">
        <v>1.2864897795927077</v>
      </c>
      <c r="L8">
        <f t="shared" si="1"/>
        <v>8.9479940780000042</v>
      </c>
      <c r="M8">
        <f t="shared" si="2"/>
        <v>8.5759900000000009</v>
      </c>
      <c r="N8">
        <f t="shared" si="3"/>
        <v>9.5159900000000022</v>
      </c>
      <c r="O8">
        <f t="shared" si="4"/>
        <v>-0.53125563577866342</v>
      </c>
      <c r="P8">
        <f t="shared" si="5"/>
        <v>-1.2721813268381879</v>
      </c>
      <c r="Q8">
        <f t="shared" si="6"/>
        <v>-0.92297113461453506</v>
      </c>
      <c r="AB8">
        <f t="shared" si="7"/>
        <v>0.50900000000000001</v>
      </c>
      <c r="AC8">
        <f t="shared" si="8"/>
        <v>-0.33150000000000002</v>
      </c>
      <c r="AD8">
        <f t="shared" si="9"/>
        <v>4.82E-2</v>
      </c>
      <c r="AE8">
        <f t="shared" si="10"/>
        <v>0.39574901914893917</v>
      </c>
      <c r="AF8">
        <f t="shared" si="11"/>
        <v>1.4513671248527913</v>
      </c>
      <c r="AG8">
        <f t="shared" si="12"/>
        <v>1.4053796165835895</v>
      </c>
      <c r="AH8">
        <f t="shared" si="13"/>
        <v>1.4258278737087564</v>
      </c>
    </row>
    <row r="9" spans="1:34" x14ac:dyDescent="0.25">
      <c r="A9" t="s">
        <v>5</v>
      </c>
      <c r="B9">
        <v>2</v>
      </c>
      <c r="C9">
        <v>3</v>
      </c>
      <c r="D9">
        <v>2</v>
      </c>
      <c r="E9">
        <v>29697.433990000001</v>
      </c>
      <c r="F9">
        <v>-0.40300000000000002</v>
      </c>
      <c r="G9">
        <f t="shared" si="0"/>
        <v>29.69743399</v>
      </c>
      <c r="H9">
        <v>29.16</v>
      </c>
      <c r="I9">
        <v>30.1</v>
      </c>
      <c r="J9">
        <v>20.584009999999999</v>
      </c>
      <c r="K9">
        <v>1.2864897795927077</v>
      </c>
      <c r="L9">
        <f t="shared" si="1"/>
        <v>9.1134239900000011</v>
      </c>
      <c r="M9">
        <f t="shared" si="2"/>
        <v>8.5759900000000009</v>
      </c>
      <c r="N9">
        <f t="shared" si="3"/>
        <v>9.5159900000000022</v>
      </c>
      <c r="O9">
        <f t="shared" si="4"/>
        <v>-0.53125563577866342</v>
      </c>
      <c r="P9">
        <f t="shared" si="5"/>
        <v>-1.2721813268381879</v>
      </c>
      <c r="Q9">
        <f t="shared" si="6"/>
        <v>-0.92297113461453506</v>
      </c>
      <c r="AB9">
        <f t="shared" si="7"/>
        <v>0.50900000000000001</v>
      </c>
      <c r="AC9">
        <f t="shared" si="8"/>
        <v>-0.33150000000000002</v>
      </c>
      <c r="AD9">
        <f t="shared" si="9"/>
        <v>4.82E-2</v>
      </c>
      <c r="AE9">
        <f t="shared" si="10"/>
        <v>0.57173828723404208</v>
      </c>
      <c r="AF9">
        <f t="shared" si="11"/>
        <v>1.4766960847382014</v>
      </c>
      <c r="AG9">
        <f t="shared" si="12"/>
        <v>1.4281279371445019</v>
      </c>
      <c r="AH9">
        <f t="shared" si="13"/>
        <v>1.449723670583144</v>
      </c>
    </row>
    <row r="10" spans="1:34" x14ac:dyDescent="0.25">
      <c r="A10" t="s">
        <v>5</v>
      </c>
      <c r="B10">
        <v>4</v>
      </c>
      <c r="C10">
        <v>4</v>
      </c>
      <c r="D10">
        <v>2</v>
      </c>
      <c r="E10">
        <v>29505.214162</v>
      </c>
      <c r="F10">
        <v>-0.42299999999999999</v>
      </c>
      <c r="G10">
        <f t="shared" si="0"/>
        <v>29.505214162000001</v>
      </c>
      <c r="H10">
        <v>29.16</v>
      </c>
      <c r="I10">
        <v>30.1</v>
      </c>
      <c r="J10">
        <v>20.584009999999999</v>
      </c>
      <c r="K10">
        <v>1.2864897795927077</v>
      </c>
      <c r="L10">
        <f t="shared" si="1"/>
        <v>8.9212041620000022</v>
      </c>
      <c r="M10">
        <f t="shared" si="2"/>
        <v>8.5759900000000009</v>
      </c>
      <c r="N10">
        <f t="shared" si="3"/>
        <v>9.5159900000000022</v>
      </c>
      <c r="O10">
        <f t="shared" si="4"/>
        <v>-0.53125563577866342</v>
      </c>
      <c r="P10">
        <f t="shared" si="5"/>
        <v>-1.2721813268381879</v>
      </c>
      <c r="Q10">
        <f t="shared" si="6"/>
        <v>-0.92297113461453506</v>
      </c>
      <c r="AB10">
        <f t="shared" si="7"/>
        <v>0.50900000000000001</v>
      </c>
      <c r="AC10">
        <f t="shared" si="8"/>
        <v>-0.33150000000000002</v>
      </c>
      <c r="AD10">
        <f t="shared" si="9"/>
        <v>4.82E-2</v>
      </c>
      <c r="AE10">
        <f t="shared" si="10"/>
        <v>0.36724910851063919</v>
      </c>
      <c r="AF10">
        <f t="shared" si="11"/>
        <v>1.4472653230716384</v>
      </c>
      <c r="AG10">
        <f t="shared" si="12"/>
        <v>1.4016957265929573</v>
      </c>
      <c r="AH10">
        <f t="shared" si="13"/>
        <v>1.4219581600440476</v>
      </c>
    </row>
    <row r="11" spans="1:34" x14ac:dyDescent="0.25">
      <c r="A11" t="s">
        <v>5</v>
      </c>
      <c r="B11">
        <v>5</v>
      </c>
      <c r="C11">
        <v>1</v>
      </c>
      <c r="D11">
        <v>2</v>
      </c>
      <c r="E11">
        <v>29501.831238999999</v>
      </c>
      <c r="F11">
        <v>-0.39</v>
      </c>
      <c r="G11">
        <f t="shared" si="0"/>
        <v>29.501831238999998</v>
      </c>
      <c r="H11">
        <v>29.16</v>
      </c>
      <c r="I11">
        <v>30.1</v>
      </c>
      <c r="J11">
        <v>20.584009999999999</v>
      </c>
      <c r="K11">
        <v>1.2864897795927077</v>
      </c>
      <c r="L11">
        <f t="shared" si="1"/>
        <v>8.9178212389999985</v>
      </c>
      <c r="M11">
        <f t="shared" si="2"/>
        <v>8.5759900000000009</v>
      </c>
      <c r="N11">
        <f t="shared" si="3"/>
        <v>9.5159900000000022</v>
      </c>
      <c r="O11">
        <f t="shared" si="4"/>
        <v>-0.53125563577866342</v>
      </c>
      <c r="P11">
        <f t="shared" si="5"/>
        <v>-1.2721813268381879</v>
      </c>
      <c r="Q11">
        <f t="shared" si="6"/>
        <v>-0.92297113461453506</v>
      </c>
      <c r="AB11">
        <f t="shared" si="7"/>
        <v>0.50900000000000001</v>
      </c>
      <c r="AC11">
        <f t="shared" si="8"/>
        <v>-0.33150000000000002</v>
      </c>
      <c r="AD11">
        <f t="shared" si="9"/>
        <v>4.82E-2</v>
      </c>
      <c r="AE11">
        <f t="shared" si="10"/>
        <v>0.36365025425531605</v>
      </c>
      <c r="AF11">
        <f t="shared" si="11"/>
        <v>1.4467473640161894</v>
      </c>
      <c r="AG11">
        <f t="shared" si="12"/>
        <v>1.4012305397600164</v>
      </c>
      <c r="AH11">
        <f t="shared" si="13"/>
        <v>1.4214695081438413</v>
      </c>
    </row>
    <row r="12" spans="1:34" x14ac:dyDescent="0.25">
      <c r="A12" t="s">
        <v>5</v>
      </c>
      <c r="B12">
        <v>4</v>
      </c>
      <c r="C12">
        <v>2</v>
      </c>
      <c r="D12">
        <v>2</v>
      </c>
      <c r="E12">
        <v>29530.385253</v>
      </c>
      <c r="F12">
        <v>-0.32</v>
      </c>
      <c r="G12">
        <f t="shared" si="0"/>
        <v>29.530385252999999</v>
      </c>
      <c r="H12">
        <v>29.16</v>
      </c>
      <c r="I12">
        <v>30.1</v>
      </c>
      <c r="J12">
        <v>20.584009999999999</v>
      </c>
      <c r="K12">
        <v>1.2864897795927077</v>
      </c>
      <c r="L12">
        <f t="shared" si="1"/>
        <v>8.9463752529999994</v>
      </c>
      <c r="M12">
        <f t="shared" si="2"/>
        <v>8.5759900000000009</v>
      </c>
      <c r="N12">
        <f t="shared" si="3"/>
        <v>9.5159900000000022</v>
      </c>
      <c r="O12">
        <f t="shared" si="4"/>
        <v>-0.53125563577866342</v>
      </c>
      <c r="P12">
        <f t="shared" si="5"/>
        <v>-1.2721813268381879</v>
      </c>
      <c r="Q12">
        <f t="shared" si="6"/>
        <v>-0.92297113461453506</v>
      </c>
      <c r="AB12">
        <f t="shared" si="7"/>
        <v>0.50900000000000001</v>
      </c>
      <c r="AC12">
        <f t="shared" si="8"/>
        <v>-0.33150000000000002</v>
      </c>
      <c r="AD12">
        <f t="shared" si="9"/>
        <v>4.82E-2</v>
      </c>
      <c r="AE12">
        <f t="shared" si="10"/>
        <v>0.39402686489361488</v>
      </c>
      <c r="AF12">
        <f t="shared" si="11"/>
        <v>1.45111926669346</v>
      </c>
      <c r="AG12">
        <f t="shared" si="12"/>
        <v>1.4051570114356637</v>
      </c>
      <c r="AH12">
        <f t="shared" si="13"/>
        <v>1.4255940398578668</v>
      </c>
    </row>
    <row r="13" spans="1:34" x14ac:dyDescent="0.25">
      <c r="A13" t="s">
        <v>5</v>
      </c>
      <c r="B13">
        <v>1</v>
      </c>
      <c r="C13">
        <v>4</v>
      </c>
      <c r="D13">
        <v>2</v>
      </c>
      <c r="E13">
        <v>29577.650873999999</v>
      </c>
      <c r="F13">
        <v>-0.38700000000000001</v>
      </c>
      <c r="G13">
        <f t="shared" si="0"/>
        <v>29.577650874</v>
      </c>
      <c r="H13">
        <v>29.16</v>
      </c>
      <c r="I13">
        <v>30.1</v>
      </c>
      <c r="J13">
        <v>20.584009999999999</v>
      </c>
      <c r="K13">
        <v>1.2864897795927077</v>
      </c>
      <c r="L13">
        <f t="shared" si="1"/>
        <v>8.9936408740000005</v>
      </c>
      <c r="M13">
        <f t="shared" si="2"/>
        <v>8.5759900000000009</v>
      </c>
      <c r="N13">
        <f t="shared" si="3"/>
        <v>9.5159900000000022</v>
      </c>
      <c r="O13">
        <f t="shared" si="4"/>
        <v>-0.53125563577866342</v>
      </c>
      <c r="P13">
        <f t="shared" si="5"/>
        <v>-1.2721813268381879</v>
      </c>
      <c r="Q13">
        <f t="shared" si="6"/>
        <v>-0.92297113461453506</v>
      </c>
      <c r="AB13">
        <f t="shared" si="7"/>
        <v>0.50900000000000001</v>
      </c>
      <c r="AC13">
        <f t="shared" si="8"/>
        <v>-0.33150000000000002</v>
      </c>
      <c r="AD13">
        <f t="shared" si="9"/>
        <v>4.82E-2</v>
      </c>
      <c r="AE13">
        <f t="shared" si="10"/>
        <v>0.44430944042553083</v>
      </c>
      <c r="AF13">
        <f t="shared" si="11"/>
        <v>1.4583561019416591</v>
      </c>
      <c r="AG13">
        <f t="shared" si="12"/>
        <v>1.4116565222255784</v>
      </c>
      <c r="AH13">
        <f t="shared" si="13"/>
        <v>1.4324214005503988</v>
      </c>
    </row>
    <row r="14" spans="1:34" x14ac:dyDescent="0.25">
      <c r="A14" t="s">
        <v>5</v>
      </c>
      <c r="B14">
        <v>2</v>
      </c>
      <c r="C14">
        <v>2</v>
      </c>
      <c r="D14">
        <v>2</v>
      </c>
      <c r="E14">
        <v>29475.989815000001</v>
      </c>
      <c r="F14">
        <v>-0.34300000000000003</v>
      </c>
      <c r="G14">
        <f t="shared" si="0"/>
        <v>29.475989815000002</v>
      </c>
      <c r="H14">
        <v>29.16</v>
      </c>
      <c r="I14">
        <v>30.1</v>
      </c>
      <c r="J14">
        <v>20.584009999999999</v>
      </c>
      <c r="K14">
        <v>1.2864897795927077</v>
      </c>
      <c r="L14">
        <f t="shared" si="1"/>
        <v>8.8919798150000027</v>
      </c>
      <c r="M14">
        <f t="shared" si="2"/>
        <v>8.5759900000000009</v>
      </c>
      <c r="N14">
        <f t="shared" si="3"/>
        <v>9.5159900000000022</v>
      </c>
      <c r="O14">
        <f t="shared" si="4"/>
        <v>-0.53125563577866342</v>
      </c>
      <c r="P14">
        <f t="shared" si="5"/>
        <v>-1.2721813268381879</v>
      </c>
      <c r="Q14">
        <f t="shared" si="6"/>
        <v>-0.92297113461453506</v>
      </c>
      <c r="AB14">
        <f t="shared" si="7"/>
        <v>0.50900000000000001</v>
      </c>
      <c r="AC14">
        <f t="shared" si="8"/>
        <v>-0.33150000000000002</v>
      </c>
      <c r="AD14">
        <f t="shared" si="9"/>
        <v>4.82E-2</v>
      </c>
      <c r="AE14">
        <f t="shared" si="10"/>
        <v>0.33615937765957593</v>
      </c>
      <c r="AF14">
        <f t="shared" si="11"/>
        <v>1.4427907857652271</v>
      </c>
      <c r="AG14">
        <f t="shared" si="12"/>
        <v>1.3976770772102547</v>
      </c>
      <c r="AH14">
        <f t="shared" si="13"/>
        <v>1.4177368009726687</v>
      </c>
    </row>
    <row r="15" spans="1:34" x14ac:dyDescent="0.25">
      <c r="A15" t="s">
        <v>5</v>
      </c>
      <c r="B15">
        <v>3</v>
      </c>
      <c r="C15">
        <v>4</v>
      </c>
      <c r="D15">
        <v>2</v>
      </c>
      <c r="E15">
        <v>29651.780710999999</v>
      </c>
      <c r="F15">
        <v>-0.51700000000000002</v>
      </c>
      <c r="G15">
        <f t="shared" si="0"/>
        <v>29.651780711000001</v>
      </c>
      <c r="H15">
        <v>29.16</v>
      </c>
      <c r="I15">
        <v>30.1</v>
      </c>
      <c r="J15">
        <v>20.584009999999999</v>
      </c>
      <c r="K15">
        <v>1.2864897795927077</v>
      </c>
      <c r="L15">
        <f t="shared" si="1"/>
        <v>9.0677707110000014</v>
      </c>
      <c r="M15">
        <f t="shared" si="2"/>
        <v>8.5759900000000009</v>
      </c>
      <c r="N15">
        <f t="shared" si="3"/>
        <v>9.5159900000000022</v>
      </c>
      <c r="O15">
        <f t="shared" si="4"/>
        <v>-0.53125563577866342</v>
      </c>
      <c r="P15">
        <f t="shared" si="5"/>
        <v>-1.2721813268381879</v>
      </c>
      <c r="Q15">
        <f t="shared" si="6"/>
        <v>-0.92297113461453506</v>
      </c>
      <c r="AB15">
        <f t="shared" si="7"/>
        <v>0.50900000000000001</v>
      </c>
      <c r="AC15">
        <f t="shared" si="8"/>
        <v>-0.33150000000000002</v>
      </c>
      <c r="AD15">
        <f t="shared" si="9"/>
        <v>4.82E-2</v>
      </c>
      <c r="AE15">
        <f t="shared" si="10"/>
        <v>0.52317096914893602</v>
      </c>
      <c r="AF15">
        <f t="shared" si="11"/>
        <v>1.4697061150377493</v>
      </c>
      <c r="AG15">
        <f t="shared" si="12"/>
        <v>1.4218501400230916</v>
      </c>
      <c r="AH15">
        <f t="shared" si="13"/>
        <v>1.4431292072938582</v>
      </c>
    </row>
    <row r="16" spans="1:34" x14ac:dyDescent="0.25">
      <c r="A16" t="s">
        <v>5</v>
      </c>
      <c r="B16">
        <v>2</v>
      </c>
      <c r="C16">
        <v>1</v>
      </c>
      <c r="D16">
        <v>2</v>
      </c>
      <c r="E16">
        <v>29548.629717</v>
      </c>
      <c r="F16">
        <v>-0.38700000000000001</v>
      </c>
      <c r="G16">
        <f t="shared" si="0"/>
        <v>29.548629717000001</v>
      </c>
      <c r="H16">
        <v>29.16</v>
      </c>
      <c r="I16">
        <v>30.1</v>
      </c>
      <c r="J16">
        <v>20.584009999999999</v>
      </c>
      <c r="K16">
        <v>1.2864897795927077</v>
      </c>
      <c r="L16">
        <f t="shared" si="1"/>
        <v>8.9646197170000015</v>
      </c>
      <c r="M16">
        <f t="shared" si="2"/>
        <v>8.5759900000000009</v>
      </c>
      <c r="N16">
        <f t="shared" si="3"/>
        <v>9.5159900000000022</v>
      </c>
      <c r="O16">
        <f t="shared" si="4"/>
        <v>-0.53125563577866342</v>
      </c>
      <c r="P16">
        <f t="shared" si="5"/>
        <v>-1.2721813268381879</v>
      </c>
      <c r="Q16">
        <f t="shared" si="6"/>
        <v>-0.92297113461453506</v>
      </c>
      <c r="AB16">
        <f t="shared" si="7"/>
        <v>0.50900000000000001</v>
      </c>
      <c r="AC16">
        <f t="shared" si="8"/>
        <v>-0.33150000000000002</v>
      </c>
      <c r="AD16">
        <f t="shared" si="9"/>
        <v>4.82E-2</v>
      </c>
      <c r="AE16">
        <f t="shared" si="10"/>
        <v>0.41343586914893626</v>
      </c>
      <c r="AF16">
        <f t="shared" si="11"/>
        <v>1.453912675039025</v>
      </c>
      <c r="AG16">
        <f t="shared" si="12"/>
        <v>1.4076658135653177</v>
      </c>
      <c r="AH16">
        <f t="shared" si="13"/>
        <v>1.4282293915941726</v>
      </c>
    </row>
    <row r="17" spans="1:34" x14ac:dyDescent="0.25">
      <c r="A17" t="s">
        <v>5</v>
      </c>
      <c r="B17">
        <v>1</v>
      </c>
      <c r="C17">
        <v>1</v>
      </c>
      <c r="D17">
        <v>2</v>
      </c>
      <c r="E17">
        <v>29502.649079999999</v>
      </c>
      <c r="F17">
        <v>-0.4</v>
      </c>
      <c r="G17">
        <f t="shared" si="0"/>
        <v>29.502649079999998</v>
      </c>
      <c r="H17">
        <v>29.16</v>
      </c>
      <c r="I17">
        <v>30.1</v>
      </c>
      <c r="J17">
        <v>20.584009999999999</v>
      </c>
      <c r="K17">
        <v>1.2864897795927077</v>
      </c>
      <c r="L17">
        <f t="shared" si="1"/>
        <v>8.9186390799999984</v>
      </c>
      <c r="M17">
        <f t="shared" si="2"/>
        <v>8.5759900000000009</v>
      </c>
      <c r="N17">
        <f t="shared" si="3"/>
        <v>9.5159900000000022</v>
      </c>
      <c r="O17">
        <f t="shared" si="4"/>
        <v>-0.53125563577866342</v>
      </c>
      <c r="P17">
        <f t="shared" si="5"/>
        <v>-1.2721813268381879</v>
      </c>
      <c r="Q17">
        <f t="shared" si="6"/>
        <v>-0.92297113461453506</v>
      </c>
      <c r="AB17">
        <f t="shared" si="7"/>
        <v>0.50900000000000001</v>
      </c>
      <c r="AC17">
        <f t="shared" si="8"/>
        <v>-0.33150000000000002</v>
      </c>
      <c r="AD17">
        <f t="shared" si="9"/>
        <v>4.82E-2</v>
      </c>
      <c r="AE17">
        <f t="shared" si="10"/>
        <v>0.36452029787233725</v>
      </c>
      <c r="AF17">
        <f t="shared" si="11"/>
        <v>1.4468725835827791</v>
      </c>
      <c r="AG17">
        <f t="shared" si="12"/>
        <v>1.4013430013397328</v>
      </c>
      <c r="AH17">
        <f t="shared" si="13"/>
        <v>1.4215876425378893</v>
      </c>
    </row>
    <row r="18" spans="1:34" x14ac:dyDescent="0.25">
      <c r="A18" t="s">
        <v>5</v>
      </c>
      <c r="B18">
        <v>3</v>
      </c>
      <c r="C18">
        <v>3</v>
      </c>
      <c r="D18">
        <v>2</v>
      </c>
      <c r="E18">
        <v>29540.443045</v>
      </c>
      <c r="F18">
        <v>-0.56999999999999995</v>
      </c>
      <c r="G18">
        <f t="shared" si="0"/>
        <v>29.540443045</v>
      </c>
      <c r="H18">
        <v>29.16</v>
      </c>
      <c r="I18">
        <v>30.1</v>
      </c>
      <c r="J18">
        <v>20.584009999999999</v>
      </c>
      <c r="K18">
        <v>1.2864897795927077</v>
      </c>
      <c r="L18">
        <f t="shared" si="1"/>
        <v>8.9564330450000007</v>
      </c>
      <c r="M18">
        <f t="shared" si="2"/>
        <v>8.5759900000000009</v>
      </c>
      <c r="N18">
        <f t="shared" si="3"/>
        <v>9.5159900000000022</v>
      </c>
      <c r="O18">
        <f t="shared" si="4"/>
        <v>-0.53125563577866342</v>
      </c>
      <c r="P18">
        <f t="shared" si="5"/>
        <v>-1.2721813268381879</v>
      </c>
      <c r="Q18">
        <f t="shared" si="6"/>
        <v>-0.92297113461453506</v>
      </c>
      <c r="AB18">
        <f t="shared" si="7"/>
        <v>0.50900000000000001</v>
      </c>
      <c r="AC18">
        <f t="shared" si="8"/>
        <v>-0.33150000000000002</v>
      </c>
      <c r="AD18">
        <f t="shared" si="9"/>
        <v>4.82E-2</v>
      </c>
      <c r="AE18">
        <f t="shared" si="10"/>
        <v>0.40472664361702054</v>
      </c>
      <c r="AF18">
        <f t="shared" si="11"/>
        <v>1.4526592143790023</v>
      </c>
      <c r="AG18">
        <f t="shared" si="12"/>
        <v>1.4065400616578689</v>
      </c>
      <c r="AH18">
        <f t="shared" si="13"/>
        <v>1.4270468542354557</v>
      </c>
    </row>
    <row r="19" spans="1:34" x14ac:dyDescent="0.25">
      <c r="A19" t="s">
        <v>5</v>
      </c>
      <c r="B19">
        <v>4</v>
      </c>
      <c r="C19">
        <v>3</v>
      </c>
      <c r="D19">
        <v>2</v>
      </c>
      <c r="E19">
        <v>29537.416541999999</v>
      </c>
      <c r="F19">
        <v>-0.42699999999999999</v>
      </c>
      <c r="G19">
        <f t="shared" si="0"/>
        <v>29.537416541999999</v>
      </c>
      <c r="H19">
        <v>29.16</v>
      </c>
      <c r="I19">
        <v>30.1</v>
      </c>
      <c r="J19">
        <v>20.584009999999999</v>
      </c>
      <c r="K19">
        <v>1.2864897795927077</v>
      </c>
      <c r="L19">
        <f t="shared" si="1"/>
        <v>8.9534065419999997</v>
      </c>
      <c r="M19">
        <f t="shared" si="2"/>
        <v>8.5759900000000009</v>
      </c>
      <c r="N19">
        <f t="shared" si="3"/>
        <v>9.5159900000000022</v>
      </c>
      <c r="O19">
        <f t="shared" si="4"/>
        <v>-0.53125563577866342</v>
      </c>
      <c r="P19">
        <f t="shared" si="5"/>
        <v>-1.2721813268381879</v>
      </c>
      <c r="Q19">
        <f t="shared" si="6"/>
        <v>-0.92297113461453506</v>
      </c>
      <c r="AB19">
        <f t="shared" si="7"/>
        <v>0.50900000000000001</v>
      </c>
      <c r="AC19">
        <f t="shared" si="8"/>
        <v>-0.33150000000000002</v>
      </c>
      <c r="AD19">
        <f t="shared" si="9"/>
        <v>4.82E-2</v>
      </c>
      <c r="AE19">
        <f t="shared" si="10"/>
        <v>0.4015069595744663</v>
      </c>
      <c r="AF19">
        <f t="shared" si="11"/>
        <v>1.4521958267597179</v>
      </c>
      <c r="AG19">
        <f t="shared" si="12"/>
        <v>1.4061238862540968</v>
      </c>
      <c r="AH19">
        <f t="shared" si="13"/>
        <v>1.4266096860108377</v>
      </c>
    </row>
    <row r="20" spans="1:34" x14ac:dyDescent="0.25">
      <c r="A20" t="s">
        <v>5</v>
      </c>
      <c r="B20">
        <v>5</v>
      </c>
      <c r="C20">
        <v>4</v>
      </c>
      <c r="D20">
        <v>2</v>
      </c>
      <c r="E20">
        <v>29545.490041000001</v>
      </c>
      <c r="F20">
        <v>-0.42699999999999999</v>
      </c>
      <c r="G20">
        <f t="shared" si="0"/>
        <v>29.545490041000001</v>
      </c>
      <c r="H20">
        <v>29.16</v>
      </c>
      <c r="I20">
        <v>30.1</v>
      </c>
      <c r="J20">
        <v>20.584009999999999</v>
      </c>
      <c r="K20">
        <v>1.2864897795927077</v>
      </c>
      <c r="L20">
        <f t="shared" si="1"/>
        <v>8.9614800410000015</v>
      </c>
      <c r="M20">
        <f t="shared" si="2"/>
        <v>8.5759900000000009</v>
      </c>
      <c r="N20">
        <f t="shared" si="3"/>
        <v>9.5159900000000022</v>
      </c>
      <c r="O20">
        <f t="shared" si="4"/>
        <v>-0.53125563577866342</v>
      </c>
      <c r="P20">
        <f t="shared" si="5"/>
        <v>-1.2721813268381879</v>
      </c>
      <c r="Q20">
        <f t="shared" si="6"/>
        <v>-0.92297113461453506</v>
      </c>
      <c r="AB20">
        <f t="shared" si="7"/>
        <v>0.50900000000000001</v>
      </c>
      <c r="AC20">
        <f t="shared" si="8"/>
        <v>-0.33150000000000002</v>
      </c>
      <c r="AD20">
        <f t="shared" si="9"/>
        <v>4.82E-2</v>
      </c>
      <c r="AE20">
        <f t="shared" si="10"/>
        <v>0.41009578829787247</v>
      </c>
      <c r="AF20">
        <f t="shared" si="11"/>
        <v>1.4534319595112482</v>
      </c>
      <c r="AG20">
        <f t="shared" si="12"/>
        <v>1.4072340757058102</v>
      </c>
      <c r="AH20">
        <f t="shared" si="13"/>
        <v>1.4277758759086454</v>
      </c>
    </row>
    <row r="21" spans="1:34" x14ac:dyDescent="0.25">
      <c r="A21" t="s">
        <v>5</v>
      </c>
      <c r="B21">
        <v>4</v>
      </c>
      <c r="C21">
        <v>1</v>
      </c>
      <c r="D21">
        <v>2</v>
      </c>
      <c r="E21">
        <v>29608.065247999999</v>
      </c>
      <c r="F21">
        <v>-0.36</v>
      </c>
      <c r="G21">
        <f t="shared" si="0"/>
        <v>29.608065247999999</v>
      </c>
      <c r="H21">
        <v>29.16</v>
      </c>
      <c r="I21">
        <v>30.1</v>
      </c>
      <c r="J21">
        <v>20.584009999999999</v>
      </c>
      <c r="K21">
        <v>1.2864897795927077</v>
      </c>
      <c r="L21">
        <f t="shared" si="1"/>
        <v>9.0240552479999998</v>
      </c>
      <c r="M21">
        <f t="shared" si="2"/>
        <v>8.5759900000000009</v>
      </c>
      <c r="N21">
        <f t="shared" si="3"/>
        <v>9.5159900000000022</v>
      </c>
      <c r="O21">
        <f t="shared" si="4"/>
        <v>-0.53125563577866342</v>
      </c>
      <c r="P21">
        <f t="shared" si="5"/>
        <v>-1.2721813268381879</v>
      </c>
      <c r="Q21">
        <f t="shared" si="6"/>
        <v>-0.92297113461453506</v>
      </c>
      <c r="AB21">
        <f t="shared" si="7"/>
        <v>0.50900000000000001</v>
      </c>
      <c r="AC21">
        <f t="shared" si="8"/>
        <v>-0.33150000000000002</v>
      </c>
      <c r="AD21">
        <f t="shared" si="9"/>
        <v>4.82E-2</v>
      </c>
      <c r="AE21">
        <f t="shared" si="10"/>
        <v>0.47666515744680671</v>
      </c>
      <c r="AF21">
        <f t="shared" si="11"/>
        <v>1.4630128441817556</v>
      </c>
      <c r="AG21">
        <f t="shared" si="12"/>
        <v>1.4158388126049113</v>
      </c>
      <c r="AH21">
        <f t="shared" si="13"/>
        <v>1.436814655037324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BEA7A6-13B1-44E6-8F19-3C455CBB6964}">
  <dimension ref="A1:AH21"/>
  <sheetViews>
    <sheetView topLeftCell="S1" workbookViewId="0">
      <selection activeCell="AE2" activeCellId="3" sqref="E2:E21 G2:G21 L2:L21 AE2:AH21"/>
    </sheetView>
  </sheetViews>
  <sheetFormatPr defaultRowHeight="15" x14ac:dyDescent="0.25"/>
  <sheetData>
    <row r="1" spans="1:34" x14ac:dyDescent="0.25">
      <c r="A1" t="s">
        <v>3</v>
      </c>
      <c r="B1" t="s">
        <v>0</v>
      </c>
      <c r="C1" t="s">
        <v>1</v>
      </c>
      <c r="D1" t="s">
        <v>2</v>
      </c>
      <c r="E1" t="s">
        <v>10</v>
      </c>
      <c r="F1" t="s">
        <v>11</v>
      </c>
      <c r="G1" t="s">
        <v>6</v>
      </c>
      <c r="H1" t="s">
        <v>7</v>
      </c>
      <c r="I1" t="s">
        <v>8</v>
      </c>
      <c r="J1" t="s">
        <v>22</v>
      </c>
      <c r="K1" t="s">
        <v>23</v>
      </c>
      <c r="L1" t="s">
        <v>24</v>
      </c>
      <c r="M1" t="s">
        <v>25</v>
      </c>
      <c r="N1" t="s">
        <v>26</v>
      </c>
      <c r="O1" t="s">
        <v>27</v>
      </c>
      <c r="P1" t="s">
        <v>28</v>
      </c>
      <c r="Q1" t="s">
        <v>29</v>
      </c>
      <c r="R1" t="s">
        <v>30</v>
      </c>
      <c r="S1" t="s">
        <v>31</v>
      </c>
      <c r="T1" t="s">
        <v>32</v>
      </c>
      <c r="U1" t="s">
        <v>33</v>
      </c>
      <c r="V1" t="s">
        <v>35</v>
      </c>
      <c r="W1" t="s">
        <v>36</v>
      </c>
      <c r="X1" t="s">
        <v>37</v>
      </c>
      <c r="Y1" t="s">
        <v>34</v>
      </c>
      <c r="Z1" t="s">
        <v>38</v>
      </c>
      <c r="AA1" t="s">
        <v>39</v>
      </c>
      <c r="AB1" t="s">
        <v>40</v>
      </c>
      <c r="AC1" t="s">
        <v>41</v>
      </c>
      <c r="AD1" t="s">
        <v>42</v>
      </c>
      <c r="AE1" t="s">
        <v>43</v>
      </c>
      <c r="AF1" t="s">
        <v>44</v>
      </c>
      <c r="AG1" t="s">
        <v>45</v>
      </c>
      <c r="AH1" t="s">
        <v>46</v>
      </c>
    </row>
    <row r="2" spans="1:34" x14ac:dyDescent="0.25">
      <c r="A2" t="s">
        <v>5</v>
      </c>
      <c r="B2">
        <v>5</v>
      </c>
      <c r="C2">
        <v>1</v>
      </c>
      <c r="D2">
        <v>2</v>
      </c>
      <c r="E2">
        <v>-0.46</v>
      </c>
      <c r="F2">
        <v>29998.041165999999</v>
      </c>
      <c r="G2">
        <f>F2/1000</f>
        <v>29.998041166</v>
      </c>
      <c r="H2">
        <v>29.49</v>
      </c>
      <c r="I2">
        <v>30.7</v>
      </c>
      <c r="J2">
        <v>24.85399</v>
      </c>
      <c r="K2">
        <v>1.3535283602881336</v>
      </c>
      <c r="L2">
        <f>G2-J2</f>
        <v>5.1440511660000006</v>
      </c>
      <c r="M2">
        <f>H2-J2</f>
        <v>4.6360099999999989</v>
      </c>
      <c r="N2">
        <f>I2-J2</f>
        <v>5.8460099999999997</v>
      </c>
      <c r="O2">
        <f>(-0.8086*K2)+0.509</f>
        <v>-0.58546303212898476</v>
      </c>
      <c r="P2">
        <f>(-0.7312*K2)-0.3315</f>
        <v>-1.3211999370426832</v>
      </c>
      <c r="Q2">
        <f>(-0.7549*K2)+0.0482</f>
        <v>-0.97357855918151204</v>
      </c>
      <c r="R2">
        <f>0.6108*EXP((17.27*J2)/(J2+237.3))</f>
        <v>3.1403313816313227</v>
      </c>
      <c r="S2">
        <f>J2+0.509</f>
        <v>25.36299</v>
      </c>
      <c r="T2">
        <f>J2-0.3315</f>
        <v>24.522490000000001</v>
      </c>
      <c r="U2">
        <f>J2+0.0482</f>
        <v>24.902190000000001</v>
      </c>
      <c r="V2">
        <f>0.6108*EXP((17.27*S2)/(S2+237.3))</f>
        <v>3.2369192950171946</v>
      </c>
      <c r="W2">
        <f>0.6108*EXP((17.27*T2)/(T2+237.3))</f>
        <v>3.0787860983790352</v>
      </c>
      <c r="X2">
        <f>0.6108*EXP((17.27*U2)/(U2+237.3))</f>
        <v>3.149368791436324</v>
      </c>
      <c r="Y2">
        <f>R2-V2</f>
        <v>-9.6587913385871804E-2</v>
      </c>
      <c r="Z2">
        <f>R2-W2</f>
        <v>6.1545283252287586E-2</v>
      </c>
      <c r="AA2">
        <f>R2-X2</f>
        <v>-9.0374098050012286E-3</v>
      </c>
      <c r="AB2">
        <f>0.509-(-0.8086*Y2)</f>
        <v>0.43089901323618407</v>
      </c>
      <c r="AC2">
        <f>-0.3315-(-0.7312*Z2)</f>
        <v>-0.28649808888592732</v>
      </c>
      <c r="AD2">
        <f>0.0482-(-0.7549*AA2)</f>
        <v>4.1377659338204573E-2</v>
      </c>
      <c r="AE2">
        <f>(L2-M2)/(N2-M2)</f>
        <v>0.41986873223140608</v>
      </c>
      <c r="AF2">
        <f>(L2-O2)/(6-O2)</f>
        <v>0.8700245024800809</v>
      </c>
      <c r="AG2">
        <f>(L2-P2)/(6-P2)</f>
        <v>0.88308626436095528</v>
      </c>
      <c r="AH2">
        <f>(L2-Q2)/(6-Q2)</f>
        <v>0.87725830766285051</v>
      </c>
    </row>
    <row r="3" spans="1:34" x14ac:dyDescent="0.25">
      <c r="A3" t="s">
        <v>5</v>
      </c>
      <c r="B3">
        <v>2</v>
      </c>
      <c r="C3">
        <v>4</v>
      </c>
      <c r="D3">
        <v>2</v>
      </c>
      <c r="E3">
        <v>-0.40699999999999997</v>
      </c>
      <c r="F3">
        <v>29893.327399000002</v>
      </c>
      <c r="G3">
        <f t="shared" ref="G3:G21" si="0">F3/1000</f>
        <v>29.893327399</v>
      </c>
      <c r="H3">
        <v>29.49</v>
      </c>
      <c r="I3">
        <v>30.7</v>
      </c>
      <c r="J3">
        <v>24.85399</v>
      </c>
      <c r="K3">
        <v>1.3535283602881336</v>
      </c>
      <c r="L3">
        <f t="shared" ref="L3:L21" si="1">G3-J3</f>
        <v>5.0393373990000008</v>
      </c>
      <c r="M3">
        <f t="shared" ref="M3:M21" si="2">H3-J3</f>
        <v>4.6360099999999989</v>
      </c>
      <c r="N3">
        <f t="shared" ref="N3:N21" si="3">I3-J3</f>
        <v>5.8460099999999997</v>
      </c>
      <c r="O3">
        <f t="shared" ref="O3:O21" si="4">(-0.8086*K3)+0.509</f>
        <v>-0.58546303212898476</v>
      </c>
      <c r="P3">
        <f t="shared" ref="P3:P21" si="5">(-0.7312*K3)-0.3315</f>
        <v>-1.3211999370426832</v>
      </c>
      <c r="Q3">
        <f t="shared" ref="Q3:Q21" si="6">(-0.7549*K3)+0.0482</f>
        <v>-0.97357855918151204</v>
      </c>
      <c r="AB3">
        <f t="shared" ref="AB3:AB21" si="7">0.509-(-0.8086*Y3)</f>
        <v>0.50900000000000001</v>
      </c>
      <c r="AC3">
        <f t="shared" ref="AC3:AC21" si="8">-0.3315-(-0.7312*Z3)</f>
        <v>-0.33150000000000002</v>
      </c>
      <c r="AD3">
        <f t="shared" ref="AD3:AD21" si="9">0.0482-(-0.7549*AA3)</f>
        <v>4.82E-2</v>
      </c>
      <c r="AE3">
        <f t="shared" ref="AE3:AE21" si="10">(L3-M3)/(N3-M3)</f>
        <v>0.3333284289256212</v>
      </c>
      <c r="AF3">
        <f t="shared" ref="AF3:AF21" si="11">(L3-O3)/(6-O3)</f>
        <v>0.85412375768975646</v>
      </c>
      <c r="AG3">
        <f t="shared" ref="AG3:AG21" si="12">(L3-P3)/(6-P3)</f>
        <v>0.86878344953545306</v>
      </c>
      <c r="AH3">
        <f t="shared" ref="AH3:AH21" si="13">(L3-Q3)/(6-Q3)</f>
        <v>0.86224252113211264</v>
      </c>
    </row>
    <row r="4" spans="1:34" x14ac:dyDescent="0.25">
      <c r="A4" t="s">
        <v>5</v>
      </c>
      <c r="B4">
        <v>2</v>
      </c>
      <c r="C4">
        <v>3</v>
      </c>
      <c r="D4">
        <v>2</v>
      </c>
      <c r="E4">
        <v>-0.38700000000000001</v>
      </c>
      <c r="F4">
        <v>29957.252348000002</v>
      </c>
      <c r="G4">
        <f t="shared" si="0"/>
        <v>29.957252348000001</v>
      </c>
      <c r="H4">
        <v>29.49</v>
      </c>
      <c r="I4">
        <v>30.7</v>
      </c>
      <c r="J4">
        <v>24.85399</v>
      </c>
      <c r="K4">
        <v>1.3535283602881336</v>
      </c>
      <c r="L4">
        <f t="shared" si="1"/>
        <v>5.1032623480000012</v>
      </c>
      <c r="M4">
        <f t="shared" si="2"/>
        <v>4.6360099999999989</v>
      </c>
      <c r="N4">
        <f t="shared" si="3"/>
        <v>5.8460099999999997</v>
      </c>
      <c r="O4">
        <f t="shared" si="4"/>
        <v>-0.58546303212898476</v>
      </c>
      <c r="P4">
        <f t="shared" si="5"/>
        <v>-1.3211999370426832</v>
      </c>
      <c r="Q4">
        <f t="shared" si="6"/>
        <v>-0.97357855918151204</v>
      </c>
      <c r="AB4">
        <f t="shared" si="7"/>
        <v>0.50900000000000001</v>
      </c>
      <c r="AC4">
        <f t="shared" si="8"/>
        <v>-0.33150000000000002</v>
      </c>
      <c r="AD4">
        <f t="shared" si="9"/>
        <v>4.82E-2</v>
      </c>
      <c r="AE4">
        <f t="shared" si="10"/>
        <v>0.38615896528925786</v>
      </c>
      <c r="AF4">
        <f t="shared" si="11"/>
        <v>0.86383073633167196</v>
      </c>
      <c r="AG4">
        <f t="shared" si="12"/>
        <v>0.8775149347495862</v>
      </c>
      <c r="AH4">
        <f t="shared" si="13"/>
        <v>0.87140925646856859</v>
      </c>
    </row>
    <row r="5" spans="1:34" x14ac:dyDescent="0.25">
      <c r="A5" t="s">
        <v>5</v>
      </c>
      <c r="B5">
        <v>1</v>
      </c>
      <c r="C5">
        <v>2</v>
      </c>
      <c r="D5">
        <v>2</v>
      </c>
      <c r="E5">
        <v>-0.46</v>
      </c>
      <c r="F5">
        <v>29874.232101000001</v>
      </c>
      <c r="G5">
        <f t="shared" si="0"/>
        <v>29.874232101</v>
      </c>
      <c r="H5">
        <v>29.49</v>
      </c>
      <c r="I5">
        <v>30.7</v>
      </c>
      <c r="J5">
        <v>24.85399</v>
      </c>
      <c r="K5">
        <v>1.3535283602881336</v>
      </c>
      <c r="L5">
        <f t="shared" si="1"/>
        <v>5.0202421010000009</v>
      </c>
      <c r="M5">
        <f t="shared" si="2"/>
        <v>4.6360099999999989</v>
      </c>
      <c r="N5">
        <f t="shared" si="3"/>
        <v>5.8460099999999997</v>
      </c>
      <c r="O5">
        <f t="shared" si="4"/>
        <v>-0.58546303212898476</v>
      </c>
      <c r="P5">
        <f t="shared" si="5"/>
        <v>-1.3211999370426832</v>
      </c>
      <c r="Q5">
        <f t="shared" si="6"/>
        <v>-0.97357855918151204</v>
      </c>
      <c r="AB5">
        <f t="shared" si="7"/>
        <v>0.50900000000000001</v>
      </c>
      <c r="AC5">
        <f t="shared" si="8"/>
        <v>-0.33150000000000002</v>
      </c>
      <c r="AD5">
        <f t="shared" si="9"/>
        <v>4.82E-2</v>
      </c>
      <c r="AE5">
        <f t="shared" si="10"/>
        <v>0.31754719090909239</v>
      </c>
      <c r="AF5">
        <f t="shared" si="11"/>
        <v>0.85122414411561009</v>
      </c>
      <c r="AG5">
        <f t="shared" si="12"/>
        <v>0.86617522982226314</v>
      </c>
      <c r="AH5">
        <f t="shared" si="13"/>
        <v>0.85950428597236694</v>
      </c>
    </row>
    <row r="6" spans="1:34" x14ac:dyDescent="0.25">
      <c r="A6" t="s">
        <v>5</v>
      </c>
      <c r="B6">
        <v>3</v>
      </c>
      <c r="C6">
        <v>1</v>
      </c>
      <c r="D6">
        <v>2</v>
      </c>
      <c r="E6">
        <v>-0.503</v>
      </c>
      <c r="F6">
        <v>29959.729665999999</v>
      </c>
      <c r="G6">
        <f t="shared" si="0"/>
        <v>29.959729665999998</v>
      </c>
      <c r="H6">
        <v>29.49</v>
      </c>
      <c r="I6">
        <v>30.7</v>
      </c>
      <c r="J6">
        <v>24.85399</v>
      </c>
      <c r="K6">
        <v>1.3535283602881336</v>
      </c>
      <c r="L6">
        <f t="shared" si="1"/>
        <v>5.1057396659999981</v>
      </c>
      <c r="M6">
        <f t="shared" si="2"/>
        <v>4.6360099999999989</v>
      </c>
      <c r="N6">
        <f t="shared" si="3"/>
        <v>5.8460099999999997</v>
      </c>
      <c r="O6">
        <f t="shared" si="4"/>
        <v>-0.58546303212898476</v>
      </c>
      <c r="P6">
        <f t="shared" si="5"/>
        <v>-1.3211999370426832</v>
      </c>
      <c r="Q6">
        <f t="shared" si="6"/>
        <v>-0.97357855918151204</v>
      </c>
      <c r="AB6">
        <f t="shared" si="7"/>
        <v>0.50900000000000001</v>
      </c>
      <c r="AC6">
        <f t="shared" si="8"/>
        <v>-0.33150000000000002</v>
      </c>
      <c r="AD6">
        <f t="shared" si="9"/>
        <v>4.82E-2</v>
      </c>
      <c r="AE6">
        <f t="shared" si="10"/>
        <v>0.38820633553718914</v>
      </c>
      <c r="AF6">
        <f t="shared" si="11"/>
        <v>0.86420691610641376</v>
      </c>
      <c r="AG6">
        <f t="shared" si="12"/>
        <v>0.87785331070179351</v>
      </c>
      <c r="AH6">
        <f t="shared" si="13"/>
        <v>0.87176449990333782</v>
      </c>
    </row>
    <row r="7" spans="1:34" x14ac:dyDescent="0.25">
      <c r="A7" t="s">
        <v>5</v>
      </c>
      <c r="B7">
        <v>5</v>
      </c>
      <c r="C7">
        <v>2</v>
      </c>
      <c r="D7">
        <v>2</v>
      </c>
      <c r="E7">
        <v>-0.39</v>
      </c>
      <c r="F7">
        <v>29859.333971</v>
      </c>
      <c r="G7">
        <f t="shared" si="0"/>
        <v>29.859333971000002</v>
      </c>
      <c r="H7">
        <v>29.49</v>
      </c>
      <c r="I7">
        <v>30.7</v>
      </c>
      <c r="J7">
        <v>24.85399</v>
      </c>
      <c r="K7">
        <v>1.3535283602881336</v>
      </c>
      <c r="L7">
        <f t="shared" si="1"/>
        <v>5.0053439710000021</v>
      </c>
      <c r="M7">
        <f t="shared" si="2"/>
        <v>4.6360099999999989</v>
      </c>
      <c r="N7">
        <f t="shared" si="3"/>
        <v>5.8460099999999997</v>
      </c>
      <c r="O7">
        <f t="shared" si="4"/>
        <v>-0.58546303212898476</v>
      </c>
      <c r="P7">
        <f t="shared" si="5"/>
        <v>-1.3211999370426832</v>
      </c>
      <c r="Q7">
        <f t="shared" si="6"/>
        <v>-0.97357855918151204</v>
      </c>
      <c r="AB7">
        <f t="shared" si="7"/>
        <v>0.50900000000000001</v>
      </c>
      <c r="AC7">
        <f t="shared" si="8"/>
        <v>-0.33150000000000002</v>
      </c>
      <c r="AD7">
        <f t="shared" si="9"/>
        <v>4.82E-2</v>
      </c>
      <c r="AE7">
        <f t="shared" si="10"/>
        <v>0.30523468677686194</v>
      </c>
      <c r="AF7">
        <f t="shared" si="11"/>
        <v>0.84896186886976721</v>
      </c>
      <c r="AG7">
        <f t="shared" si="12"/>
        <v>0.8641402997386548</v>
      </c>
      <c r="AH7">
        <f t="shared" si="13"/>
        <v>0.85736791798374168</v>
      </c>
    </row>
    <row r="8" spans="1:34" x14ac:dyDescent="0.25">
      <c r="A8" t="s">
        <v>5</v>
      </c>
      <c r="B8">
        <v>5</v>
      </c>
      <c r="C8">
        <v>4</v>
      </c>
      <c r="D8">
        <v>2</v>
      </c>
      <c r="E8">
        <v>-0.36299999999999999</v>
      </c>
      <c r="F8">
        <v>29873.715992000001</v>
      </c>
      <c r="G8">
        <f t="shared" si="0"/>
        <v>29.873715992000001</v>
      </c>
      <c r="H8">
        <v>29.49</v>
      </c>
      <c r="I8">
        <v>30.7</v>
      </c>
      <c r="J8">
        <v>24.85399</v>
      </c>
      <c r="K8">
        <v>1.3535283602881336</v>
      </c>
      <c r="L8">
        <f t="shared" si="1"/>
        <v>5.0197259920000015</v>
      </c>
      <c r="M8">
        <f t="shared" si="2"/>
        <v>4.6360099999999989</v>
      </c>
      <c r="N8">
        <f t="shared" si="3"/>
        <v>5.8460099999999997</v>
      </c>
      <c r="O8">
        <f t="shared" si="4"/>
        <v>-0.58546303212898476</v>
      </c>
      <c r="P8">
        <f t="shared" si="5"/>
        <v>-1.3211999370426832</v>
      </c>
      <c r="Q8">
        <f t="shared" si="6"/>
        <v>-0.97357855918151204</v>
      </c>
      <c r="AB8">
        <f t="shared" si="7"/>
        <v>0.50900000000000001</v>
      </c>
      <c r="AC8">
        <f t="shared" si="8"/>
        <v>-0.33150000000000002</v>
      </c>
      <c r="AD8">
        <f t="shared" si="9"/>
        <v>4.82E-2</v>
      </c>
      <c r="AE8">
        <f t="shared" si="10"/>
        <v>0.31712065454545646</v>
      </c>
      <c r="AF8">
        <f t="shared" si="11"/>
        <v>0.85114577316470186</v>
      </c>
      <c r="AG8">
        <f t="shared" si="12"/>
        <v>0.86610473468424776</v>
      </c>
      <c r="AH8">
        <f t="shared" si="13"/>
        <v>0.85943027676810835</v>
      </c>
    </row>
    <row r="9" spans="1:34" x14ac:dyDescent="0.25">
      <c r="A9" t="s">
        <v>5</v>
      </c>
      <c r="B9">
        <v>4</v>
      </c>
      <c r="C9">
        <v>3</v>
      </c>
      <c r="D9">
        <v>2</v>
      </c>
      <c r="E9">
        <v>-0.46</v>
      </c>
      <c r="F9">
        <v>29954.058631</v>
      </c>
      <c r="G9">
        <f t="shared" si="0"/>
        <v>29.954058630999999</v>
      </c>
      <c r="H9">
        <v>29.49</v>
      </c>
      <c r="I9">
        <v>30.7</v>
      </c>
      <c r="J9">
        <v>24.85399</v>
      </c>
      <c r="K9">
        <v>1.3535283602881336</v>
      </c>
      <c r="L9">
        <f t="shared" si="1"/>
        <v>5.1000686309999992</v>
      </c>
      <c r="M9">
        <f t="shared" si="2"/>
        <v>4.6360099999999989</v>
      </c>
      <c r="N9">
        <f t="shared" si="3"/>
        <v>5.8460099999999997</v>
      </c>
      <c r="O9">
        <f t="shared" si="4"/>
        <v>-0.58546303212898476</v>
      </c>
      <c r="P9">
        <f t="shared" si="5"/>
        <v>-1.3211999370426832</v>
      </c>
      <c r="Q9">
        <f t="shared" si="6"/>
        <v>-0.97357855918151204</v>
      </c>
      <c r="AB9">
        <f t="shared" si="7"/>
        <v>0.50900000000000001</v>
      </c>
      <c r="AC9">
        <f t="shared" si="8"/>
        <v>-0.33150000000000002</v>
      </c>
      <c r="AD9">
        <f t="shared" si="9"/>
        <v>4.82E-2</v>
      </c>
      <c r="AE9">
        <f t="shared" si="10"/>
        <v>0.3835195297520661</v>
      </c>
      <c r="AF9">
        <f t="shared" si="11"/>
        <v>0.8633457716474241</v>
      </c>
      <c r="AG9">
        <f t="shared" si="12"/>
        <v>0.8770787061221117</v>
      </c>
      <c r="AH9">
        <f t="shared" si="13"/>
        <v>0.87095128256422405</v>
      </c>
    </row>
    <row r="10" spans="1:34" x14ac:dyDescent="0.25">
      <c r="A10" t="s">
        <v>5</v>
      </c>
      <c r="B10">
        <v>1</v>
      </c>
      <c r="C10">
        <v>3</v>
      </c>
      <c r="D10">
        <v>2</v>
      </c>
      <c r="E10">
        <v>-0.40300000000000002</v>
      </c>
      <c r="F10">
        <v>29933.962414000001</v>
      </c>
      <c r="G10">
        <f t="shared" si="0"/>
        <v>29.933962414</v>
      </c>
      <c r="H10">
        <v>29.49</v>
      </c>
      <c r="I10">
        <v>30.7</v>
      </c>
      <c r="J10">
        <v>24.85399</v>
      </c>
      <c r="K10">
        <v>1.3535283602881336</v>
      </c>
      <c r="L10">
        <f t="shared" si="1"/>
        <v>5.0799724140000002</v>
      </c>
      <c r="M10">
        <f t="shared" si="2"/>
        <v>4.6360099999999989</v>
      </c>
      <c r="N10">
        <f t="shared" si="3"/>
        <v>5.8460099999999997</v>
      </c>
      <c r="O10">
        <f t="shared" si="4"/>
        <v>-0.58546303212898476</v>
      </c>
      <c r="P10">
        <f t="shared" si="5"/>
        <v>-1.3211999370426832</v>
      </c>
      <c r="Q10">
        <f t="shared" si="6"/>
        <v>-0.97357855918151204</v>
      </c>
      <c r="AB10">
        <f t="shared" si="7"/>
        <v>0.50900000000000001</v>
      </c>
      <c r="AC10">
        <f t="shared" si="8"/>
        <v>-0.33150000000000002</v>
      </c>
      <c r="AD10">
        <f t="shared" si="9"/>
        <v>4.82E-2</v>
      </c>
      <c r="AE10">
        <f t="shared" si="10"/>
        <v>0.36691108595041411</v>
      </c>
      <c r="AF10">
        <f t="shared" si="11"/>
        <v>0.86029416891243737</v>
      </c>
      <c r="AG10">
        <f t="shared" si="12"/>
        <v>0.87433377125176082</v>
      </c>
      <c r="AH10">
        <f t="shared" si="13"/>
        <v>0.86806951722244841</v>
      </c>
    </row>
    <row r="11" spans="1:34" x14ac:dyDescent="0.25">
      <c r="A11" t="s">
        <v>5</v>
      </c>
      <c r="B11">
        <v>5</v>
      </c>
      <c r="C11">
        <v>3</v>
      </c>
      <c r="D11">
        <v>2</v>
      </c>
      <c r="E11">
        <v>-0.46300000000000002</v>
      </c>
      <c r="F11">
        <v>29872.995944999999</v>
      </c>
      <c r="G11">
        <f t="shared" si="0"/>
        <v>29.872995945</v>
      </c>
      <c r="H11">
        <v>29.49</v>
      </c>
      <c r="I11">
        <v>30.7</v>
      </c>
      <c r="J11">
        <v>24.85399</v>
      </c>
      <c r="K11">
        <v>1.3535283602881336</v>
      </c>
      <c r="L11">
        <f t="shared" si="1"/>
        <v>5.019005945</v>
      </c>
      <c r="M11">
        <f t="shared" si="2"/>
        <v>4.6360099999999989</v>
      </c>
      <c r="N11">
        <f t="shared" si="3"/>
        <v>5.8460099999999997</v>
      </c>
      <c r="O11">
        <f t="shared" si="4"/>
        <v>-0.58546303212898476</v>
      </c>
      <c r="P11">
        <f t="shared" si="5"/>
        <v>-1.3211999370426832</v>
      </c>
      <c r="Q11">
        <f t="shared" si="6"/>
        <v>-0.97357855918151204</v>
      </c>
      <c r="AB11">
        <f t="shared" si="7"/>
        <v>0.50900000000000001</v>
      </c>
      <c r="AC11">
        <f t="shared" si="8"/>
        <v>-0.33150000000000002</v>
      </c>
      <c r="AD11">
        <f t="shared" si="9"/>
        <v>4.82E-2</v>
      </c>
      <c r="AE11">
        <f t="shared" si="10"/>
        <v>0.31652557438016599</v>
      </c>
      <c r="AF11">
        <f t="shared" si="11"/>
        <v>0.85103643430781528</v>
      </c>
      <c r="AG11">
        <f t="shared" si="12"/>
        <v>0.86600638373000616</v>
      </c>
      <c r="AH11">
        <f t="shared" si="13"/>
        <v>0.85932702318117438</v>
      </c>
    </row>
    <row r="12" spans="1:34" x14ac:dyDescent="0.25">
      <c r="A12" t="s">
        <v>5</v>
      </c>
      <c r="B12">
        <v>3</v>
      </c>
      <c r="C12">
        <v>2</v>
      </c>
      <c r="D12">
        <v>2</v>
      </c>
      <c r="E12">
        <v>-0.70299999999999996</v>
      </c>
      <c r="F12">
        <v>30013.926048000001</v>
      </c>
      <c r="G12">
        <f t="shared" si="0"/>
        <v>30.013926048000002</v>
      </c>
      <c r="H12">
        <v>29.49</v>
      </c>
      <c r="I12">
        <v>30.7</v>
      </c>
      <c r="J12">
        <v>24.85399</v>
      </c>
      <c r="K12">
        <v>1.3535283602881336</v>
      </c>
      <c r="L12">
        <f t="shared" si="1"/>
        <v>5.1599360480000023</v>
      </c>
      <c r="M12">
        <f t="shared" si="2"/>
        <v>4.6360099999999989</v>
      </c>
      <c r="N12">
        <f t="shared" si="3"/>
        <v>5.8460099999999997</v>
      </c>
      <c r="O12">
        <f t="shared" si="4"/>
        <v>-0.58546303212898476</v>
      </c>
      <c r="P12">
        <f t="shared" si="5"/>
        <v>-1.3211999370426832</v>
      </c>
      <c r="Q12">
        <f t="shared" si="6"/>
        <v>-0.97357855918151204</v>
      </c>
      <c r="AB12">
        <f t="shared" si="7"/>
        <v>0.50900000000000001</v>
      </c>
      <c r="AC12">
        <f t="shared" si="8"/>
        <v>-0.33150000000000002</v>
      </c>
      <c r="AD12">
        <f t="shared" si="9"/>
        <v>4.82E-2</v>
      </c>
      <c r="AE12">
        <f t="shared" si="10"/>
        <v>0.43299673388430004</v>
      </c>
      <c r="AF12">
        <f t="shared" si="11"/>
        <v>0.8724366156333252</v>
      </c>
      <c r="AG12">
        <f t="shared" si="12"/>
        <v>0.88525597453641836</v>
      </c>
      <c r="AH12">
        <f t="shared" si="13"/>
        <v>0.87953617430838893</v>
      </c>
    </row>
    <row r="13" spans="1:34" x14ac:dyDescent="0.25">
      <c r="A13" t="s">
        <v>5</v>
      </c>
      <c r="B13">
        <v>4</v>
      </c>
      <c r="C13">
        <v>1</v>
      </c>
      <c r="D13">
        <v>2</v>
      </c>
      <c r="E13">
        <v>-0.437</v>
      </c>
      <c r="F13">
        <v>30062.450508999998</v>
      </c>
      <c r="G13">
        <f t="shared" si="0"/>
        <v>30.062450508999998</v>
      </c>
      <c r="H13">
        <v>29.49</v>
      </c>
      <c r="I13">
        <v>30.7</v>
      </c>
      <c r="J13">
        <v>24.85399</v>
      </c>
      <c r="K13">
        <v>1.3535283602881336</v>
      </c>
      <c r="L13">
        <f t="shared" si="1"/>
        <v>5.2084605089999982</v>
      </c>
      <c r="M13">
        <f t="shared" si="2"/>
        <v>4.6360099999999989</v>
      </c>
      <c r="N13">
        <f t="shared" si="3"/>
        <v>5.8460099999999997</v>
      </c>
      <c r="O13">
        <f t="shared" si="4"/>
        <v>-0.58546303212898476</v>
      </c>
      <c r="P13">
        <f t="shared" si="5"/>
        <v>-1.3211999370426832</v>
      </c>
      <c r="Q13">
        <f t="shared" si="6"/>
        <v>-0.97357855918151204</v>
      </c>
      <c r="AB13">
        <f t="shared" si="7"/>
        <v>0.50900000000000001</v>
      </c>
      <c r="AC13">
        <f t="shared" si="8"/>
        <v>-0.33150000000000002</v>
      </c>
      <c r="AD13">
        <f t="shared" si="9"/>
        <v>4.82E-2</v>
      </c>
      <c r="AE13">
        <f t="shared" si="10"/>
        <v>0.47309959421487519</v>
      </c>
      <c r="AF13">
        <f t="shared" si="11"/>
        <v>0.87980503616249006</v>
      </c>
      <c r="AG13">
        <f t="shared" si="12"/>
        <v>0.89188391277294699</v>
      </c>
      <c r="AH13">
        <f t="shared" si="13"/>
        <v>0.88649450432334342</v>
      </c>
    </row>
    <row r="14" spans="1:34" x14ac:dyDescent="0.25">
      <c r="A14" t="s">
        <v>5</v>
      </c>
      <c r="B14">
        <v>3</v>
      </c>
      <c r="C14">
        <v>3</v>
      </c>
      <c r="D14">
        <v>2</v>
      </c>
      <c r="E14">
        <v>-0.52</v>
      </c>
      <c r="F14">
        <v>29905.479005000001</v>
      </c>
      <c r="G14">
        <f t="shared" si="0"/>
        <v>29.905479005</v>
      </c>
      <c r="H14">
        <v>29.49</v>
      </c>
      <c r="I14">
        <v>30.7</v>
      </c>
      <c r="J14">
        <v>24.85399</v>
      </c>
      <c r="K14">
        <v>1.3535283602881336</v>
      </c>
      <c r="L14">
        <f t="shared" si="1"/>
        <v>5.0514890050000005</v>
      </c>
      <c r="M14">
        <f t="shared" si="2"/>
        <v>4.6360099999999989</v>
      </c>
      <c r="N14">
        <f t="shared" si="3"/>
        <v>5.8460099999999997</v>
      </c>
      <c r="O14">
        <f t="shared" si="4"/>
        <v>-0.58546303212898476</v>
      </c>
      <c r="P14">
        <f t="shared" si="5"/>
        <v>-1.3211999370426832</v>
      </c>
      <c r="Q14">
        <f t="shared" si="6"/>
        <v>-0.97357855918151204</v>
      </c>
      <c r="AB14">
        <f t="shared" si="7"/>
        <v>0.50900000000000001</v>
      </c>
      <c r="AC14">
        <f t="shared" si="8"/>
        <v>-0.33150000000000002</v>
      </c>
      <c r="AD14">
        <f t="shared" si="9"/>
        <v>4.82E-2</v>
      </c>
      <c r="AE14">
        <f t="shared" si="10"/>
        <v>0.34337107851239784</v>
      </c>
      <c r="AF14">
        <f t="shared" si="11"/>
        <v>0.85596897433446539</v>
      </c>
      <c r="AG14">
        <f t="shared" si="12"/>
        <v>0.87044323291857262</v>
      </c>
      <c r="AH14">
        <f t="shared" si="13"/>
        <v>0.86398504197659365</v>
      </c>
    </row>
    <row r="15" spans="1:34" x14ac:dyDescent="0.25">
      <c r="A15" t="s">
        <v>5</v>
      </c>
      <c r="B15">
        <v>1</v>
      </c>
      <c r="C15">
        <v>1</v>
      </c>
      <c r="D15">
        <v>2</v>
      </c>
      <c r="E15">
        <v>-0.40300000000000002</v>
      </c>
      <c r="F15">
        <v>29876.699112999999</v>
      </c>
      <c r="G15">
        <f t="shared" si="0"/>
        <v>29.876699112999997</v>
      </c>
      <c r="H15">
        <v>29.49</v>
      </c>
      <c r="I15">
        <v>30.7</v>
      </c>
      <c r="J15">
        <v>24.85399</v>
      </c>
      <c r="K15">
        <v>1.3535283602881336</v>
      </c>
      <c r="L15">
        <f t="shared" si="1"/>
        <v>5.0227091129999977</v>
      </c>
      <c r="M15">
        <f t="shared" si="2"/>
        <v>4.6360099999999989</v>
      </c>
      <c r="N15">
        <f t="shared" si="3"/>
        <v>5.8460099999999997</v>
      </c>
      <c r="O15">
        <f t="shared" si="4"/>
        <v>-0.58546303212898476</v>
      </c>
      <c r="P15">
        <f t="shared" si="5"/>
        <v>-1.3211999370426832</v>
      </c>
      <c r="Q15">
        <f t="shared" si="6"/>
        <v>-0.97357855918151204</v>
      </c>
      <c r="AB15">
        <f t="shared" si="7"/>
        <v>0.50900000000000001</v>
      </c>
      <c r="AC15">
        <f t="shared" si="8"/>
        <v>-0.33150000000000002</v>
      </c>
      <c r="AD15">
        <f t="shared" si="9"/>
        <v>4.82E-2</v>
      </c>
      <c r="AE15">
        <f t="shared" si="10"/>
        <v>0.31958604380165168</v>
      </c>
      <c r="AF15">
        <f t="shared" si="11"/>
        <v>0.85159875892826042</v>
      </c>
      <c r="AG15">
        <f t="shared" si="12"/>
        <v>0.8665121980817303</v>
      </c>
      <c r="AH15">
        <f t="shared" si="13"/>
        <v>0.85985805154323713</v>
      </c>
    </row>
    <row r="16" spans="1:34" x14ac:dyDescent="0.25">
      <c r="A16" t="s">
        <v>5</v>
      </c>
      <c r="B16">
        <v>2</v>
      </c>
      <c r="C16">
        <v>1</v>
      </c>
      <c r="D16">
        <v>2</v>
      </c>
      <c r="E16">
        <v>-0.51</v>
      </c>
      <c r="F16">
        <v>29903.833741999999</v>
      </c>
      <c r="G16">
        <f t="shared" si="0"/>
        <v>29.903833742</v>
      </c>
      <c r="H16">
        <v>29.49</v>
      </c>
      <c r="I16">
        <v>30.7</v>
      </c>
      <c r="J16">
        <v>24.85399</v>
      </c>
      <c r="K16">
        <v>1.3535283602881336</v>
      </c>
      <c r="L16">
        <f t="shared" si="1"/>
        <v>5.0498437420000002</v>
      </c>
      <c r="M16">
        <f t="shared" si="2"/>
        <v>4.6360099999999989</v>
      </c>
      <c r="N16">
        <f t="shared" si="3"/>
        <v>5.8460099999999997</v>
      </c>
      <c r="O16">
        <f t="shared" si="4"/>
        <v>-0.58546303212898476</v>
      </c>
      <c r="P16">
        <f t="shared" si="5"/>
        <v>-1.3211999370426832</v>
      </c>
      <c r="Q16">
        <f t="shared" si="6"/>
        <v>-0.97357855918151204</v>
      </c>
      <c r="AB16">
        <f t="shared" si="7"/>
        <v>0.50900000000000001</v>
      </c>
      <c r="AC16">
        <f t="shared" si="8"/>
        <v>-0.33150000000000002</v>
      </c>
      <c r="AD16">
        <f t="shared" si="9"/>
        <v>4.82E-2</v>
      </c>
      <c r="AE16">
        <f t="shared" si="10"/>
        <v>0.34201135702479424</v>
      </c>
      <c r="AF16">
        <f t="shared" si="11"/>
        <v>0.85571914178784358</v>
      </c>
      <c r="AG16">
        <f t="shared" si="12"/>
        <v>0.87021850705202775</v>
      </c>
      <c r="AH16">
        <f t="shared" si="13"/>
        <v>0.8637491138966219</v>
      </c>
    </row>
    <row r="17" spans="1:34" x14ac:dyDescent="0.25">
      <c r="A17" t="s">
        <v>5</v>
      </c>
      <c r="B17">
        <v>4</v>
      </c>
      <c r="C17">
        <v>4</v>
      </c>
      <c r="D17">
        <v>2</v>
      </c>
      <c r="E17">
        <v>-0.37</v>
      </c>
      <c r="F17">
        <v>29924.9827</v>
      </c>
      <c r="G17">
        <f t="shared" si="0"/>
        <v>29.924982700000001</v>
      </c>
      <c r="H17">
        <v>29.49</v>
      </c>
      <c r="I17">
        <v>30.7</v>
      </c>
      <c r="J17">
        <v>24.85399</v>
      </c>
      <c r="K17">
        <v>1.3535283602881336</v>
      </c>
      <c r="L17">
        <f t="shared" si="1"/>
        <v>5.0709927000000015</v>
      </c>
      <c r="M17">
        <f t="shared" si="2"/>
        <v>4.6360099999999989</v>
      </c>
      <c r="N17">
        <f t="shared" si="3"/>
        <v>5.8460099999999997</v>
      </c>
      <c r="O17">
        <f t="shared" si="4"/>
        <v>-0.58546303212898476</v>
      </c>
      <c r="P17">
        <f t="shared" si="5"/>
        <v>-1.3211999370426832</v>
      </c>
      <c r="Q17">
        <f t="shared" si="6"/>
        <v>-0.97357855918151204</v>
      </c>
      <c r="AB17">
        <f t="shared" si="7"/>
        <v>0.50900000000000001</v>
      </c>
      <c r="AC17">
        <f t="shared" si="8"/>
        <v>-0.33150000000000002</v>
      </c>
      <c r="AD17">
        <f t="shared" si="9"/>
        <v>4.82E-2</v>
      </c>
      <c r="AE17">
        <f t="shared" si="10"/>
        <v>0.35948983471074569</v>
      </c>
      <c r="AF17">
        <f t="shared" si="11"/>
        <v>0.85893060283421496</v>
      </c>
      <c r="AG17">
        <f t="shared" si="12"/>
        <v>0.87310723542741264</v>
      </c>
      <c r="AH17">
        <f t="shared" si="13"/>
        <v>0.86678184061225572</v>
      </c>
    </row>
    <row r="18" spans="1:34" x14ac:dyDescent="0.25">
      <c r="A18" t="s">
        <v>5</v>
      </c>
      <c r="B18">
        <v>3</v>
      </c>
      <c r="C18">
        <v>4</v>
      </c>
      <c r="D18">
        <v>2</v>
      </c>
      <c r="E18">
        <v>-0.43</v>
      </c>
      <c r="F18">
        <v>29975.098563</v>
      </c>
      <c r="G18">
        <f t="shared" si="0"/>
        <v>29.975098563</v>
      </c>
      <c r="H18">
        <v>29.49</v>
      </c>
      <c r="I18">
        <v>30.7</v>
      </c>
      <c r="J18">
        <v>24.85399</v>
      </c>
      <c r="K18">
        <v>1.3535283602881336</v>
      </c>
      <c r="L18">
        <f t="shared" si="1"/>
        <v>5.1211085629999999</v>
      </c>
      <c r="M18">
        <f t="shared" si="2"/>
        <v>4.6360099999999989</v>
      </c>
      <c r="N18">
        <f t="shared" si="3"/>
        <v>5.8460099999999997</v>
      </c>
      <c r="O18">
        <f t="shared" si="4"/>
        <v>-0.58546303212898476</v>
      </c>
      <c r="P18">
        <f t="shared" si="5"/>
        <v>-1.3211999370426832</v>
      </c>
      <c r="Q18">
        <f t="shared" si="6"/>
        <v>-0.97357855918151204</v>
      </c>
      <c r="AB18">
        <f t="shared" si="7"/>
        <v>0.50900000000000001</v>
      </c>
      <c r="AC18">
        <f t="shared" si="8"/>
        <v>-0.33150000000000002</v>
      </c>
      <c r="AD18">
        <f t="shared" si="9"/>
        <v>4.82E-2</v>
      </c>
      <c r="AE18">
        <f t="shared" si="10"/>
        <v>0.40090790330578574</v>
      </c>
      <c r="AF18">
        <f t="shared" si="11"/>
        <v>0.86654067713810135</v>
      </c>
      <c r="AG18">
        <f t="shared" si="12"/>
        <v>0.87995254267635559</v>
      </c>
      <c r="AH18">
        <f t="shared" si="13"/>
        <v>0.87396837512601921</v>
      </c>
    </row>
    <row r="19" spans="1:34" x14ac:dyDescent="0.25">
      <c r="A19" t="s">
        <v>5</v>
      </c>
      <c r="B19">
        <v>2</v>
      </c>
      <c r="C19">
        <v>2</v>
      </c>
      <c r="D19">
        <v>2</v>
      </c>
      <c r="E19">
        <v>-0.48</v>
      </c>
      <c r="F19">
        <v>29886.175959</v>
      </c>
      <c r="G19">
        <f t="shared" si="0"/>
        <v>29.886175958999999</v>
      </c>
      <c r="H19">
        <v>29.49</v>
      </c>
      <c r="I19">
        <v>30.7</v>
      </c>
      <c r="J19">
        <v>24.85399</v>
      </c>
      <c r="K19">
        <v>1.3535283602881336</v>
      </c>
      <c r="L19">
        <f t="shared" si="1"/>
        <v>5.0321859589999995</v>
      </c>
      <c r="M19">
        <f t="shared" si="2"/>
        <v>4.6360099999999989</v>
      </c>
      <c r="N19">
        <f t="shared" si="3"/>
        <v>5.8460099999999997</v>
      </c>
      <c r="O19">
        <f t="shared" si="4"/>
        <v>-0.58546303212898476</v>
      </c>
      <c r="P19">
        <f t="shared" si="5"/>
        <v>-1.3211999370426832</v>
      </c>
      <c r="Q19">
        <f t="shared" si="6"/>
        <v>-0.97357855918151204</v>
      </c>
      <c r="AB19">
        <f t="shared" si="7"/>
        <v>0.50900000000000001</v>
      </c>
      <c r="AC19">
        <f t="shared" si="8"/>
        <v>-0.33150000000000002</v>
      </c>
      <c r="AD19">
        <f t="shared" si="9"/>
        <v>4.82E-2</v>
      </c>
      <c r="AE19">
        <f t="shared" si="10"/>
        <v>0.32741814793388463</v>
      </c>
      <c r="AF19">
        <f t="shared" si="11"/>
        <v>0.85303781430732284</v>
      </c>
      <c r="AG19">
        <f t="shared" si="12"/>
        <v>0.86780663698266136</v>
      </c>
      <c r="AH19">
        <f t="shared" si="13"/>
        <v>0.86121701608627288</v>
      </c>
    </row>
    <row r="20" spans="1:34" x14ac:dyDescent="0.25">
      <c r="A20" t="s">
        <v>5</v>
      </c>
      <c r="B20">
        <v>1</v>
      </c>
      <c r="C20">
        <v>4</v>
      </c>
      <c r="D20">
        <v>2</v>
      </c>
      <c r="E20">
        <v>-0.34699999999999998</v>
      </c>
      <c r="F20">
        <v>29980.553053</v>
      </c>
      <c r="G20">
        <f t="shared" si="0"/>
        <v>29.980553053000001</v>
      </c>
      <c r="H20">
        <v>29.49</v>
      </c>
      <c r="I20">
        <v>30.7</v>
      </c>
      <c r="J20">
        <v>24.85399</v>
      </c>
      <c r="K20">
        <v>1.3535283602881336</v>
      </c>
      <c r="L20">
        <f t="shared" si="1"/>
        <v>5.1265630530000017</v>
      </c>
      <c r="M20">
        <f t="shared" si="2"/>
        <v>4.6360099999999989</v>
      </c>
      <c r="N20">
        <f t="shared" si="3"/>
        <v>5.8460099999999997</v>
      </c>
      <c r="O20">
        <f t="shared" si="4"/>
        <v>-0.58546303212898476</v>
      </c>
      <c r="P20">
        <f t="shared" si="5"/>
        <v>-1.3211999370426832</v>
      </c>
      <c r="Q20">
        <f t="shared" si="6"/>
        <v>-0.97357855918151204</v>
      </c>
      <c r="AB20">
        <f t="shared" si="7"/>
        <v>0.50900000000000001</v>
      </c>
      <c r="AC20">
        <f t="shared" si="8"/>
        <v>-0.33150000000000002</v>
      </c>
      <c r="AD20">
        <f t="shared" si="9"/>
        <v>4.82E-2</v>
      </c>
      <c r="AE20">
        <f t="shared" si="10"/>
        <v>0.40541574628099381</v>
      </c>
      <c r="AF20">
        <f t="shared" si="11"/>
        <v>0.86736893932306702</v>
      </c>
      <c r="AG20">
        <f t="shared" si="12"/>
        <v>0.88069756945432998</v>
      </c>
      <c r="AH20">
        <f t="shared" si="13"/>
        <v>0.87475054025884325</v>
      </c>
    </row>
    <row r="21" spans="1:34" x14ac:dyDescent="0.25">
      <c r="A21" t="s">
        <v>5</v>
      </c>
      <c r="B21">
        <v>4</v>
      </c>
      <c r="C21">
        <v>2</v>
      </c>
      <c r="D21">
        <v>2</v>
      </c>
      <c r="E21">
        <v>-0.32</v>
      </c>
      <c r="F21">
        <v>30023.555724000002</v>
      </c>
      <c r="G21">
        <f t="shared" si="0"/>
        <v>30.023555724000001</v>
      </c>
      <c r="H21">
        <v>29.49</v>
      </c>
      <c r="I21">
        <v>30.7</v>
      </c>
      <c r="J21">
        <v>24.85399</v>
      </c>
      <c r="K21">
        <v>1.3535283602881336</v>
      </c>
      <c r="L21">
        <f t="shared" si="1"/>
        <v>5.1695657240000017</v>
      </c>
      <c r="M21">
        <f t="shared" si="2"/>
        <v>4.6360099999999989</v>
      </c>
      <c r="N21">
        <f t="shared" si="3"/>
        <v>5.8460099999999997</v>
      </c>
      <c r="O21">
        <f t="shared" si="4"/>
        <v>-0.58546303212898476</v>
      </c>
      <c r="P21">
        <f t="shared" si="5"/>
        <v>-1.3211999370426832</v>
      </c>
      <c r="Q21">
        <f t="shared" si="6"/>
        <v>-0.97357855918151204</v>
      </c>
      <c r="AB21">
        <f t="shared" si="7"/>
        <v>0.50900000000000001</v>
      </c>
      <c r="AC21">
        <f t="shared" si="8"/>
        <v>-0.33150000000000002</v>
      </c>
      <c r="AD21">
        <f t="shared" si="9"/>
        <v>4.82E-2</v>
      </c>
      <c r="AE21">
        <f t="shared" si="10"/>
        <v>0.4409551438016549</v>
      </c>
      <c r="AF21">
        <f t="shared" si="11"/>
        <v>0.8738988781884437</v>
      </c>
      <c r="AG21">
        <f t="shared" si="12"/>
        <v>0.8865712884306991</v>
      </c>
      <c r="AH21">
        <f t="shared" si="13"/>
        <v>0.88091705442872847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C2E1CA-2970-41C1-88E5-13CFAAF5DEE6}">
  <dimension ref="A1:AJ20"/>
  <sheetViews>
    <sheetView workbookViewId="0">
      <selection activeCell="AJ2" sqref="AJ2:AJ20"/>
    </sheetView>
  </sheetViews>
  <sheetFormatPr defaultRowHeight="15" x14ac:dyDescent="0.25"/>
  <sheetData>
    <row r="1" spans="1:36" x14ac:dyDescent="0.25">
      <c r="A1" t="s">
        <v>3</v>
      </c>
      <c r="B1" t="s">
        <v>0</v>
      </c>
      <c r="C1" t="s">
        <v>1</v>
      </c>
      <c r="D1" t="s">
        <v>2</v>
      </c>
      <c r="E1" s="1" t="s">
        <v>13</v>
      </c>
      <c r="F1" t="s">
        <v>12</v>
      </c>
      <c r="G1" t="s">
        <v>7</v>
      </c>
      <c r="H1" t="s">
        <v>8</v>
      </c>
      <c r="I1" t="s">
        <v>22</v>
      </c>
      <c r="J1" t="s">
        <v>23</v>
      </c>
      <c r="K1" t="s">
        <v>24</v>
      </c>
      <c r="L1" t="s">
        <v>25</v>
      </c>
      <c r="M1" t="s">
        <v>26</v>
      </c>
      <c r="N1" t="s">
        <v>27</v>
      </c>
      <c r="O1" t="s">
        <v>28</v>
      </c>
      <c r="P1" t="s">
        <v>29</v>
      </c>
      <c r="Q1" t="s">
        <v>30</v>
      </c>
      <c r="R1" t="s">
        <v>31</v>
      </c>
      <c r="S1" t="s">
        <v>32</v>
      </c>
      <c r="T1" t="s">
        <v>33</v>
      </c>
      <c r="U1" t="s">
        <v>35</v>
      </c>
      <c r="V1" t="s">
        <v>36</v>
      </c>
      <c r="W1" t="s">
        <v>37</v>
      </c>
      <c r="X1" t="s">
        <v>34</v>
      </c>
      <c r="Y1" t="s">
        <v>38</v>
      </c>
      <c r="Z1" t="s">
        <v>39</v>
      </c>
      <c r="AA1" t="s">
        <v>40</v>
      </c>
      <c r="AB1" t="s">
        <v>41</v>
      </c>
      <c r="AC1" t="s">
        <v>42</v>
      </c>
      <c r="AD1" t="s">
        <v>43</v>
      </c>
      <c r="AE1" t="s">
        <v>44</v>
      </c>
      <c r="AF1" t="s">
        <v>45</v>
      </c>
      <c r="AG1" t="s">
        <v>46</v>
      </c>
      <c r="AH1" t="s">
        <v>49</v>
      </c>
      <c r="AI1" t="s">
        <v>48</v>
      </c>
      <c r="AJ1" t="s">
        <v>50</v>
      </c>
    </row>
    <row r="2" spans="1:36" x14ac:dyDescent="0.25">
      <c r="A2" t="s">
        <v>5</v>
      </c>
      <c r="B2">
        <v>3</v>
      </c>
      <c r="C2">
        <v>4</v>
      </c>
      <c r="D2">
        <v>2</v>
      </c>
      <c r="E2">
        <v>-0.91300000000000003</v>
      </c>
      <c r="F2">
        <v>25.27311113</v>
      </c>
      <c r="G2">
        <v>20.5</v>
      </c>
      <c r="H2">
        <v>28.5</v>
      </c>
      <c r="I2">
        <v>23.744599999999998</v>
      </c>
      <c r="J2">
        <v>1.290850973857852</v>
      </c>
      <c r="K2">
        <f>F2-I2</f>
        <v>1.5285111300000018</v>
      </c>
      <c r="L2">
        <f>G2-I2</f>
        <v>-3.2445999999999984</v>
      </c>
      <c r="M2">
        <f>H2-I2</f>
        <v>4.7554000000000016</v>
      </c>
      <c r="N2">
        <f>(-0.8086*J2)+0.509</f>
        <v>-0.5347820974614591</v>
      </c>
      <c r="O2">
        <f>(-0.7312*J2)-0.3315</f>
        <v>-1.2753702320848612</v>
      </c>
      <c r="P2">
        <f>(-0.7549*J2)+0.0482</f>
        <v>-0.92626340016529241</v>
      </c>
      <c r="Q2">
        <f>0.6108*EXP((17.27*I2)/(I2+237.3))</f>
        <v>2.9384798266525896</v>
      </c>
      <c r="R2">
        <f>I2+0.509</f>
        <v>24.253599999999999</v>
      </c>
      <c r="S2">
        <f>I2-0.3315</f>
        <v>23.4131</v>
      </c>
      <c r="T2">
        <f>I2+0.0482</f>
        <v>23.7928</v>
      </c>
      <c r="U2">
        <f>0.6108*EXP((17.27*R2)/(R2+237.3))</f>
        <v>3.0296402258986124</v>
      </c>
      <c r="V2">
        <f>0.6108*EXP((17.27*S2)/(S2+237.3))</f>
        <v>2.8804045413707002</v>
      </c>
      <c r="W2">
        <f>0.6108*EXP((17.27*T2)/(T2+237.3))</f>
        <v>2.9470084651219146</v>
      </c>
      <c r="X2">
        <f>Q2-U2</f>
        <v>-9.1160399246022816E-2</v>
      </c>
      <c r="Y2">
        <f>Q2-V2</f>
        <v>5.8075285281889322E-2</v>
      </c>
      <c r="Z2">
        <f>Q2-W2</f>
        <v>-8.5286384693250561E-3</v>
      </c>
      <c r="AA2">
        <f>0.509-(-0.8086*X2)</f>
        <v>0.43528770116966597</v>
      </c>
      <c r="AB2">
        <f>-0.3315-(-0.7312*Y2)</f>
        <v>-0.28903535140188252</v>
      </c>
      <c r="AC2">
        <f>0.0482-(-0.7549*Z2)</f>
        <v>4.1761730819506515E-2</v>
      </c>
      <c r="AD2">
        <f>(K2-L2)/(M2-L2)</f>
        <v>0.59663889125000003</v>
      </c>
      <c r="AE2">
        <f>(K2-N2)/(6-N2)</f>
        <v>0.31574017261615811</v>
      </c>
      <c r="AF2">
        <f>(K2-O2)/(6-O2)</f>
        <v>0.38539363257687725</v>
      </c>
      <c r="AG2">
        <f>(K2-P2)/(6-P2)</f>
        <v>0.35441541684751871</v>
      </c>
      <c r="AH2">
        <v>22.138011357824205</v>
      </c>
      <c r="AI2">
        <f>AH2-I2</f>
        <v>-1.6065886421757938</v>
      </c>
      <c r="AJ2">
        <f>(K2-AI2)/(6-AI2)</f>
        <v>0.4121558190741112</v>
      </c>
    </row>
    <row r="3" spans="1:36" x14ac:dyDescent="0.25">
      <c r="A3" t="s">
        <v>5</v>
      </c>
      <c r="B3">
        <v>1</v>
      </c>
      <c r="C3">
        <v>4</v>
      </c>
      <c r="D3">
        <v>2</v>
      </c>
      <c r="E3">
        <v>-0.61</v>
      </c>
      <c r="F3">
        <v>25.273578561000001</v>
      </c>
      <c r="G3">
        <v>20.5</v>
      </c>
      <c r="H3">
        <v>28.5</v>
      </c>
      <c r="I3">
        <v>23.744599999999998</v>
      </c>
      <c r="J3">
        <v>1.290850973857852</v>
      </c>
      <c r="K3">
        <f t="shared" ref="K3:K20" si="0">F3-I3</f>
        <v>1.5289785610000024</v>
      </c>
      <c r="L3">
        <f t="shared" ref="L3:L20" si="1">G3-I3</f>
        <v>-3.2445999999999984</v>
      </c>
      <c r="M3">
        <f t="shared" ref="M3:M20" si="2">H3-I3</f>
        <v>4.7554000000000016</v>
      </c>
      <c r="N3">
        <f t="shared" ref="N3:N20" si="3">(-0.8086*J3)+0.509</f>
        <v>-0.5347820974614591</v>
      </c>
      <c r="O3">
        <f t="shared" ref="O3:O20" si="4">(-0.7312*J3)-0.3315</f>
        <v>-1.2753702320848612</v>
      </c>
      <c r="P3">
        <f t="shared" ref="P3:P20" si="5">(-0.7549*J3)+0.0482</f>
        <v>-0.92626340016529241</v>
      </c>
      <c r="AA3">
        <f t="shared" ref="AA3:AA20" si="6">0.509-(-0.8086*X3)</f>
        <v>0.50900000000000001</v>
      </c>
      <c r="AB3">
        <f t="shared" ref="AB3:AB20" si="7">-0.3315-(-0.7312*Y3)</f>
        <v>-0.33150000000000002</v>
      </c>
      <c r="AC3">
        <f t="shared" ref="AC3:AC20" si="8">0.0482-(-0.7549*Z3)</f>
        <v>4.82E-2</v>
      </c>
      <c r="AD3">
        <f t="shared" ref="AD3:AD20" si="9">(K3-L3)/(M3-L3)</f>
        <v>0.5966973201250001</v>
      </c>
      <c r="AE3">
        <f t="shared" ref="AE3:AE20" si="10">(K3-N3)/(6-N3)</f>
        <v>0.31581170231569961</v>
      </c>
      <c r="AF3">
        <f t="shared" ref="AF3:AF20" si="11">(K3-O3)/(6-O3)</f>
        <v>0.38545788099105954</v>
      </c>
      <c r="AG3">
        <f t="shared" ref="AG3:AG20" si="12">(K3-P3)/(6-P3)</f>
        <v>0.35448290359657725</v>
      </c>
      <c r="AH3">
        <v>22.138011357824205</v>
      </c>
      <c r="AI3">
        <f t="shared" ref="AI3:AI20" si="13">AH3-I3</f>
        <v>-1.6065886421757938</v>
      </c>
      <c r="AJ3">
        <f t="shared" ref="AJ3:AJ20" si="14">(K3-AI3)/(6-AI3)</f>
        <v>0.41221726987972052</v>
      </c>
    </row>
    <row r="4" spans="1:36" x14ac:dyDescent="0.25">
      <c r="A4" t="s">
        <v>5</v>
      </c>
      <c r="B4">
        <v>2</v>
      </c>
      <c r="C4">
        <v>2</v>
      </c>
      <c r="D4">
        <v>2</v>
      </c>
      <c r="E4">
        <v>-0.65</v>
      </c>
      <c r="F4">
        <v>23.845875998</v>
      </c>
      <c r="G4">
        <v>20.5</v>
      </c>
      <c r="H4">
        <v>28.5</v>
      </c>
      <c r="I4">
        <v>23.744599999999998</v>
      </c>
      <c r="J4">
        <v>1.290850973857852</v>
      </c>
      <c r="K4">
        <f t="shared" si="0"/>
        <v>0.10127599800000198</v>
      </c>
      <c r="L4">
        <f t="shared" si="1"/>
        <v>-3.2445999999999984</v>
      </c>
      <c r="M4">
        <f t="shared" si="2"/>
        <v>4.7554000000000016</v>
      </c>
      <c r="N4">
        <f t="shared" si="3"/>
        <v>-0.5347820974614591</v>
      </c>
      <c r="O4">
        <f t="shared" si="4"/>
        <v>-1.2753702320848612</v>
      </c>
      <c r="P4">
        <f t="shared" si="5"/>
        <v>-0.92626340016529241</v>
      </c>
      <c r="AA4">
        <f t="shared" si="6"/>
        <v>0.50900000000000001</v>
      </c>
      <c r="AB4">
        <f t="shared" si="7"/>
        <v>-0.33150000000000002</v>
      </c>
      <c r="AC4">
        <f t="shared" si="8"/>
        <v>4.82E-2</v>
      </c>
      <c r="AD4">
        <f t="shared" si="9"/>
        <v>0.41823449975000004</v>
      </c>
      <c r="AE4">
        <f t="shared" si="10"/>
        <v>9.7334247106502306E-2</v>
      </c>
      <c r="AF4">
        <f t="shared" si="11"/>
        <v>0.18922009274713783</v>
      </c>
      <c r="AG4">
        <f t="shared" si="12"/>
        <v>0.14835407474407813</v>
      </c>
      <c r="AH4">
        <v>22.138011357824205</v>
      </c>
      <c r="AI4">
        <f t="shared" si="13"/>
        <v>-1.6065886421757938</v>
      </c>
      <c r="AJ4">
        <f t="shared" si="14"/>
        <v>0.22452438543952563</v>
      </c>
    </row>
    <row r="5" spans="1:36" x14ac:dyDescent="0.25">
      <c r="A5" t="s">
        <v>5</v>
      </c>
      <c r="B5">
        <v>4</v>
      </c>
      <c r="C5">
        <v>2</v>
      </c>
      <c r="D5">
        <v>2</v>
      </c>
      <c r="E5">
        <v>-0.46</v>
      </c>
      <c r="F5">
        <v>25.037292844</v>
      </c>
      <c r="G5">
        <v>20.5</v>
      </c>
      <c r="H5">
        <v>28.5</v>
      </c>
      <c r="I5">
        <v>23.744599999999998</v>
      </c>
      <c r="J5">
        <v>1.290850973857852</v>
      </c>
      <c r="K5">
        <f t="shared" si="0"/>
        <v>1.2926928440000012</v>
      </c>
      <c r="L5">
        <f t="shared" si="1"/>
        <v>-3.2445999999999984</v>
      </c>
      <c r="M5">
        <f t="shared" si="2"/>
        <v>4.7554000000000016</v>
      </c>
      <c r="N5">
        <f t="shared" si="3"/>
        <v>-0.5347820974614591</v>
      </c>
      <c r="O5">
        <f t="shared" si="4"/>
        <v>-1.2753702320848612</v>
      </c>
      <c r="P5">
        <f t="shared" si="5"/>
        <v>-0.92626340016529241</v>
      </c>
      <c r="AA5">
        <f t="shared" si="6"/>
        <v>0.50900000000000001</v>
      </c>
      <c r="AB5">
        <f t="shared" si="7"/>
        <v>-0.33150000000000002</v>
      </c>
      <c r="AC5">
        <f t="shared" si="8"/>
        <v>4.82E-2</v>
      </c>
      <c r="AD5">
        <f t="shared" si="9"/>
        <v>0.56716160549999994</v>
      </c>
      <c r="AE5">
        <f t="shared" si="10"/>
        <v>0.27965353920085145</v>
      </c>
      <c r="AF5">
        <f t="shared" si="11"/>
        <v>0.35298039744555337</v>
      </c>
      <c r="AG5">
        <f t="shared" si="12"/>
        <v>0.32036844629852501</v>
      </c>
      <c r="AH5">
        <v>22.138011357824205</v>
      </c>
      <c r="AI5">
        <f t="shared" si="13"/>
        <v>-1.6065886421757938</v>
      </c>
      <c r="AJ5">
        <f t="shared" si="14"/>
        <v>0.38115397355659847</v>
      </c>
    </row>
    <row r="6" spans="1:36" x14ac:dyDescent="0.25">
      <c r="A6" t="s">
        <v>5</v>
      </c>
      <c r="B6">
        <v>5</v>
      </c>
      <c r="C6">
        <v>1</v>
      </c>
      <c r="D6">
        <v>2</v>
      </c>
      <c r="E6">
        <v>-0.64700000000000002</v>
      </c>
      <c r="F6">
        <v>25.488561184000002</v>
      </c>
      <c r="G6">
        <v>20.5</v>
      </c>
      <c r="H6">
        <v>28.5</v>
      </c>
      <c r="I6">
        <v>23.744599999999998</v>
      </c>
      <c r="J6">
        <v>1.290850973857852</v>
      </c>
      <c r="K6">
        <f t="shared" si="0"/>
        <v>1.7439611840000033</v>
      </c>
      <c r="L6">
        <f t="shared" si="1"/>
        <v>-3.2445999999999984</v>
      </c>
      <c r="M6">
        <f t="shared" si="2"/>
        <v>4.7554000000000016</v>
      </c>
      <c r="N6">
        <f t="shared" si="3"/>
        <v>-0.5347820974614591</v>
      </c>
      <c r="O6">
        <f t="shared" si="4"/>
        <v>-1.2753702320848612</v>
      </c>
      <c r="P6">
        <f t="shared" si="5"/>
        <v>-0.92626340016529241</v>
      </c>
      <c r="AA6">
        <f t="shared" si="6"/>
        <v>0.50900000000000001</v>
      </c>
      <c r="AB6">
        <f t="shared" si="7"/>
        <v>-0.33150000000000002</v>
      </c>
      <c r="AC6">
        <f t="shared" si="8"/>
        <v>4.82E-2</v>
      </c>
      <c r="AD6">
        <f t="shared" si="9"/>
        <v>0.62357014800000021</v>
      </c>
      <c r="AE6">
        <f t="shared" si="10"/>
        <v>0.34870991067118778</v>
      </c>
      <c r="AF6">
        <f t="shared" si="11"/>
        <v>0.41500725320746074</v>
      </c>
      <c r="AG6">
        <f t="shared" si="12"/>
        <v>0.38552166296499379</v>
      </c>
      <c r="AH6">
        <v>22.138011357824205</v>
      </c>
      <c r="AI6">
        <f t="shared" si="13"/>
        <v>-1.6065886421757938</v>
      </c>
      <c r="AJ6">
        <f t="shared" si="14"/>
        <v>0.44047995544260216</v>
      </c>
    </row>
    <row r="7" spans="1:36" x14ac:dyDescent="0.25">
      <c r="A7" t="s">
        <v>5</v>
      </c>
      <c r="B7">
        <v>4</v>
      </c>
      <c r="C7">
        <v>4</v>
      </c>
      <c r="D7">
        <v>2</v>
      </c>
      <c r="E7">
        <v>-0.88</v>
      </c>
      <c r="F7">
        <v>24.475361703000001</v>
      </c>
      <c r="G7">
        <v>20.5</v>
      </c>
      <c r="H7">
        <v>28.5</v>
      </c>
      <c r="I7">
        <v>23.744599999999998</v>
      </c>
      <c r="J7">
        <v>1.290850973857852</v>
      </c>
      <c r="K7">
        <f t="shared" si="0"/>
        <v>0.73076170300000243</v>
      </c>
      <c r="L7">
        <f t="shared" si="1"/>
        <v>-3.2445999999999984</v>
      </c>
      <c r="M7">
        <f t="shared" si="2"/>
        <v>4.7554000000000016</v>
      </c>
      <c r="N7">
        <f t="shared" si="3"/>
        <v>-0.5347820974614591</v>
      </c>
      <c r="O7">
        <f t="shared" si="4"/>
        <v>-1.2753702320848612</v>
      </c>
      <c r="P7">
        <f t="shared" si="5"/>
        <v>-0.92626340016529241</v>
      </c>
      <c r="AA7">
        <f t="shared" si="6"/>
        <v>0.50900000000000001</v>
      </c>
      <c r="AB7">
        <f t="shared" si="7"/>
        <v>-0.33150000000000002</v>
      </c>
      <c r="AC7">
        <f t="shared" si="8"/>
        <v>4.82E-2</v>
      </c>
      <c r="AD7">
        <f t="shared" si="9"/>
        <v>0.4969202128750001</v>
      </c>
      <c r="AE7">
        <f t="shared" si="10"/>
        <v>0.19366273910695239</v>
      </c>
      <c r="AF7">
        <f t="shared" si="11"/>
        <v>0.27574293418604179</v>
      </c>
      <c r="AG7">
        <f t="shared" si="12"/>
        <v>0.23923795666300399</v>
      </c>
      <c r="AH7">
        <v>22.138011357824205</v>
      </c>
      <c r="AI7">
        <f t="shared" si="13"/>
        <v>-1.6065886421757938</v>
      </c>
      <c r="AJ7">
        <f t="shared" si="14"/>
        <v>0.30727970909535329</v>
      </c>
    </row>
    <row r="8" spans="1:36" x14ac:dyDescent="0.25">
      <c r="A8" t="s">
        <v>5</v>
      </c>
      <c r="B8">
        <v>2</v>
      </c>
      <c r="C8">
        <v>3</v>
      </c>
      <c r="D8">
        <v>2</v>
      </c>
      <c r="E8">
        <v>-0.85</v>
      </c>
      <c r="F8">
        <v>26.004572411000002</v>
      </c>
      <c r="G8">
        <v>20.5</v>
      </c>
      <c r="H8">
        <v>28.5</v>
      </c>
      <c r="I8">
        <v>23.744599999999998</v>
      </c>
      <c r="J8">
        <v>1.290850973857852</v>
      </c>
      <c r="K8">
        <f t="shared" si="0"/>
        <v>2.2599724110000032</v>
      </c>
      <c r="L8">
        <f t="shared" si="1"/>
        <v>-3.2445999999999984</v>
      </c>
      <c r="M8">
        <f t="shared" si="2"/>
        <v>4.7554000000000016</v>
      </c>
      <c r="N8">
        <f t="shared" si="3"/>
        <v>-0.5347820974614591</v>
      </c>
      <c r="O8">
        <f t="shared" si="4"/>
        <v>-1.2753702320848612</v>
      </c>
      <c r="P8">
        <f t="shared" si="5"/>
        <v>-0.92626340016529241</v>
      </c>
      <c r="AA8">
        <f t="shared" si="6"/>
        <v>0.50900000000000001</v>
      </c>
      <c r="AB8">
        <f t="shared" si="7"/>
        <v>-0.33150000000000002</v>
      </c>
      <c r="AC8">
        <f t="shared" si="8"/>
        <v>4.82E-2</v>
      </c>
      <c r="AD8">
        <f t="shared" si="9"/>
        <v>0.6880715513750002</v>
      </c>
      <c r="AE8">
        <f t="shared" si="10"/>
        <v>0.42767371073430738</v>
      </c>
      <c r="AF8">
        <f t="shared" si="11"/>
        <v>0.4859330220053642</v>
      </c>
      <c r="AG8">
        <f t="shared" si="12"/>
        <v>0.46002232763617645</v>
      </c>
      <c r="AH8">
        <v>22.138011357824205</v>
      </c>
      <c r="AI8">
        <f t="shared" si="13"/>
        <v>-1.6065886421757938</v>
      </c>
      <c r="AJ8">
        <f t="shared" si="14"/>
        <v>0.50831735947138101</v>
      </c>
    </row>
    <row r="9" spans="1:36" x14ac:dyDescent="0.25">
      <c r="A9" t="s">
        <v>5</v>
      </c>
      <c r="B9">
        <v>1</v>
      </c>
      <c r="C9">
        <v>2</v>
      </c>
      <c r="D9">
        <v>2</v>
      </c>
      <c r="E9">
        <v>-0.53</v>
      </c>
      <c r="F9">
        <v>25.021954406999999</v>
      </c>
      <c r="G9">
        <v>20.5</v>
      </c>
      <c r="H9">
        <v>28.5</v>
      </c>
      <c r="I9">
        <v>23.744599999999998</v>
      </c>
      <c r="J9">
        <v>1.290850973857852</v>
      </c>
      <c r="K9">
        <f t="shared" si="0"/>
        <v>1.2773544070000007</v>
      </c>
      <c r="L9">
        <f t="shared" si="1"/>
        <v>-3.2445999999999984</v>
      </c>
      <c r="M9">
        <f t="shared" si="2"/>
        <v>4.7554000000000016</v>
      </c>
      <c r="N9">
        <f t="shared" si="3"/>
        <v>-0.5347820974614591</v>
      </c>
      <c r="O9">
        <f t="shared" si="4"/>
        <v>-1.2753702320848612</v>
      </c>
      <c r="P9">
        <f t="shared" si="5"/>
        <v>-0.92626340016529241</v>
      </c>
      <c r="AA9">
        <f t="shared" si="6"/>
        <v>0.50900000000000001</v>
      </c>
      <c r="AB9">
        <f t="shared" si="7"/>
        <v>-0.33150000000000002</v>
      </c>
      <c r="AC9">
        <f t="shared" si="8"/>
        <v>4.82E-2</v>
      </c>
      <c r="AD9">
        <f t="shared" si="9"/>
        <v>0.56524430087499988</v>
      </c>
      <c r="AE9">
        <f t="shared" si="10"/>
        <v>0.27730633974243968</v>
      </c>
      <c r="AF9">
        <f t="shared" si="11"/>
        <v>0.35087212851755345</v>
      </c>
      <c r="AG9">
        <f t="shared" si="12"/>
        <v>0.318153913567986</v>
      </c>
      <c r="AH9">
        <v>22.138011357824205</v>
      </c>
      <c r="AI9">
        <f t="shared" si="13"/>
        <v>-1.6065886421757938</v>
      </c>
      <c r="AJ9">
        <f t="shared" si="14"/>
        <v>0.37913750629097637</v>
      </c>
    </row>
    <row r="10" spans="1:36" x14ac:dyDescent="0.25">
      <c r="A10" t="s">
        <v>5</v>
      </c>
      <c r="B10">
        <v>5</v>
      </c>
      <c r="C10">
        <v>2</v>
      </c>
      <c r="D10">
        <v>2</v>
      </c>
      <c r="E10">
        <v>-0.66300000000000003</v>
      </c>
      <c r="F10">
        <v>24.256977396</v>
      </c>
      <c r="G10">
        <v>20.5</v>
      </c>
      <c r="H10">
        <v>28.5</v>
      </c>
      <c r="I10">
        <v>23.744599999999998</v>
      </c>
      <c r="J10">
        <v>1.290850973857852</v>
      </c>
      <c r="K10">
        <f t="shared" si="0"/>
        <v>0.51237739600000154</v>
      </c>
      <c r="L10">
        <f t="shared" si="1"/>
        <v>-3.2445999999999984</v>
      </c>
      <c r="M10">
        <f t="shared" si="2"/>
        <v>4.7554000000000016</v>
      </c>
      <c r="N10">
        <f t="shared" si="3"/>
        <v>-0.5347820974614591</v>
      </c>
      <c r="O10">
        <f t="shared" si="4"/>
        <v>-1.2753702320848612</v>
      </c>
      <c r="P10">
        <f t="shared" si="5"/>
        <v>-0.92626340016529241</v>
      </c>
      <c r="AA10">
        <f t="shared" si="6"/>
        <v>0.50900000000000001</v>
      </c>
      <c r="AB10">
        <f t="shared" si="7"/>
        <v>-0.33150000000000002</v>
      </c>
      <c r="AC10">
        <f t="shared" si="8"/>
        <v>4.82E-2</v>
      </c>
      <c r="AD10">
        <f t="shared" si="9"/>
        <v>0.46962217449999999</v>
      </c>
      <c r="AE10">
        <f t="shared" si="10"/>
        <v>0.160243980264965</v>
      </c>
      <c r="AF10">
        <f t="shared" si="11"/>
        <v>0.24572600033477035</v>
      </c>
      <c r="AG10">
        <f t="shared" si="12"/>
        <v>0.20770806899012265</v>
      </c>
      <c r="AH10">
        <v>22.138011357824205</v>
      </c>
      <c r="AI10">
        <f t="shared" si="13"/>
        <v>-1.6065886421757938</v>
      </c>
      <c r="AJ10">
        <f t="shared" si="14"/>
        <v>0.27856982122404939</v>
      </c>
    </row>
    <row r="11" spans="1:36" x14ac:dyDescent="0.25">
      <c r="A11" t="s">
        <v>5</v>
      </c>
      <c r="B11">
        <v>3</v>
      </c>
      <c r="C11">
        <v>1</v>
      </c>
      <c r="D11">
        <v>2</v>
      </c>
      <c r="E11">
        <v>-0.64700000000000002</v>
      </c>
      <c r="F11">
        <v>25.594674260000001</v>
      </c>
      <c r="G11">
        <v>20.5</v>
      </c>
      <c r="H11">
        <v>28.5</v>
      </c>
      <c r="I11">
        <v>23.744599999999998</v>
      </c>
      <c r="J11">
        <v>1.290850973857852</v>
      </c>
      <c r="K11">
        <f t="shared" si="0"/>
        <v>1.8500742600000031</v>
      </c>
      <c r="L11">
        <f t="shared" si="1"/>
        <v>-3.2445999999999984</v>
      </c>
      <c r="M11">
        <f t="shared" si="2"/>
        <v>4.7554000000000016</v>
      </c>
      <c r="N11">
        <f t="shared" si="3"/>
        <v>-0.5347820974614591</v>
      </c>
      <c r="O11">
        <f t="shared" si="4"/>
        <v>-1.2753702320848612</v>
      </c>
      <c r="P11">
        <f t="shared" si="5"/>
        <v>-0.92626340016529241</v>
      </c>
      <c r="AA11">
        <f t="shared" si="6"/>
        <v>0.50900000000000001</v>
      </c>
      <c r="AB11">
        <f t="shared" si="7"/>
        <v>-0.33150000000000002</v>
      </c>
      <c r="AC11">
        <f t="shared" si="8"/>
        <v>4.82E-2</v>
      </c>
      <c r="AD11">
        <f t="shared" si="9"/>
        <v>0.63683428250000018</v>
      </c>
      <c r="AE11">
        <f t="shared" si="10"/>
        <v>0.36494810720435467</v>
      </c>
      <c r="AF11">
        <f t="shared" si="11"/>
        <v>0.42959250077768529</v>
      </c>
      <c r="AG11">
        <f t="shared" si="12"/>
        <v>0.40084205577556281</v>
      </c>
      <c r="AH11">
        <v>22.138011357824205</v>
      </c>
      <c r="AI11">
        <f t="shared" si="13"/>
        <v>-1.6065886421757938</v>
      </c>
      <c r="AJ11">
        <f t="shared" si="14"/>
        <v>0.45443010852589638</v>
      </c>
    </row>
    <row r="12" spans="1:36" x14ac:dyDescent="0.25">
      <c r="A12" t="s">
        <v>5</v>
      </c>
      <c r="B12">
        <v>2</v>
      </c>
      <c r="C12">
        <v>4</v>
      </c>
      <c r="D12">
        <v>2</v>
      </c>
      <c r="E12">
        <v>-1.0669999999999999</v>
      </c>
      <c r="F12">
        <v>25.68834403</v>
      </c>
      <c r="G12">
        <v>20.5</v>
      </c>
      <c r="H12">
        <v>28.5</v>
      </c>
      <c r="I12">
        <v>23.744599999999998</v>
      </c>
      <c r="J12">
        <v>1.290850973857852</v>
      </c>
      <c r="K12">
        <f t="shared" si="0"/>
        <v>1.9437440300000013</v>
      </c>
      <c r="L12">
        <f t="shared" si="1"/>
        <v>-3.2445999999999984</v>
      </c>
      <c r="M12">
        <f t="shared" si="2"/>
        <v>4.7554000000000016</v>
      </c>
      <c r="N12">
        <f t="shared" si="3"/>
        <v>-0.5347820974614591</v>
      </c>
      <c r="O12">
        <f t="shared" si="4"/>
        <v>-1.2753702320848612</v>
      </c>
      <c r="P12">
        <f t="shared" si="5"/>
        <v>-0.92626340016529241</v>
      </c>
      <c r="AA12">
        <f t="shared" si="6"/>
        <v>0.50900000000000001</v>
      </c>
      <c r="AB12">
        <f t="shared" si="7"/>
        <v>-0.33150000000000002</v>
      </c>
      <c r="AC12">
        <f t="shared" si="8"/>
        <v>4.82E-2</v>
      </c>
      <c r="AD12">
        <f t="shared" si="9"/>
        <v>0.64854300374999996</v>
      </c>
      <c r="AE12">
        <f t="shared" si="10"/>
        <v>0.37928213833239882</v>
      </c>
      <c r="AF12">
        <f t="shared" si="11"/>
        <v>0.44246741531975331</v>
      </c>
      <c r="AG12">
        <f t="shared" si="12"/>
        <v>0.41436590905520604</v>
      </c>
      <c r="AH12">
        <v>22.138011357824205</v>
      </c>
      <c r="AI12">
        <f t="shared" si="13"/>
        <v>-1.6065886421757938</v>
      </c>
      <c r="AJ12">
        <f t="shared" si="14"/>
        <v>0.46674440267355582</v>
      </c>
    </row>
    <row r="13" spans="1:36" x14ac:dyDescent="0.25">
      <c r="A13" t="s">
        <v>5</v>
      </c>
      <c r="B13">
        <v>5</v>
      </c>
      <c r="C13">
        <v>3</v>
      </c>
      <c r="D13">
        <v>2</v>
      </c>
      <c r="E13">
        <v>-0.93300000000000005</v>
      </c>
      <c r="F13">
        <v>24.859689159999999</v>
      </c>
      <c r="G13">
        <v>20.5</v>
      </c>
      <c r="H13">
        <v>28.5</v>
      </c>
      <c r="I13">
        <v>23.744599999999998</v>
      </c>
      <c r="J13">
        <v>1.290850973857852</v>
      </c>
      <c r="K13">
        <f t="shared" si="0"/>
        <v>1.1150891600000001</v>
      </c>
      <c r="L13">
        <f t="shared" si="1"/>
        <v>-3.2445999999999984</v>
      </c>
      <c r="M13">
        <f t="shared" si="2"/>
        <v>4.7554000000000016</v>
      </c>
      <c r="N13">
        <f t="shared" si="3"/>
        <v>-0.5347820974614591</v>
      </c>
      <c r="O13">
        <f t="shared" si="4"/>
        <v>-1.2753702320848612</v>
      </c>
      <c r="P13">
        <f t="shared" si="5"/>
        <v>-0.92626340016529241</v>
      </c>
      <c r="AA13">
        <f t="shared" si="6"/>
        <v>0.50900000000000001</v>
      </c>
      <c r="AB13">
        <f t="shared" si="7"/>
        <v>-0.33150000000000002</v>
      </c>
      <c r="AC13">
        <f t="shared" si="8"/>
        <v>4.82E-2</v>
      </c>
      <c r="AD13">
        <f t="shared" si="9"/>
        <v>0.54496114499999981</v>
      </c>
      <c r="AE13">
        <f t="shared" si="10"/>
        <v>0.25247532861155053</v>
      </c>
      <c r="AF13">
        <f t="shared" si="11"/>
        <v>0.32856876225250753</v>
      </c>
      <c r="AG13">
        <f t="shared" si="12"/>
        <v>0.29472638307641846</v>
      </c>
      <c r="AH13">
        <v>22.138011357824205</v>
      </c>
      <c r="AI13">
        <f t="shared" si="13"/>
        <v>-1.6065886421757938</v>
      </c>
      <c r="AJ13">
        <f t="shared" si="14"/>
        <v>0.35780530934525245</v>
      </c>
    </row>
    <row r="14" spans="1:36" x14ac:dyDescent="0.25">
      <c r="B14">
        <v>1</v>
      </c>
      <c r="C14">
        <v>3</v>
      </c>
      <c r="D14">
        <v>2</v>
      </c>
      <c r="E14">
        <v>-0.73299999999999998</v>
      </c>
      <c r="F14">
        <v>25.281422861999999</v>
      </c>
      <c r="G14">
        <v>20.5</v>
      </c>
      <c r="H14">
        <v>28.5</v>
      </c>
      <c r="I14">
        <v>23.744599999999998</v>
      </c>
      <c r="J14">
        <v>1.290850973857852</v>
      </c>
      <c r="K14">
        <f t="shared" si="0"/>
        <v>1.5368228620000011</v>
      </c>
      <c r="L14">
        <f t="shared" si="1"/>
        <v>-3.2445999999999984</v>
      </c>
      <c r="M14">
        <f t="shared" si="2"/>
        <v>4.7554000000000016</v>
      </c>
      <c r="N14">
        <f t="shared" si="3"/>
        <v>-0.5347820974614591</v>
      </c>
      <c r="O14">
        <f t="shared" si="4"/>
        <v>-1.2753702320848612</v>
      </c>
      <c r="P14">
        <f t="shared" si="5"/>
        <v>-0.92626340016529241</v>
      </c>
      <c r="AA14">
        <f t="shared" si="6"/>
        <v>0.50900000000000001</v>
      </c>
      <c r="AB14">
        <f t="shared" si="7"/>
        <v>-0.33150000000000002</v>
      </c>
      <c r="AC14">
        <f t="shared" si="8"/>
        <v>4.82E-2</v>
      </c>
      <c r="AD14">
        <f t="shared" si="9"/>
        <v>0.59767785774999993</v>
      </c>
      <c r="AE14">
        <f t="shared" si="10"/>
        <v>0.31701209444553757</v>
      </c>
      <c r="AF14">
        <f t="shared" si="11"/>
        <v>0.38653608055338623</v>
      </c>
      <c r="AG14">
        <f t="shared" si="12"/>
        <v>0.3556154480215859</v>
      </c>
      <c r="AH14">
        <v>22.138011357824205</v>
      </c>
      <c r="AI14">
        <f t="shared" si="13"/>
        <v>-1.6065886421757938</v>
      </c>
      <c r="AJ14">
        <f t="shared" si="14"/>
        <v>0.41324852072934648</v>
      </c>
    </row>
    <row r="15" spans="1:36" x14ac:dyDescent="0.25">
      <c r="A15" t="s">
        <v>5</v>
      </c>
      <c r="B15">
        <v>3</v>
      </c>
      <c r="C15">
        <v>2</v>
      </c>
      <c r="D15">
        <v>2</v>
      </c>
      <c r="E15">
        <v>-0.88300000000000001</v>
      </c>
      <c r="F15">
        <v>25.505805845000001</v>
      </c>
      <c r="G15">
        <v>20.5</v>
      </c>
      <c r="H15">
        <v>28.5</v>
      </c>
      <c r="I15">
        <v>23.744599999999998</v>
      </c>
      <c r="J15">
        <v>1.290850973857852</v>
      </c>
      <c r="K15">
        <f t="shared" si="0"/>
        <v>1.7612058450000028</v>
      </c>
      <c r="L15">
        <f t="shared" si="1"/>
        <v>-3.2445999999999984</v>
      </c>
      <c r="M15">
        <f t="shared" si="2"/>
        <v>4.7554000000000016</v>
      </c>
      <c r="N15">
        <f t="shared" si="3"/>
        <v>-0.5347820974614591</v>
      </c>
      <c r="O15">
        <f t="shared" si="4"/>
        <v>-1.2753702320848612</v>
      </c>
      <c r="P15">
        <f t="shared" si="5"/>
        <v>-0.92626340016529241</v>
      </c>
      <c r="AA15">
        <f t="shared" si="6"/>
        <v>0.50900000000000001</v>
      </c>
      <c r="AB15">
        <f t="shared" si="7"/>
        <v>-0.33150000000000002</v>
      </c>
      <c r="AC15">
        <f t="shared" si="8"/>
        <v>4.82E-2</v>
      </c>
      <c r="AD15">
        <f t="shared" si="9"/>
        <v>0.62572573062500014</v>
      </c>
      <c r="AE15">
        <f t="shared" si="10"/>
        <v>0.35134881442387733</v>
      </c>
      <c r="AF15">
        <f t="shared" si="11"/>
        <v>0.41737753271900357</v>
      </c>
      <c r="AG15">
        <f t="shared" si="12"/>
        <v>0.38801141248846527</v>
      </c>
      <c r="AH15">
        <v>22.138011357824205</v>
      </c>
      <c r="AI15">
        <f t="shared" si="13"/>
        <v>-1.6065886421757938</v>
      </c>
      <c r="AJ15">
        <f t="shared" si="14"/>
        <v>0.44274702440231739</v>
      </c>
    </row>
    <row r="16" spans="1:36" x14ac:dyDescent="0.25">
      <c r="A16" t="s">
        <v>5</v>
      </c>
      <c r="B16">
        <v>4</v>
      </c>
      <c r="C16">
        <v>1</v>
      </c>
      <c r="D16">
        <v>2</v>
      </c>
      <c r="E16">
        <v>-0.65</v>
      </c>
      <c r="F16">
        <v>25.554557585000001</v>
      </c>
      <c r="G16">
        <v>20.5</v>
      </c>
      <c r="H16">
        <v>28.5</v>
      </c>
      <c r="I16">
        <v>23.744599999999998</v>
      </c>
      <c r="J16">
        <v>1.290850973857852</v>
      </c>
      <c r="K16">
        <f t="shared" si="0"/>
        <v>1.8099575850000029</v>
      </c>
      <c r="L16">
        <f t="shared" si="1"/>
        <v>-3.2445999999999984</v>
      </c>
      <c r="M16">
        <f t="shared" si="2"/>
        <v>4.7554000000000016</v>
      </c>
      <c r="N16">
        <f t="shared" si="3"/>
        <v>-0.5347820974614591</v>
      </c>
      <c r="O16">
        <f t="shared" si="4"/>
        <v>-1.2753702320848612</v>
      </c>
      <c r="P16">
        <f t="shared" si="5"/>
        <v>-0.92626340016529241</v>
      </c>
      <c r="AA16">
        <f t="shared" si="6"/>
        <v>0.50900000000000001</v>
      </c>
      <c r="AB16">
        <f t="shared" si="7"/>
        <v>-0.33150000000000002</v>
      </c>
      <c r="AC16">
        <f t="shared" si="8"/>
        <v>4.82E-2</v>
      </c>
      <c r="AD16">
        <f t="shared" si="9"/>
        <v>0.63181969812500016</v>
      </c>
      <c r="AE16">
        <f t="shared" si="10"/>
        <v>0.35880916111530542</v>
      </c>
      <c r="AF16">
        <f t="shared" si="11"/>
        <v>0.42407846180505915</v>
      </c>
      <c r="AG16">
        <f t="shared" si="12"/>
        <v>0.39505009080364983</v>
      </c>
      <c r="AH16">
        <v>22.138011357824205</v>
      </c>
      <c r="AI16">
        <f t="shared" si="13"/>
        <v>-1.6065886421757938</v>
      </c>
      <c r="AJ16">
        <f t="shared" si="14"/>
        <v>0.44915617077440978</v>
      </c>
    </row>
    <row r="17" spans="1:36" x14ac:dyDescent="0.25">
      <c r="A17" t="s">
        <v>5</v>
      </c>
      <c r="B17">
        <v>5</v>
      </c>
      <c r="C17">
        <v>4</v>
      </c>
      <c r="D17">
        <v>2</v>
      </c>
      <c r="E17">
        <v>-0.95</v>
      </c>
      <c r="F17">
        <v>25.081741482000002</v>
      </c>
      <c r="G17">
        <v>20.5</v>
      </c>
      <c r="H17">
        <v>28.5</v>
      </c>
      <c r="I17">
        <v>23.744599999999998</v>
      </c>
      <c r="J17">
        <v>1.290850973857852</v>
      </c>
      <c r="K17">
        <f t="shared" si="0"/>
        <v>1.3371414820000034</v>
      </c>
      <c r="L17">
        <f t="shared" si="1"/>
        <v>-3.2445999999999984</v>
      </c>
      <c r="M17">
        <f t="shared" si="2"/>
        <v>4.7554000000000016</v>
      </c>
      <c r="N17">
        <f t="shared" si="3"/>
        <v>-0.5347820974614591</v>
      </c>
      <c r="O17">
        <f t="shared" si="4"/>
        <v>-1.2753702320848612</v>
      </c>
      <c r="P17">
        <f t="shared" si="5"/>
        <v>-0.92626340016529241</v>
      </c>
      <c r="AA17">
        <f t="shared" si="6"/>
        <v>0.50900000000000001</v>
      </c>
      <c r="AB17">
        <f t="shared" si="7"/>
        <v>-0.33150000000000002</v>
      </c>
      <c r="AC17">
        <f t="shared" si="8"/>
        <v>4.82E-2</v>
      </c>
      <c r="AD17">
        <f t="shared" si="9"/>
        <v>0.57271768525000022</v>
      </c>
      <c r="AE17">
        <f t="shared" si="10"/>
        <v>0.28645539385140956</v>
      </c>
      <c r="AF17">
        <f t="shared" si="11"/>
        <v>0.35908986494783673</v>
      </c>
      <c r="AG17">
        <f t="shared" si="12"/>
        <v>0.32678585138868393</v>
      </c>
      <c r="AH17">
        <v>22.138011357824205</v>
      </c>
      <c r="AI17">
        <f t="shared" si="13"/>
        <v>-1.6065886421757938</v>
      </c>
      <c r="AJ17">
        <f t="shared" si="14"/>
        <v>0.38699741272373717</v>
      </c>
    </row>
    <row r="18" spans="1:36" x14ac:dyDescent="0.25">
      <c r="A18" t="s">
        <v>5</v>
      </c>
      <c r="B18">
        <v>4</v>
      </c>
      <c r="C18">
        <v>3</v>
      </c>
      <c r="D18">
        <v>2</v>
      </c>
      <c r="E18">
        <v>-1.0069999999999999</v>
      </c>
      <c r="F18">
        <v>25.722638577000001</v>
      </c>
      <c r="G18">
        <v>20.5</v>
      </c>
      <c r="H18">
        <v>28.5</v>
      </c>
      <c r="I18">
        <v>23.744599999999998</v>
      </c>
      <c r="J18">
        <v>1.290850973857852</v>
      </c>
      <c r="K18">
        <f t="shared" si="0"/>
        <v>1.9780385770000031</v>
      </c>
      <c r="L18">
        <f t="shared" si="1"/>
        <v>-3.2445999999999984</v>
      </c>
      <c r="M18">
        <f t="shared" si="2"/>
        <v>4.7554000000000016</v>
      </c>
      <c r="N18">
        <f t="shared" si="3"/>
        <v>-0.5347820974614591</v>
      </c>
      <c r="O18">
        <f t="shared" si="4"/>
        <v>-1.2753702320848612</v>
      </c>
      <c r="P18">
        <f t="shared" si="5"/>
        <v>-0.92626340016529241</v>
      </c>
      <c r="AA18">
        <f t="shared" si="6"/>
        <v>0.50900000000000001</v>
      </c>
      <c r="AB18">
        <f t="shared" si="7"/>
        <v>-0.33150000000000002</v>
      </c>
      <c r="AC18">
        <f t="shared" si="8"/>
        <v>4.82E-2</v>
      </c>
      <c r="AD18">
        <f t="shared" si="9"/>
        <v>0.65282982212500018</v>
      </c>
      <c r="AE18">
        <f t="shared" si="10"/>
        <v>0.38453013994722302</v>
      </c>
      <c r="AF18">
        <f t="shared" si="11"/>
        <v>0.44718120250940874</v>
      </c>
      <c r="AG18">
        <f t="shared" si="12"/>
        <v>0.41931728687880765</v>
      </c>
      <c r="AH18">
        <v>22.138011357824205</v>
      </c>
      <c r="AI18">
        <f t="shared" si="13"/>
        <v>-1.6065886421757938</v>
      </c>
      <c r="AJ18">
        <f t="shared" si="14"/>
        <v>0.47125293450211442</v>
      </c>
    </row>
    <row r="19" spans="1:36" x14ac:dyDescent="0.25">
      <c r="A19" t="s">
        <v>5</v>
      </c>
      <c r="B19">
        <v>3</v>
      </c>
      <c r="C19">
        <v>3</v>
      </c>
      <c r="D19">
        <v>2</v>
      </c>
      <c r="E19">
        <v>-0.85</v>
      </c>
      <c r="F19">
        <v>25.511162011</v>
      </c>
      <c r="G19">
        <v>20.5</v>
      </c>
      <c r="H19">
        <v>28.5</v>
      </c>
      <c r="I19">
        <v>23.744599999999998</v>
      </c>
      <c r="J19">
        <v>1.290850973857852</v>
      </c>
      <c r="K19">
        <f t="shared" si="0"/>
        <v>1.7665620110000013</v>
      </c>
      <c r="L19">
        <f t="shared" si="1"/>
        <v>-3.2445999999999984</v>
      </c>
      <c r="M19">
        <f t="shared" si="2"/>
        <v>4.7554000000000016</v>
      </c>
      <c r="N19">
        <f t="shared" si="3"/>
        <v>-0.5347820974614591</v>
      </c>
      <c r="O19">
        <f t="shared" si="4"/>
        <v>-1.2753702320848612</v>
      </c>
      <c r="P19">
        <f t="shared" si="5"/>
        <v>-0.92626340016529241</v>
      </c>
      <c r="AA19">
        <f t="shared" si="6"/>
        <v>0.50900000000000001</v>
      </c>
      <c r="AB19">
        <f t="shared" si="7"/>
        <v>-0.33150000000000002</v>
      </c>
      <c r="AC19">
        <f t="shared" si="8"/>
        <v>4.82E-2</v>
      </c>
      <c r="AD19">
        <f t="shared" si="9"/>
        <v>0.62639525137499996</v>
      </c>
      <c r="AE19">
        <f t="shared" si="10"/>
        <v>0.35216845399565111</v>
      </c>
      <c r="AF19">
        <f t="shared" si="11"/>
        <v>0.4181137380019152</v>
      </c>
      <c r="AG19">
        <f t="shared" si="12"/>
        <v>0.38878472497898803</v>
      </c>
      <c r="AH19">
        <v>22.138011357824205</v>
      </c>
      <c r="AI19">
        <f t="shared" si="13"/>
        <v>-1.6065886421757938</v>
      </c>
      <c r="AJ19">
        <f t="shared" si="14"/>
        <v>0.44345117264168721</v>
      </c>
    </row>
    <row r="20" spans="1:36" x14ac:dyDescent="0.25">
      <c r="A20" t="s">
        <v>5</v>
      </c>
      <c r="B20">
        <v>2</v>
      </c>
      <c r="C20">
        <v>1</v>
      </c>
      <c r="D20">
        <v>2</v>
      </c>
      <c r="E20">
        <v>-0.623</v>
      </c>
      <c r="F20">
        <v>24.933423497</v>
      </c>
      <c r="G20">
        <v>20.5</v>
      </c>
      <c r="H20">
        <v>28.5</v>
      </c>
      <c r="I20">
        <v>23.744599999999998</v>
      </c>
      <c r="J20">
        <v>1.290850973857852</v>
      </c>
      <c r="K20">
        <f t="shared" si="0"/>
        <v>1.1888234970000013</v>
      </c>
      <c r="L20">
        <f t="shared" si="1"/>
        <v>-3.2445999999999984</v>
      </c>
      <c r="M20">
        <f t="shared" si="2"/>
        <v>4.7554000000000016</v>
      </c>
      <c r="N20">
        <f t="shared" si="3"/>
        <v>-0.5347820974614591</v>
      </c>
      <c r="O20">
        <f t="shared" si="4"/>
        <v>-1.2753702320848612</v>
      </c>
      <c r="P20">
        <f t="shared" si="5"/>
        <v>-0.92626340016529241</v>
      </c>
      <c r="AA20">
        <f t="shared" si="6"/>
        <v>0.50900000000000001</v>
      </c>
      <c r="AB20">
        <f t="shared" si="7"/>
        <v>-0.33150000000000002</v>
      </c>
      <c r="AC20">
        <f t="shared" si="8"/>
        <v>4.82E-2</v>
      </c>
      <c r="AD20">
        <f t="shared" si="9"/>
        <v>0.55417793712499996</v>
      </c>
      <c r="AE20">
        <f t="shared" si="10"/>
        <v>0.2637586944377262</v>
      </c>
      <c r="AF20">
        <f t="shared" si="11"/>
        <v>0.33870355053789647</v>
      </c>
      <c r="AG20">
        <f t="shared" si="12"/>
        <v>0.30537199857499187</v>
      </c>
      <c r="AH20">
        <v>22.138011357824205</v>
      </c>
      <c r="AI20">
        <f t="shared" si="13"/>
        <v>-1.6065886421757938</v>
      </c>
      <c r="AJ20">
        <f t="shared" si="14"/>
        <v>0.36749879225442034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B443ED-1444-4D3D-B63C-AB5D7CFD62EF}">
  <dimension ref="A1:AJ21"/>
  <sheetViews>
    <sheetView workbookViewId="0">
      <selection activeCell="AJ2" sqref="AJ2:AJ21"/>
    </sheetView>
  </sheetViews>
  <sheetFormatPr defaultRowHeight="15" x14ac:dyDescent="0.25"/>
  <sheetData>
    <row r="1" spans="1:36" x14ac:dyDescent="0.25">
      <c r="A1" t="s">
        <v>3</v>
      </c>
      <c r="B1" t="s">
        <v>0</v>
      </c>
      <c r="C1" t="s">
        <v>1</v>
      </c>
      <c r="D1" t="s">
        <v>2</v>
      </c>
      <c r="E1" s="1" t="s">
        <v>13</v>
      </c>
      <c r="F1" t="s">
        <v>14</v>
      </c>
      <c r="G1" t="s">
        <v>7</v>
      </c>
      <c r="H1" t="s">
        <v>15</v>
      </c>
      <c r="I1" t="s">
        <v>22</v>
      </c>
      <c r="J1" t="s">
        <v>23</v>
      </c>
      <c r="K1" t="s">
        <v>24</v>
      </c>
      <c r="L1" t="s">
        <v>25</v>
      </c>
      <c r="M1" t="s">
        <v>26</v>
      </c>
      <c r="N1" t="s">
        <v>27</v>
      </c>
      <c r="O1" t="s">
        <v>28</v>
      </c>
      <c r="P1" t="s">
        <v>29</v>
      </c>
      <c r="Q1" t="s">
        <v>30</v>
      </c>
      <c r="R1" t="s">
        <v>31</v>
      </c>
      <c r="S1" t="s">
        <v>32</v>
      </c>
      <c r="T1" t="s">
        <v>33</v>
      </c>
      <c r="U1" t="s">
        <v>35</v>
      </c>
      <c r="V1" t="s">
        <v>36</v>
      </c>
      <c r="W1" t="s">
        <v>37</v>
      </c>
      <c r="X1" t="s">
        <v>34</v>
      </c>
      <c r="Y1" t="s">
        <v>38</v>
      </c>
      <c r="Z1" t="s">
        <v>39</v>
      </c>
      <c r="AA1" t="s">
        <v>40</v>
      </c>
      <c r="AB1" t="s">
        <v>41</v>
      </c>
      <c r="AC1" t="s">
        <v>42</v>
      </c>
      <c r="AD1" t="s">
        <v>43</v>
      </c>
      <c r="AE1" t="s">
        <v>44</v>
      </c>
      <c r="AF1" t="s">
        <v>45</v>
      </c>
      <c r="AG1" t="s">
        <v>46</v>
      </c>
      <c r="AH1" t="s">
        <v>49</v>
      </c>
      <c r="AI1" t="s">
        <v>48</v>
      </c>
      <c r="AJ1" t="s">
        <v>50</v>
      </c>
    </row>
    <row r="2" spans="1:36" x14ac:dyDescent="0.25">
      <c r="A2" t="s">
        <v>5</v>
      </c>
      <c r="B2">
        <v>4</v>
      </c>
      <c r="C2">
        <v>4</v>
      </c>
      <c r="D2">
        <v>2</v>
      </c>
      <c r="E2">
        <v>-0.67</v>
      </c>
      <c r="F2">
        <v>24.451695636</v>
      </c>
      <c r="G2">
        <v>20</v>
      </c>
      <c r="H2">
        <v>29.5</v>
      </c>
      <c r="I2">
        <v>22.930350000000001</v>
      </c>
      <c r="J2">
        <v>1.0534537030381042</v>
      </c>
      <c r="K2">
        <f>F2-I2</f>
        <v>1.5213456359999995</v>
      </c>
      <c r="L2">
        <f>G2-I2</f>
        <v>-2.9303500000000007</v>
      </c>
      <c r="M2">
        <f>H2-I2</f>
        <v>6.5696499999999993</v>
      </c>
      <c r="N2">
        <f>(-0.8086*J2)+0.509</f>
        <v>-0.34282266427661101</v>
      </c>
      <c r="O2">
        <f>(-0.7312*J2)-0.3315</f>
        <v>-1.1017853476614619</v>
      </c>
      <c r="P2">
        <f>(-0.7549*J2)+0.0482</f>
        <v>-0.74705220042346487</v>
      </c>
      <c r="Q2">
        <f>0.6108*EXP((17.27*I2)/(I2+237.3))</f>
        <v>2.7976239813203039</v>
      </c>
      <c r="R2">
        <f>I2+0.509</f>
        <v>23.439350000000001</v>
      </c>
      <c r="S2">
        <f>I2-0.3315</f>
        <v>22.598850000000002</v>
      </c>
      <c r="T2">
        <f>I2+0.0482</f>
        <v>22.978550000000002</v>
      </c>
      <c r="U2">
        <f>0.6108*EXP((17.27*R2)/(R2+237.3))</f>
        <v>2.8849664556888657</v>
      </c>
      <c r="V2">
        <f>0.6108*EXP((17.27*S2)/(S2+237.3))</f>
        <v>2.7419892302197182</v>
      </c>
      <c r="W2">
        <f>0.6108*EXP((17.27*T2)/(T2+237.3))</f>
        <v>2.8057947622122223</v>
      </c>
      <c r="X2">
        <f>Q2-U2</f>
        <v>-8.7342474368561795E-2</v>
      </c>
      <c r="Y2">
        <f>Q2-V2</f>
        <v>5.5634751100585689E-2</v>
      </c>
      <c r="Z2">
        <f>Q2-W2</f>
        <v>-8.1707808919184721E-3</v>
      </c>
      <c r="AA2">
        <f>0.509-(-0.8086*X2)</f>
        <v>0.43837487522558094</v>
      </c>
      <c r="AB2">
        <f>-0.3315-(-0.7312*Y2)</f>
        <v>-0.29081986999525178</v>
      </c>
      <c r="AC2">
        <f>0.0482-(-0.7549*Z2)</f>
        <v>4.2031877504690743E-2</v>
      </c>
      <c r="AD2">
        <f>(K2-L2)/(M2-L2)</f>
        <v>0.46859954063157899</v>
      </c>
      <c r="AE2">
        <f>(K2-N2)/(6-N2)</f>
        <v>0.29390200529738697</v>
      </c>
      <c r="AF2">
        <f>(K2-O2)/(6-O2)</f>
        <v>0.36936218925924436</v>
      </c>
      <c r="AG2">
        <f>(K2-P2)/(6-P2)</f>
        <v>0.33620576350085052</v>
      </c>
      <c r="AH2">
        <v>19.78093713419986</v>
      </c>
      <c r="AI2">
        <f>AH2-I2</f>
        <v>-3.1494128658001408</v>
      </c>
      <c r="AJ2">
        <f>(K2-AI2)/(6-AI2)</f>
        <v>0.51049816751183086</v>
      </c>
    </row>
    <row r="3" spans="1:36" x14ac:dyDescent="0.25">
      <c r="A3" t="s">
        <v>5</v>
      </c>
      <c r="B3">
        <v>1</v>
      </c>
      <c r="C3">
        <v>2</v>
      </c>
      <c r="D3">
        <v>2</v>
      </c>
      <c r="E3">
        <v>-0.47</v>
      </c>
      <c r="F3">
        <v>24.560668940999999</v>
      </c>
      <c r="G3">
        <v>20</v>
      </c>
      <c r="H3">
        <v>29.5</v>
      </c>
      <c r="I3">
        <v>22.930350000000001</v>
      </c>
      <c r="J3">
        <v>1.0534537030381042</v>
      </c>
      <c r="K3">
        <f t="shared" ref="K3:K21" si="0">F3-I3</f>
        <v>1.6303189409999987</v>
      </c>
      <c r="L3">
        <f t="shared" ref="L3:L21" si="1">G3-I3</f>
        <v>-2.9303500000000007</v>
      </c>
      <c r="M3">
        <f t="shared" ref="M3:M21" si="2">H3-I3</f>
        <v>6.5696499999999993</v>
      </c>
      <c r="N3">
        <f t="shared" ref="N3:N21" si="3">(-0.8086*J3)+0.509</f>
        <v>-0.34282266427661101</v>
      </c>
      <c r="O3">
        <f t="shared" ref="O3:O21" si="4">(-0.7312*J3)-0.3315</f>
        <v>-1.1017853476614619</v>
      </c>
      <c r="P3">
        <f t="shared" ref="P3:P21" si="5">(-0.7549*J3)+0.0482</f>
        <v>-0.74705220042346487</v>
      </c>
      <c r="AA3">
        <f t="shared" ref="AA3:AA21" si="6">0.509-(-0.8086*X3)</f>
        <v>0.50900000000000001</v>
      </c>
      <c r="AB3">
        <f t="shared" ref="AB3:AB21" si="7">-0.3315-(-0.7312*Y3)</f>
        <v>-0.33150000000000002</v>
      </c>
      <c r="AC3">
        <f t="shared" ref="AC3:AC21" si="8">0.0482-(-0.7549*Z3)</f>
        <v>4.82E-2</v>
      </c>
      <c r="AD3">
        <f t="shared" ref="AD3:AD21" si="9">(K3-L3)/(M3-L3)</f>
        <v>0.48007041484210522</v>
      </c>
      <c r="AE3">
        <f t="shared" ref="AE3:AE21" si="10">(K3-N3)/(6-N3)</f>
        <v>0.31108257470124995</v>
      </c>
      <c r="AF3">
        <f t="shared" ref="AF3:AF21" si="11">(K3-O3)/(6-O3)</f>
        <v>0.3847066835892346</v>
      </c>
      <c r="AG3">
        <f t="shared" ref="AG3:AG21" si="12">(K3-P3)/(6-P3)</f>
        <v>0.35235701026208943</v>
      </c>
      <c r="AH3">
        <v>19.78093713419986</v>
      </c>
      <c r="AI3">
        <f t="shared" ref="AI3:AI21" si="13">AH3-I3</f>
        <v>-3.1494128658001408</v>
      </c>
      <c r="AJ3">
        <f t="shared" ref="AJ3:AJ21" si="14">(K3-AI3)/(6-AI3)</f>
        <v>0.52240858259511269</v>
      </c>
    </row>
    <row r="4" spans="1:36" x14ac:dyDescent="0.25">
      <c r="A4" t="s">
        <v>5</v>
      </c>
      <c r="B4">
        <v>2</v>
      </c>
      <c r="C4">
        <v>3</v>
      </c>
      <c r="D4">
        <v>2</v>
      </c>
      <c r="E4">
        <v>-0.497</v>
      </c>
      <c r="F4">
        <v>25.389445802000001</v>
      </c>
      <c r="G4">
        <v>20</v>
      </c>
      <c r="H4">
        <v>29.5</v>
      </c>
      <c r="I4">
        <v>22.930350000000001</v>
      </c>
      <c r="J4">
        <v>1.0534537030381042</v>
      </c>
      <c r="K4">
        <f t="shared" si="0"/>
        <v>2.4590958020000002</v>
      </c>
      <c r="L4">
        <f t="shared" si="1"/>
        <v>-2.9303500000000007</v>
      </c>
      <c r="M4">
        <f t="shared" si="2"/>
        <v>6.5696499999999993</v>
      </c>
      <c r="N4">
        <f t="shared" si="3"/>
        <v>-0.34282266427661101</v>
      </c>
      <c r="O4">
        <f t="shared" si="4"/>
        <v>-1.1017853476614619</v>
      </c>
      <c r="P4">
        <f t="shared" si="5"/>
        <v>-0.74705220042346487</v>
      </c>
      <c r="AA4">
        <f t="shared" si="6"/>
        <v>0.50900000000000001</v>
      </c>
      <c r="AB4">
        <f t="shared" si="7"/>
        <v>-0.33150000000000002</v>
      </c>
      <c r="AC4">
        <f t="shared" si="8"/>
        <v>4.82E-2</v>
      </c>
      <c r="AD4">
        <f t="shared" si="9"/>
        <v>0.56731008442105268</v>
      </c>
      <c r="AE4">
        <f t="shared" si="10"/>
        <v>0.44174630359087391</v>
      </c>
      <c r="AF4">
        <f t="shared" si="11"/>
        <v>0.50140647391349558</v>
      </c>
      <c r="AG4">
        <f t="shared" si="12"/>
        <v>0.47519241102391918</v>
      </c>
      <c r="AH4">
        <v>19.78093713419986</v>
      </c>
      <c r="AI4">
        <f t="shared" si="13"/>
        <v>-3.1494128658001408</v>
      </c>
      <c r="AJ4">
        <f t="shared" si="14"/>
        <v>0.6129911011846837</v>
      </c>
    </row>
    <row r="5" spans="1:36" x14ac:dyDescent="0.25">
      <c r="A5" t="s">
        <v>5</v>
      </c>
      <c r="B5">
        <v>3</v>
      </c>
      <c r="C5">
        <v>1</v>
      </c>
      <c r="D5">
        <v>2</v>
      </c>
      <c r="E5">
        <v>-0.61299999999999999</v>
      </c>
      <c r="F5">
        <v>24.855413619</v>
      </c>
      <c r="G5">
        <v>20</v>
      </c>
      <c r="H5">
        <v>29.5</v>
      </c>
      <c r="I5">
        <v>22.930350000000001</v>
      </c>
      <c r="J5">
        <v>1.0534537030381042</v>
      </c>
      <c r="K5">
        <f t="shared" si="0"/>
        <v>1.9250636189999994</v>
      </c>
      <c r="L5">
        <f t="shared" si="1"/>
        <v>-2.9303500000000007</v>
      </c>
      <c r="M5">
        <f t="shared" si="2"/>
        <v>6.5696499999999993</v>
      </c>
      <c r="N5">
        <f t="shared" si="3"/>
        <v>-0.34282266427661101</v>
      </c>
      <c r="O5">
        <f t="shared" si="4"/>
        <v>-1.1017853476614619</v>
      </c>
      <c r="P5">
        <f t="shared" si="5"/>
        <v>-0.74705220042346487</v>
      </c>
      <c r="AA5">
        <f t="shared" si="6"/>
        <v>0.50900000000000001</v>
      </c>
      <c r="AB5">
        <f t="shared" si="7"/>
        <v>-0.33150000000000002</v>
      </c>
      <c r="AC5">
        <f t="shared" si="8"/>
        <v>4.82E-2</v>
      </c>
      <c r="AD5">
        <f t="shared" si="9"/>
        <v>0.5110961704210526</v>
      </c>
      <c r="AE5">
        <f t="shared" si="10"/>
        <v>0.35755158283859406</v>
      </c>
      <c r="AF5">
        <f t="shared" si="11"/>
        <v>0.4262095823070981</v>
      </c>
      <c r="AG5">
        <f t="shared" si="12"/>
        <v>0.39604196618721205</v>
      </c>
      <c r="AH5">
        <v>19.78093713419986</v>
      </c>
      <c r="AI5">
        <f t="shared" si="13"/>
        <v>-3.1494128658001408</v>
      </c>
      <c r="AJ5">
        <f t="shared" si="14"/>
        <v>0.55462318284577306</v>
      </c>
    </row>
    <row r="6" spans="1:36" x14ac:dyDescent="0.25">
      <c r="A6" t="s">
        <v>5</v>
      </c>
      <c r="B6">
        <v>5</v>
      </c>
      <c r="C6">
        <v>2</v>
      </c>
      <c r="D6">
        <v>2</v>
      </c>
      <c r="E6">
        <v>-0.48</v>
      </c>
      <c r="F6">
        <v>23.933316705999999</v>
      </c>
      <c r="G6">
        <v>20</v>
      </c>
      <c r="H6">
        <v>29.5</v>
      </c>
      <c r="I6">
        <v>22.930350000000001</v>
      </c>
      <c r="J6">
        <v>1.0534537030381042</v>
      </c>
      <c r="K6">
        <f t="shared" si="0"/>
        <v>1.0029667059999987</v>
      </c>
      <c r="L6">
        <f t="shared" si="1"/>
        <v>-2.9303500000000007</v>
      </c>
      <c r="M6">
        <f t="shared" si="2"/>
        <v>6.5696499999999993</v>
      </c>
      <c r="N6">
        <f t="shared" si="3"/>
        <v>-0.34282266427661101</v>
      </c>
      <c r="O6">
        <f t="shared" si="4"/>
        <v>-1.1017853476614619</v>
      </c>
      <c r="P6">
        <f t="shared" si="5"/>
        <v>-0.74705220042346487</v>
      </c>
      <c r="AA6">
        <f t="shared" si="6"/>
        <v>0.50900000000000001</v>
      </c>
      <c r="AB6">
        <f t="shared" si="7"/>
        <v>-0.33150000000000002</v>
      </c>
      <c r="AC6">
        <f t="shared" si="8"/>
        <v>4.82E-2</v>
      </c>
      <c r="AD6">
        <f t="shared" si="9"/>
        <v>0.41403333747368415</v>
      </c>
      <c r="AE6">
        <f t="shared" si="10"/>
        <v>0.21217515316268029</v>
      </c>
      <c r="AF6">
        <f t="shared" si="11"/>
        <v>0.29636942692931878</v>
      </c>
      <c r="AG6">
        <f t="shared" si="12"/>
        <v>0.25937533228416809</v>
      </c>
      <c r="AH6">
        <v>19.78093713419986</v>
      </c>
      <c r="AI6">
        <f t="shared" si="13"/>
        <v>-3.1494128658001408</v>
      </c>
      <c r="AJ6">
        <f t="shared" si="14"/>
        <v>0.45384109698682862</v>
      </c>
    </row>
    <row r="7" spans="1:36" x14ac:dyDescent="0.25">
      <c r="A7" t="s">
        <v>5</v>
      </c>
      <c r="B7">
        <v>2</v>
      </c>
      <c r="C7">
        <v>4</v>
      </c>
      <c r="D7">
        <v>2</v>
      </c>
      <c r="E7">
        <v>-0.443</v>
      </c>
      <c r="F7">
        <v>23.087315724</v>
      </c>
      <c r="G7">
        <v>20</v>
      </c>
      <c r="H7">
        <v>29.5</v>
      </c>
      <c r="I7">
        <v>22.930350000000001</v>
      </c>
      <c r="J7">
        <v>1.0534537030381042</v>
      </c>
      <c r="K7">
        <f t="shared" si="0"/>
        <v>0.15696572399999908</v>
      </c>
      <c r="L7">
        <f t="shared" si="1"/>
        <v>-2.9303500000000007</v>
      </c>
      <c r="M7">
        <f t="shared" si="2"/>
        <v>6.5696499999999993</v>
      </c>
      <c r="N7">
        <f t="shared" si="3"/>
        <v>-0.34282266427661101</v>
      </c>
      <c r="O7">
        <f t="shared" si="4"/>
        <v>-1.1017853476614619</v>
      </c>
      <c r="P7">
        <f t="shared" si="5"/>
        <v>-0.74705220042346487</v>
      </c>
      <c r="AA7">
        <f t="shared" si="6"/>
        <v>0.50900000000000001</v>
      </c>
      <c r="AB7">
        <f t="shared" si="7"/>
        <v>-0.33150000000000002</v>
      </c>
      <c r="AC7">
        <f t="shared" si="8"/>
        <v>4.82E-2</v>
      </c>
      <c r="AD7">
        <f t="shared" si="9"/>
        <v>0.32498060252631578</v>
      </c>
      <c r="AE7">
        <f t="shared" si="10"/>
        <v>7.8795894939876931E-2</v>
      </c>
      <c r="AF7">
        <f t="shared" si="11"/>
        <v>0.17724431393522103</v>
      </c>
      <c r="AG7">
        <f t="shared" si="12"/>
        <v>0.13398709504081283</v>
      </c>
      <c r="AH7">
        <v>19.78093713419986</v>
      </c>
      <c r="AI7">
        <f t="shared" si="13"/>
        <v>-3.1494128658001408</v>
      </c>
      <c r="AJ7">
        <f t="shared" si="14"/>
        <v>0.36137604000352302</v>
      </c>
    </row>
    <row r="8" spans="1:36" x14ac:dyDescent="0.25">
      <c r="A8" t="s">
        <v>5</v>
      </c>
      <c r="B8">
        <v>3</v>
      </c>
      <c r="C8">
        <v>2</v>
      </c>
      <c r="D8">
        <v>2</v>
      </c>
      <c r="E8">
        <v>-0.63700000000000001</v>
      </c>
      <c r="F8">
        <v>24.732980526999999</v>
      </c>
      <c r="G8">
        <v>20</v>
      </c>
      <c r="H8">
        <v>29.5</v>
      </c>
      <c r="I8">
        <v>22.930350000000001</v>
      </c>
      <c r="J8">
        <v>1.0534537030381042</v>
      </c>
      <c r="K8">
        <f t="shared" si="0"/>
        <v>1.802630526999998</v>
      </c>
      <c r="L8">
        <f t="shared" si="1"/>
        <v>-2.9303500000000007</v>
      </c>
      <c r="M8">
        <f t="shared" si="2"/>
        <v>6.5696499999999993</v>
      </c>
      <c r="N8">
        <f t="shared" si="3"/>
        <v>-0.34282266427661101</v>
      </c>
      <c r="O8">
        <f t="shared" si="4"/>
        <v>-1.1017853476614619</v>
      </c>
      <c r="P8">
        <f t="shared" si="5"/>
        <v>-0.74705220042346487</v>
      </c>
      <c r="AA8">
        <f t="shared" si="6"/>
        <v>0.50900000000000001</v>
      </c>
      <c r="AB8">
        <f t="shared" si="7"/>
        <v>-0.33150000000000002</v>
      </c>
      <c r="AC8">
        <f t="shared" si="8"/>
        <v>4.82E-2</v>
      </c>
      <c r="AD8">
        <f t="shared" si="9"/>
        <v>0.49820847652631567</v>
      </c>
      <c r="AE8">
        <f t="shared" si="10"/>
        <v>0.33824896340867427</v>
      </c>
      <c r="AF8">
        <f t="shared" si="11"/>
        <v>0.40896981990843351</v>
      </c>
      <c r="AG8">
        <f t="shared" si="12"/>
        <v>0.37789580570659254</v>
      </c>
      <c r="AH8">
        <v>19.78093713419986</v>
      </c>
      <c r="AI8">
        <f t="shared" si="13"/>
        <v>-3.1494128658001408</v>
      </c>
      <c r="AJ8">
        <f t="shared" si="14"/>
        <v>0.54124165839214966</v>
      </c>
    </row>
    <row r="9" spans="1:36" x14ac:dyDescent="0.25">
      <c r="A9" t="s">
        <v>5</v>
      </c>
      <c r="B9">
        <v>1</v>
      </c>
      <c r="C9">
        <v>3</v>
      </c>
      <c r="D9">
        <v>2</v>
      </c>
      <c r="E9">
        <v>-0.43</v>
      </c>
      <c r="F9">
        <v>24.072126804</v>
      </c>
      <c r="G9">
        <v>20</v>
      </c>
      <c r="H9">
        <v>29.5</v>
      </c>
      <c r="I9">
        <v>22.930350000000001</v>
      </c>
      <c r="J9">
        <v>1.0534537030381042</v>
      </c>
      <c r="K9">
        <f t="shared" si="0"/>
        <v>1.1417768039999991</v>
      </c>
      <c r="L9">
        <f t="shared" si="1"/>
        <v>-2.9303500000000007</v>
      </c>
      <c r="M9">
        <f t="shared" si="2"/>
        <v>6.5696499999999993</v>
      </c>
      <c r="N9">
        <f t="shared" si="3"/>
        <v>-0.34282266427661101</v>
      </c>
      <c r="O9">
        <f t="shared" si="4"/>
        <v>-1.1017853476614619</v>
      </c>
      <c r="P9">
        <f t="shared" si="5"/>
        <v>-0.74705220042346487</v>
      </c>
      <c r="AA9">
        <f t="shared" si="6"/>
        <v>0.50900000000000001</v>
      </c>
      <c r="AB9">
        <f t="shared" si="7"/>
        <v>-0.33150000000000002</v>
      </c>
      <c r="AC9">
        <f t="shared" si="8"/>
        <v>4.82E-2</v>
      </c>
      <c r="AD9">
        <f t="shared" si="9"/>
        <v>0.42864492673684207</v>
      </c>
      <c r="AE9">
        <f t="shared" si="10"/>
        <v>0.23405974703313362</v>
      </c>
      <c r="AF9">
        <f t="shared" si="11"/>
        <v>0.31591523002032734</v>
      </c>
      <c r="AG9">
        <f t="shared" si="12"/>
        <v>0.27994877589726008</v>
      </c>
      <c r="AH9">
        <v>19.78093713419986</v>
      </c>
      <c r="AI9">
        <f t="shared" si="13"/>
        <v>-3.1494128658001408</v>
      </c>
      <c r="AJ9">
        <f t="shared" si="14"/>
        <v>0.4690125730187894</v>
      </c>
    </row>
    <row r="10" spans="1:36" x14ac:dyDescent="0.25">
      <c r="A10" t="s">
        <v>5</v>
      </c>
      <c r="B10">
        <v>5</v>
      </c>
      <c r="C10">
        <v>3</v>
      </c>
      <c r="D10">
        <v>2</v>
      </c>
      <c r="E10">
        <v>-0.54300000000000004</v>
      </c>
      <c r="F10">
        <v>23.247716788999998</v>
      </c>
      <c r="G10">
        <v>20</v>
      </c>
      <c r="H10">
        <v>29.5</v>
      </c>
      <c r="I10">
        <v>22.930350000000001</v>
      </c>
      <c r="J10">
        <v>1.0534537030381042</v>
      </c>
      <c r="K10">
        <f t="shared" si="0"/>
        <v>0.3173667889999976</v>
      </c>
      <c r="L10">
        <f t="shared" si="1"/>
        <v>-2.9303500000000007</v>
      </c>
      <c r="M10">
        <f t="shared" si="2"/>
        <v>6.5696499999999993</v>
      </c>
      <c r="N10">
        <f t="shared" si="3"/>
        <v>-0.34282266427661101</v>
      </c>
      <c r="O10">
        <f t="shared" si="4"/>
        <v>-1.1017853476614619</v>
      </c>
      <c r="P10">
        <f t="shared" si="5"/>
        <v>-0.74705220042346487</v>
      </c>
      <c r="AA10">
        <f t="shared" si="6"/>
        <v>0.50900000000000001</v>
      </c>
      <c r="AB10">
        <f t="shared" si="7"/>
        <v>-0.33150000000000002</v>
      </c>
      <c r="AC10">
        <f t="shared" si="8"/>
        <v>4.82E-2</v>
      </c>
      <c r="AD10">
        <f t="shared" si="9"/>
        <v>0.34186492515789457</v>
      </c>
      <c r="AE10">
        <f t="shared" si="10"/>
        <v>0.10408448859761749</v>
      </c>
      <c r="AF10">
        <f t="shared" si="11"/>
        <v>0.19983033380877532</v>
      </c>
      <c r="AG10">
        <f t="shared" si="12"/>
        <v>0.15776059793292493</v>
      </c>
      <c r="AH10">
        <v>19.78093713419986</v>
      </c>
      <c r="AI10">
        <f t="shared" si="13"/>
        <v>-3.1494128658001408</v>
      </c>
      <c r="AJ10">
        <f t="shared" si="14"/>
        <v>0.37890733598422649</v>
      </c>
    </row>
    <row r="11" spans="1:36" x14ac:dyDescent="0.25">
      <c r="A11" t="s">
        <v>5</v>
      </c>
      <c r="B11">
        <v>4</v>
      </c>
      <c r="C11">
        <v>1</v>
      </c>
      <c r="D11">
        <v>2</v>
      </c>
      <c r="E11">
        <v>-0.61</v>
      </c>
      <c r="F11">
        <v>24.755999301999999</v>
      </c>
      <c r="G11">
        <v>20</v>
      </c>
      <c r="H11">
        <v>29.5</v>
      </c>
      <c r="I11">
        <v>22.930350000000001</v>
      </c>
      <c r="J11">
        <v>1.0534537030381042</v>
      </c>
      <c r="K11">
        <f t="shared" si="0"/>
        <v>1.8256493019999986</v>
      </c>
      <c r="L11">
        <f t="shared" si="1"/>
        <v>-2.9303500000000007</v>
      </c>
      <c r="M11">
        <f t="shared" si="2"/>
        <v>6.5696499999999993</v>
      </c>
      <c r="N11">
        <f t="shared" si="3"/>
        <v>-0.34282266427661101</v>
      </c>
      <c r="O11">
        <f t="shared" si="4"/>
        <v>-1.1017853476614619</v>
      </c>
      <c r="P11">
        <f t="shared" si="5"/>
        <v>-0.74705220042346487</v>
      </c>
      <c r="AA11">
        <f t="shared" si="6"/>
        <v>0.50900000000000001</v>
      </c>
      <c r="AB11">
        <f t="shared" si="7"/>
        <v>-0.33150000000000002</v>
      </c>
      <c r="AC11">
        <f t="shared" si="8"/>
        <v>4.82E-2</v>
      </c>
      <c r="AD11">
        <f t="shared" si="9"/>
        <v>0.50063150547368418</v>
      </c>
      <c r="AE11">
        <f t="shared" si="10"/>
        <v>0.34187806928446118</v>
      </c>
      <c r="AF11">
        <f t="shared" si="11"/>
        <v>0.41221108585398625</v>
      </c>
      <c r="AG11">
        <f t="shared" si="12"/>
        <v>0.38130748451330987</v>
      </c>
      <c r="AH11">
        <v>19.78093713419986</v>
      </c>
      <c r="AI11">
        <f t="shared" si="13"/>
        <v>-3.1494128658001408</v>
      </c>
      <c r="AJ11">
        <f t="shared" si="14"/>
        <v>0.54375753294471718</v>
      </c>
    </row>
    <row r="12" spans="1:36" x14ac:dyDescent="0.25">
      <c r="A12" t="s">
        <v>5</v>
      </c>
      <c r="B12">
        <v>4</v>
      </c>
      <c r="C12">
        <v>3</v>
      </c>
      <c r="D12">
        <v>2</v>
      </c>
      <c r="E12">
        <v>-0.55000000000000004</v>
      </c>
      <c r="F12">
        <v>22.467137461</v>
      </c>
      <c r="G12">
        <v>20</v>
      </c>
      <c r="H12">
        <v>29.5</v>
      </c>
      <c r="I12">
        <v>22.930350000000001</v>
      </c>
      <c r="J12">
        <v>1.0534537030381042</v>
      </c>
      <c r="K12">
        <f t="shared" si="0"/>
        <v>-0.46321253900000059</v>
      </c>
      <c r="L12">
        <f t="shared" si="1"/>
        <v>-2.9303500000000007</v>
      </c>
      <c r="M12">
        <f t="shared" si="2"/>
        <v>6.5696499999999993</v>
      </c>
      <c r="N12">
        <f t="shared" si="3"/>
        <v>-0.34282266427661101</v>
      </c>
      <c r="O12">
        <f t="shared" si="4"/>
        <v>-1.1017853476614619</v>
      </c>
      <c r="P12">
        <f t="shared" si="5"/>
        <v>-0.74705220042346487</v>
      </c>
      <c r="AA12">
        <f t="shared" si="6"/>
        <v>0.50900000000000001</v>
      </c>
      <c r="AB12">
        <f t="shared" si="7"/>
        <v>-0.33150000000000002</v>
      </c>
      <c r="AC12">
        <f t="shared" si="8"/>
        <v>4.82E-2</v>
      </c>
      <c r="AD12">
        <f t="shared" si="9"/>
        <v>0.25969868010526315</v>
      </c>
      <c r="AE12">
        <f t="shared" si="10"/>
        <v>-1.8980488828962059E-2</v>
      </c>
      <c r="AF12">
        <f t="shared" si="11"/>
        <v>8.9917221853478876E-2</v>
      </c>
      <c r="AG12">
        <f t="shared" si="12"/>
        <v>4.2068692073502806E-2</v>
      </c>
      <c r="AH12">
        <v>19.78093713419986</v>
      </c>
      <c r="AI12">
        <f t="shared" si="13"/>
        <v>-3.1494128658001408</v>
      </c>
      <c r="AJ12">
        <f t="shared" si="14"/>
        <v>0.29359264536426893</v>
      </c>
    </row>
    <row r="13" spans="1:36" x14ac:dyDescent="0.25">
      <c r="A13" t="s">
        <v>5</v>
      </c>
      <c r="B13">
        <v>5</v>
      </c>
      <c r="C13">
        <v>4</v>
      </c>
      <c r="D13">
        <v>2</v>
      </c>
      <c r="E13">
        <v>-0.433</v>
      </c>
      <c r="F13">
        <v>22.236668098999999</v>
      </c>
      <c r="G13">
        <v>20</v>
      </c>
      <c r="H13">
        <v>29.5</v>
      </c>
      <c r="I13">
        <v>22.930350000000001</v>
      </c>
      <c r="J13">
        <v>1.0534537030381042</v>
      </c>
      <c r="K13">
        <f t="shared" si="0"/>
        <v>-0.69368190100000149</v>
      </c>
      <c r="L13">
        <f t="shared" si="1"/>
        <v>-2.9303500000000007</v>
      </c>
      <c r="M13">
        <f t="shared" si="2"/>
        <v>6.5696499999999993</v>
      </c>
      <c r="N13">
        <f t="shared" si="3"/>
        <v>-0.34282266427661101</v>
      </c>
      <c r="O13">
        <f t="shared" si="4"/>
        <v>-1.1017853476614619</v>
      </c>
      <c r="P13">
        <f t="shared" si="5"/>
        <v>-0.74705220042346487</v>
      </c>
      <c r="AA13">
        <f t="shared" si="6"/>
        <v>0.50900000000000001</v>
      </c>
      <c r="AB13">
        <f t="shared" si="7"/>
        <v>-0.33150000000000002</v>
      </c>
      <c r="AC13">
        <f t="shared" si="8"/>
        <v>4.82E-2</v>
      </c>
      <c r="AD13">
        <f t="shared" si="9"/>
        <v>0.2354387472631578</v>
      </c>
      <c r="AE13">
        <f t="shared" si="10"/>
        <v>-5.5315946116460665E-2</v>
      </c>
      <c r="AF13">
        <f t="shared" si="11"/>
        <v>5.7464908707194909E-2</v>
      </c>
      <c r="AG13">
        <f t="shared" si="12"/>
        <v>7.9101654823589048E-3</v>
      </c>
      <c r="AH13">
        <v>19.78093713419986</v>
      </c>
      <c r="AI13">
        <f t="shared" si="13"/>
        <v>-3.1494128658001408</v>
      </c>
      <c r="AJ13">
        <f t="shared" si="14"/>
        <v>0.26840312059580218</v>
      </c>
    </row>
    <row r="14" spans="1:36" x14ac:dyDescent="0.25">
      <c r="A14" t="s">
        <v>5</v>
      </c>
      <c r="B14">
        <v>1</v>
      </c>
      <c r="C14">
        <v>1</v>
      </c>
      <c r="D14">
        <v>2</v>
      </c>
      <c r="E14">
        <v>-0.52</v>
      </c>
      <c r="F14">
        <v>23.156899020000001</v>
      </c>
      <c r="G14">
        <v>20</v>
      </c>
      <c r="H14">
        <v>29.5</v>
      </c>
      <c r="I14">
        <v>22.930350000000001</v>
      </c>
      <c r="J14">
        <v>1.0534537030381042</v>
      </c>
      <c r="K14">
        <f t="shared" si="0"/>
        <v>0.22654902000000021</v>
      </c>
      <c r="L14">
        <f t="shared" si="1"/>
        <v>-2.9303500000000007</v>
      </c>
      <c r="M14">
        <f t="shared" si="2"/>
        <v>6.5696499999999993</v>
      </c>
      <c r="N14">
        <f t="shared" si="3"/>
        <v>-0.34282266427661101</v>
      </c>
      <c r="O14">
        <f t="shared" si="4"/>
        <v>-1.1017853476614619</v>
      </c>
      <c r="P14">
        <f t="shared" si="5"/>
        <v>-0.74705220042346487</v>
      </c>
      <c r="AA14">
        <f t="shared" si="6"/>
        <v>0.50900000000000001</v>
      </c>
      <c r="AB14">
        <f t="shared" si="7"/>
        <v>-0.33150000000000002</v>
      </c>
      <c r="AC14">
        <f t="shared" si="8"/>
        <v>4.82E-2</v>
      </c>
      <c r="AD14">
        <f t="shared" si="9"/>
        <v>0.3323051600000001</v>
      </c>
      <c r="AE14">
        <f t="shared" si="10"/>
        <v>8.9766294032366301E-2</v>
      </c>
      <c r="AF14">
        <f t="shared" si="11"/>
        <v>0.18704231438068847</v>
      </c>
      <c r="AG14">
        <f t="shared" si="12"/>
        <v>0.14430023534757283</v>
      </c>
      <c r="AH14">
        <v>19.78093713419986</v>
      </c>
      <c r="AI14">
        <f t="shared" si="13"/>
        <v>-3.1494128658001408</v>
      </c>
      <c r="AJ14">
        <f t="shared" si="14"/>
        <v>0.36898125981605312</v>
      </c>
    </row>
    <row r="15" spans="1:36" x14ac:dyDescent="0.25">
      <c r="A15" t="s">
        <v>5</v>
      </c>
      <c r="B15">
        <v>2</v>
      </c>
      <c r="C15">
        <v>1</v>
      </c>
      <c r="D15">
        <v>2</v>
      </c>
      <c r="E15">
        <v>-0.52300000000000002</v>
      </c>
      <c r="F15">
        <v>22.432160700000001</v>
      </c>
      <c r="G15">
        <v>20</v>
      </c>
      <c r="H15">
        <v>29.5</v>
      </c>
      <c r="I15">
        <v>22.930350000000001</v>
      </c>
      <c r="J15">
        <v>1.0534537030381042</v>
      </c>
      <c r="K15">
        <f t="shared" si="0"/>
        <v>-0.49818929999999995</v>
      </c>
      <c r="L15">
        <f t="shared" si="1"/>
        <v>-2.9303500000000007</v>
      </c>
      <c r="M15">
        <f t="shared" si="2"/>
        <v>6.5696499999999993</v>
      </c>
      <c r="N15">
        <f t="shared" si="3"/>
        <v>-0.34282266427661101</v>
      </c>
      <c r="O15">
        <f t="shared" si="4"/>
        <v>-1.1017853476614619</v>
      </c>
      <c r="P15">
        <f t="shared" si="5"/>
        <v>-0.74705220042346487</v>
      </c>
      <c r="AA15">
        <f t="shared" si="6"/>
        <v>0.50900000000000001</v>
      </c>
      <c r="AB15">
        <f t="shared" si="7"/>
        <v>-0.33150000000000002</v>
      </c>
      <c r="AC15">
        <f t="shared" si="8"/>
        <v>4.82E-2</v>
      </c>
      <c r="AD15">
        <f t="shared" si="9"/>
        <v>0.25601691578947378</v>
      </c>
      <c r="AE15">
        <f t="shared" si="10"/>
        <v>-2.4494873015830764E-2</v>
      </c>
      <c r="AF15">
        <f t="shared" si="11"/>
        <v>8.4992155931637572E-2</v>
      </c>
      <c r="AG15">
        <f t="shared" si="12"/>
        <v>3.6884685790313815E-2</v>
      </c>
      <c r="AH15">
        <v>19.78093713419986</v>
      </c>
      <c r="AI15">
        <f t="shared" si="13"/>
        <v>-3.1494128658001408</v>
      </c>
      <c r="AJ15">
        <f t="shared" si="14"/>
        <v>0.28976980323078733</v>
      </c>
    </row>
    <row r="16" spans="1:36" x14ac:dyDescent="0.25">
      <c r="A16" t="s">
        <v>5</v>
      </c>
      <c r="B16">
        <v>3</v>
      </c>
      <c r="C16">
        <v>3</v>
      </c>
      <c r="D16">
        <v>2</v>
      </c>
      <c r="E16">
        <v>-0.59</v>
      </c>
      <c r="F16">
        <v>22.227788243999999</v>
      </c>
      <c r="G16">
        <v>20</v>
      </c>
      <c r="H16">
        <v>29.5</v>
      </c>
      <c r="I16">
        <v>22.930350000000001</v>
      </c>
      <c r="J16">
        <v>1.0534537030381042</v>
      </c>
      <c r="K16">
        <f t="shared" si="0"/>
        <v>-0.70256175600000148</v>
      </c>
      <c r="L16">
        <f t="shared" si="1"/>
        <v>-2.9303500000000007</v>
      </c>
      <c r="M16">
        <f t="shared" si="2"/>
        <v>6.5696499999999993</v>
      </c>
      <c r="N16">
        <f t="shared" si="3"/>
        <v>-0.34282266427661101</v>
      </c>
      <c r="O16">
        <f t="shared" si="4"/>
        <v>-1.1017853476614619</v>
      </c>
      <c r="P16">
        <f t="shared" si="5"/>
        <v>-0.74705220042346487</v>
      </c>
      <c r="AA16">
        <f t="shared" si="6"/>
        <v>0.50900000000000001</v>
      </c>
      <c r="AB16">
        <f t="shared" si="7"/>
        <v>-0.33150000000000002</v>
      </c>
      <c r="AC16">
        <f t="shared" si="8"/>
        <v>4.82E-2</v>
      </c>
      <c r="AD16">
        <f t="shared" si="9"/>
        <v>0.23450402568421044</v>
      </c>
      <c r="AE16">
        <f t="shared" si="10"/>
        <v>-5.6715930866154556E-2</v>
      </c>
      <c r="AF16">
        <f t="shared" si="11"/>
        <v>5.6214539319034786E-2</v>
      </c>
      <c r="AG16">
        <f t="shared" si="12"/>
        <v>6.5940566490164465E-3</v>
      </c>
      <c r="AH16">
        <v>19.78093713419986</v>
      </c>
      <c r="AI16">
        <f t="shared" si="13"/>
        <v>-3.1494128658001408</v>
      </c>
      <c r="AJ16">
        <f t="shared" si="14"/>
        <v>0.26743258236233891</v>
      </c>
    </row>
    <row r="17" spans="1:36" x14ac:dyDescent="0.25">
      <c r="A17" t="s">
        <v>5</v>
      </c>
      <c r="B17">
        <v>2</v>
      </c>
      <c r="C17">
        <v>2</v>
      </c>
      <c r="D17">
        <v>2</v>
      </c>
      <c r="E17">
        <v>-0.497</v>
      </c>
      <c r="F17">
        <v>23.724710285</v>
      </c>
      <c r="G17">
        <v>20</v>
      </c>
      <c r="H17">
        <v>29.5</v>
      </c>
      <c r="I17">
        <v>22.930350000000001</v>
      </c>
      <c r="J17">
        <v>1.0534537030381042</v>
      </c>
      <c r="K17">
        <f t="shared" si="0"/>
        <v>0.79436028499999978</v>
      </c>
      <c r="L17">
        <f t="shared" si="1"/>
        <v>-2.9303500000000007</v>
      </c>
      <c r="M17">
        <f t="shared" si="2"/>
        <v>6.5696499999999993</v>
      </c>
      <c r="N17">
        <f t="shared" si="3"/>
        <v>-0.34282266427661101</v>
      </c>
      <c r="O17">
        <f t="shared" si="4"/>
        <v>-1.1017853476614619</v>
      </c>
      <c r="P17">
        <f t="shared" si="5"/>
        <v>-0.74705220042346487</v>
      </c>
      <c r="AA17">
        <f t="shared" si="6"/>
        <v>0.50900000000000001</v>
      </c>
      <c r="AB17">
        <f t="shared" si="7"/>
        <v>-0.33150000000000002</v>
      </c>
      <c r="AC17">
        <f t="shared" si="8"/>
        <v>4.82E-2</v>
      </c>
      <c r="AD17">
        <f t="shared" si="9"/>
        <v>0.39207476684210529</v>
      </c>
      <c r="AE17">
        <f t="shared" si="10"/>
        <v>0.17928657467933556</v>
      </c>
      <c r="AF17">
        <f t="shared" si="11"/>
        <v>0.26699562713280839</v>
      </c>
      <c r="AG17">
        <f t="shared" si="12"/>
        <v>0.22845717502033278</v>
      </c>
      <c r="AH17">
        <v>19.78093713419986</v>
      </c>
      <c r="AI17">
        <f t="shared" si="13"/>
        <v>-3.1494128658001408</v>
      </c>
      <c r="AJ17">
        <f t="shared" si="14"/>
        <v>0.43104111800896933</v>
      </c>
    </row>
    <row r="18" spans="1:36" x14ac:dyDescent="0.25">
      <c r="A18" t="s">
        <v>5</v>
      </c>
      <c r="B18">
        <v>1</v>
      </c>
      <c r="C18">
        <v>4</v>
      </c>
      <c r="D18">
        <v>2</v>
      </c>
      <c r="E18">
        <v>-0.503</v>
      </c>
      <c r="F18">
        <v>24.7642338</v>
      </c>
      <c r="G18">
        <v>20</v>
      </c>
      <c r="H18">
        <v>29.5</v>
      </c>
      <c r="I18">
        <v>22.930350000000001</v>
      </c>
      <c r="J18">
        <v>1.0534537030381042</v>
      </c>
      <c r="K18">
        <f t="shared" si="0"/>
        <v>1.8338837999999988</v>
      </c>
      <c r="L18">
        <f t="shared" si="1"/>
        <v>-2.9303500000000007</v>
      </c>
      <c r="M18">
        <f t="shared" si="2"/>
        <v>6.5696499999999993</v>
      </c>
      <c r="N18">
        <f t="shared" si="3"/>
        <v>-0.34282266427661101</v>
      </c>
      <c r="O18">
        <f t="shared" si="4"/>
        <v>-1.1017853476614619</v>
      </c>
      <c r="P18">
        <f t="shared" si="5"/>
        <v>-0.74705220042346487</v>
      </c>
      <c r="AA18">
        <f t="shared" si="6"/>
        <v>0.50900000000000001</v>
      </c>
      <c r="AB18">
        <f t="shared" si="7"/>
        <v>-0.33150000000000002</v>
      </c>
      <c r="AC18">
        <f t="shared" si="8"/>
        <v>4.82E-2</v>
      </c>
      <c r="AD18">
        <f t="shared" si="9"/>
        <v>0.50149829473684204</v>
      </c>
      <c r="AE18">
        <f t="shared" si="10"/>
        <v>0.34317630800810983</v>
      </c>
      <c r="AF18">
        <f t="shared" si="11"/>
        <v>0.41337058274059824</v>
      </c>
      <c r="AG18">
        <f t="shared" si="12"/>
        <v>0.38252794313070188</v>
      </c>
      <c r="AH18">
        <v>19.78093713419986</v>
      </c>
      <c r="AI18">
        <f t="shared" si="13"/>
        <v>-3.1494128658001408</v>
      </c>
      <c r="AJ18">
        <f t="shared" si="14"/>
        <v>0.54465753583241949</v>
      </c>
    </row>
    <row r="19" spans="1:36" x14ac:dyDescent="0.25">
      <c r="A19" t="s">
        <v>5</v>
      </c>
      <c r="B19">
        <v>3</v>
      </c>
      <c r="C19">
        <v>4</v>
      </c>
      <c r="D19">
        <v>2</v>
      </c>
      <c r="E19">
        <v>-0.503</v>
      </c>
      <c r="F19">
        <v>24.512204649000001</v>
      </c>
      <c r="G19">
        <v>20</v>
      </c>
      <c r="H19">
        <v>29.5</v>
      </c>
      <c r="I19">
        <v>22.930350000000001</v>
      </c>
      <c r="J19">
        <v>1.0534537030381042</v>
      </c>
      <c r="K19">
        <f t="shared" si="0"/>
        <v>1.5818546490000003</v>
      </c>
      <c r="L19">
        <f t="shared" si="1"/>
        <v>-2.9303500000000007</v>
      </c>
      <c r="M19">
        <f t="shared" si="2"/>
        <v>6.5696499999999993</v>
      </c>
      <c r="N19">
        <f t="shared" si="3"/>
        <v>-0.34282266427661101</v>
      </c>
      <c r="O19">
        <f t="shared" si="4"/>
        <v>-1.1017853476614619</v>
      </c>
      <c r="P19">
        <f t="shared" si="5"/>
        <v>-0.74705220042346487</v>
      </c>
      <c r="AA19">
        <f t="shared" si="6"/>
        <v>0.50900000000000001</v>
      </c>
      <c r="AB19">
        <f t="shared" si="7"/>
        <v>-0.33150000000000002</v>
      </c>
      <c r="AC19">
        <f t="shared" si="8"/>
        <v>4.82E-2</v>
      </c>
      <c r="AD19">
        <f t="shared" si="9"/>
        <v>0.47496891042105271</v>
      </c>
      <c r="AE19">
        <f t="shared" si="10"/>
        <v>0.30344176641049414</v>
      </c>
      <c r="AF19">
        <f t="shared" si="11"/>
        <v>0.377882442975435</v>
      </c>
      <c r="AG19">
        <f t="shared" si="12"/>
        <v>0.34517397824153434</v>
      </c>
      <c r="AH19">
        <v>19.78093713419986</v>
      </c>
      <c r="AI19">
        <f t="shared" si="13"/>
        <v>-3.1494128658001408</v>
      </c>
      <c r="AJ19">
        <f t="shared" si="14"/>
        <v>0.51711159876556501</v>
      </c>
    </row>
    <row r="20" spans="1:36" x14ac:dyDescent="0.25">
      <c r="A20" t="s">
        <v>5</v>
      </c>
      <c r="B20">
        <v>5</v>
      </c>
      <c r="C20">
        <v>1</v>
      </c>
      <c r="D20">
        <v>2</v>
      </c>
      <c r="E20">
        <v>-0.52300000000000002</v>
      </c>
      <c r="F20">
        <v>24.969939150999998</v>
      </c>
      <c r="G20">
        <v>20</v>
      </c>
      <c r="H20">
        <v>29.5</v>
      </c>
      <c r="I20">
        <v>22.930350000000001</v>
      </c>
      <c r="J20">
        <v>1.0534537030381042</v>
      </c>
      <c r="K20">
        <f t="shared" si="0"/>
        <v>2.0395891509999977</v>
      </c>
      <c r="L20">
        <f t="shared" si="1"/>
        <v>-2.9303500000000007</v>
      </c>
      <c r="M20">
        <f t="shared" si="2"/>
        <v>6.5696499999999993</v>
      </c>
      <c r="N20">
        <f t="shared" si="3"/>
        <v>-0.34282266427661101</v>
      </c>
      <c r="O20">
        <f t="shared" si="4"/>
        <v>-1.1017853476614619</v>
      </c>
      <c r="P20">
        <f t="shared" si="5"/>
        <v>-0.74705220042346487</v>
      </c>
      <c r="AA20">
        <f t="shared" si="6"/>
        <v>0.50900000000000001</v>
      </c>
      <c r="AB20">
        <f t="shared" si="7"/>
        <v>-0.33150000000000002</v>
      </c>
      <c r="AC20">
        <f t="shared" si="8"/>
        <v>4.82E-2</v>
      </c>
      <c r="AD20">
        <f t="shared" si="9"/>
        <v>0.52315148957894719</v>
      </c>
      <c r="AE20">
        <f t="shared" si="10"/>
        <v>0.37560750810433058</v>
      </c>
      <c r="AF20">
        <f t="shared" si="11"/>
        <v>0.44233588384868305</v>
      </c>
      <c r="AG20">
        <f t="shared" si="12"/>
        <v>0.41301612447115277</v>
      </c>
      <c r="AH20">
        <v>19.78093713419986</v>
      </c>
      <c r="AI20">
        <f t="shared" si="13"/>
        <v>-3.1494128658001408</v>
      </c>
      <c r="AJ20">
        <f t="shared" si="14"/>
        <v>0.56714043763357336</v>
      </c>
    </row>
    <row r="21" spans="1:36" x14ac:dyDescent="0.25">
      <c r="A21" t="s">
        <v>5</v>
      </c>
      <c r="B21">
        <v>4</v>
      </c>
      <c r="C21">
        <v>2</v>
      </c>
      <c r="D21">
        <v>2</v>
      </c>
      <c r="E21">
        <v>-0.63700000000000001</v>
      </c>
      <c r="F21">
        <v>25.314245331999999</v>
      </c>
      <c r="G21">
        <v>20</v>
      </c>
      <c r="H21">
        <v>29.5</v>
      </c>
      <c r="I21">
        <v>22.930350000000001</v>
      </c>
      <c r="J21">
        <v>1.0534537030381042</v>
      </c>
      <c r="K21">
        <f t="shared" si="0"/>
        <v>2.383895331999998</v>
      </c>
      <c r="L21">
        <f t="shared" si="1"/>
        <v>-2.9303500000000007</v>
      </c>
      <c r="M21">
        <f t="shared" si="2"/>
        <v>6.5696499999999993</v>
      </c>
      <c r="N21">
        <f t="shared" si="3"/>
        <v>-0.34282266427661101</v>
      </c>
      <c r="O21">
        <f t="shared" si="4"/>
        <v>-1.1017853476614619</v>
      </c>
      <c r="P21">
        <f t="shared" si="5"/>
        <v>-0.74705220042346487</v>
      </c>
      <c r="AA21">
        <f t="shared" si="6"/>
        <v>0.50900000000000001</v>
      </c>
      <c r="AB21">
        <f t="shared" si="7"/>
        <v>-0.33150000000000002</v>
      </c>
      <c r="AC21">
        <f t="shared" si="8"/>
        <v>4.82E-2</v>
      </c>
      <c r="AD21">
        <f t="shared" si="9"/>
        <v>0.5593942454736841</v>
      </c>
      <c r="AE21">
        <f t="shared" si="10"/>
        <v>0.42989030918895904</v>
      </c>
      <c r="AF21">
        <f t="shared" si="11"/>
        <v>0.49081752109126409</v>
      </c>
      <c r="AG21">
        <f t="shared" si="12"/>
        <v>0.46404673321290679</v>
      </c>
      <c r="AH21">
        <v>19.78093713419986</v>
      </c>
      <c r="AI21">
        <f t="shared" si="13"/>
        <v>-3.1494128658001408</v>
      </c>
      <c r="AJ21">
        <f t="shared" si="14"/>
        <v>0.60477194317935457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6886A4-8134-46F0-929D-DACDD3CC837D}">
  <dimension ref="A1:AG21"/>
  <sheetViews>
    <sheetView workbookViewId="0">
      <selection activeCell="AD2" activeCellId="2" sqref="E2:F21 K2:K21 AD2:AG21"/>
    </sheetView>
  </sheetViews>
  <sheetFormatPr defaultRowHeight="15" x14ac:dyDescent="0.25"/>
  <sheetData>
    <row r="1" spans="1:33" x14ac:dyDescent="0.25">
      <c r="A1" t="s">
        <v>3</v>
      </c>
      <c r="B1" t="s">
        <v>0</v>
      </c>
      <c r="C1" t="s">
        <v>1</v>
      </c>
      <c r="D1" t="s">
        <v>2</v>
      </c>
      <c r="E1" s="1" t="s">
        <v>13</v>
      </c>
      <c r="F1" t="s">
        <v>16</v>
      </c>
      <c r="G1" t="s">
        <v>7</v>
      </c>
      <c r="H1" t="s">
        <v>8</v>
      </c>
      <c r="I1" t="s">
        <v>22</v>
      </c>
      <c r="J1" t="s">
        <v>23</v>
      </c>
      <c r="K1" t="s">
        <v>24</v>
      </c>
      <c r="L1" t="s">
        <v>25</v>
      </c>
      <c r="M1" t="s">
        <v>26</v>
      </c>
      <c r="N1" t="s">
        <v>27</v>
      </c>
      <c r="O1" t="s">
        <v>28</v>
      </c>
      <c r="P1" t="s">
        <v>29</v>
      </c>
      <c r="Q1" t="s">
        <v>30</v>
      </c>
      <c r="R1" t="s">
        <v>31</v>
      </c>
      <c r="S1" t="s">
        <v>32</v>
      </c>
      <c r="T1" t="s">
        <v>33</v>
      </c>
      <c r="U1" t="s">
        <v>35</v>
      </c>
      <c r="V1" t="s">
        <v>36</v>
      </c>
      <c r="W1" t="s">
        <v>37</v>
      </c>
      <c r="X1" t="s">
        <v>34</v>
      </c>
      <c r="Y1" t="s">
        <v>38</v>
      </c>
      <c r="Z1" t="s">
        <v>39</v>
      </c>
      <c r="AA1" t="s">
        <v>40</v>
      </c>
      <c r="AB1" t="s">
        <v>41</v>
      </c>
      <c r="AC1" t="s">
        <v>42</v>
      </c>
      <c r="AD1" t="s">
        <v>43</v>
      </c>
      <c r="AE1" t="s">
        <v>44</v>
      </c>
      <c r="AF1" t="s">
        <v>45</v>
      </c>
      <c r="AG1" t="s">
        <v>46</v>
      </c>
    </row>
    <row r="2" spans="1:33" x14ac:dyDescent="0.25">
      <c r="A2" t="s">
        <v>5</v>
      </c>
      <c r="B2">
        <v>3</v>
      </c>
      <c r="C2">
        <v>4</v>
      </c>
      <c r="D2">
        <v>2</v>
      </c>
      <c r="E2">
        <v>-0.57699999999999996</v>
      </c>
      <c r="F2">
        <v>26.588917606999999</v>
      </c>
      <c r="G2">
        <v>21</v>
      </c>
      <c r="H2">
        <v>31</v>
      </c>
      <c r="I2">
        <v>24.489750000000001</v>
      </c>
      <c r="J2">
        <v>1.5251162900190196</v>
      </c>
      <c r="K2">
        <f>F2-I2</f>
        <v>2.0991676069999983</v>
      </c>
      <c r="L2">
        <f>G2-I2</f>
        <v>-3.4897500000000008</v>
      </c>
      <c r="M2">
        <f>H2-I2</f>
        <v>6.5102499999999992</v>
      </c>
      <c r="N2">
        <f>(-0.8086*J2)+0.509</f>
        <v>-0.72420903210937915</v>
      </c>
      <c r="O2">
        <f>(-0.7312*J2)-0.3315</f>
        <v>-1.4466650312619072</v>
      </c>
      <c r="P2">
        <f>(-0.7549*J2)+0.0482</f>
        <v>-1.103110287335358</v>
      </c>
      <c r="Q2">
        <f>0.6108*EXP((17.27*I2)/(I2+237.3))</f>
        <v>3.0727651670077067</v>
      </c>
      <c r="R2">
        <f>I2+0.509</f>
        <v>24.998750000000001</v>
      </c>
      <c r="S2">
        <f>I2-0.3315</f>
        <v>24.158250000000002</v>
      </c>
      <c r="T2">
        <f>I2+0.0482</f>
        <v>24.537950000000002</v>
      </c>
      <c r="U2">
        <f>0.6108*EXP((17.27*R2)/(R2+237.3))</f>
        <v>3.1675418630383292</v>
      </c>
      <c r="V2">
        <f>0.6108*EXP((17.27*S2)/(S2+237.3))</f>
        <v>3.0123779294823296</v>
      </c>
      <c r="W2">
        <f>0.6108*EXP((17.27*T2)/(T2+237.3))</f>
        <v>3.0816327888105715</v>
      </c>
      <c r="X2">
        <f>Q2-U2</f>
        <v>-9.4776696030622443E-2</v>
      </c>
      <c r="Y2">
        <f>Q2-V2</f>
        <v>6.0387237525377113E-2</v>
      </c>
      <c r="Z2">
        <f>Q2-W2</f>
        <v>-8.8676218028647114E-3</v>
      </c>
      <c r="AA2">
        <f>0.509-(-0.8086*X2)</f>
        <v>0.43236356358963868</v>
      </c>
      <c r="AB2">
        <f>-0.3315-(-0.7312*Y2)</f>
        <v>-0.28734485192144427</v>
      </c>
      <c r="AC2">
        <f>0.0482-(-0.7549*Z2)</f>
        <v>4.1505832301017426E-2</v>
      </c>
      <c r="AD2">
        <f>(K2-L2)/(M2-L2)</f>
        <v>0.55889176069999991</v>
      </c>
      <c r="AE2">
        <f>(K2-N2)/(6-N2)</f>
        <v>0.41988234238811079</v>
      </c>
      <c r="AF2">
        <f>(K2-O2)/(6-O2)</f>
        <v>0.47616384292513703</v>
      </c>
      <c r="AG2">
        <f>(K2-P2)/(6-P2)</f>
        <v>0.45082756212372571</v>
      </c>
    </row>
    <row r="3" spans="1:33" x14ac:dyDescent="0.25">
      <c r="A3" t="s">
        <v>5</v>
      </c>
      <c r="B3">
        <v>1</v>
      </c>
      <c r="C3">
        <v>4</v>
      </c>
      <c r="D3">
        <v>2</v>
      </c>
      <c r="E3">
        <v>-0.54</v>
      </c>
      <c r="F3">
        <v>26.035809943</v>
      </c>
      <c r="G3">
        <v>21</v>
      </c>
      <c r="H3">
        <v>31</v>
      </c>
      <c r="I3">
        <v>24.489750000000001</v>
      </c>
      <c r="J3">
        <v>1.5251162900190196</v>
      </c>
      <c r="K3">
        <f t="shared" ref="K3:K21" si="0">F3-I3</f>
        <v>1.5460599429999995</v>
      </c>
      <c r="L3">
        <f t="shared" ref="L3:L21" si="1">G3-I3</f>
        <v>-3.4897500000000008</v>
      </c>
      <c r="M3">
        <f t="shared" ref="M3:M21" si="2">H3-I3</f>
        <v>6.5102499999999992</v>
      </c>
      <c r="N3">
        <f t="shared" ref="N3:N21" si="3">(-0.8086*J3)+0.509</f>
        <v>-0.72420903210937915</v>
      </c>
      <c r="O3">
        <f t="shared" ref="O3:O21" si="4">(-0.7312*J3)-0.3315</f>
        <v>-1.4466650312619072</v>
      </c>
      <c r="P3">
        <f t="shared" ref="P3:P21" si="5">(-0.7549*J3)+0.0482</f>
        <v>-1.103110287335358</v>
      </c>
      <c r="AA3">
        <f t="shared" ref="AA3:AA21" si="6">0.509-(-0.8086*X3)</f>
        <v>0.50900000000000001</v>
      </c>
      <c r="AB3">
        <f t="shared" ref="AB3:AB21" si="7">-0.3315-(-0.7312*Y3)</f>
        <v>-0.33150000000000002</v>
      </c>
      <c r="AC3">
        <f t="shared" ref="AC3:AC21" si="8">0.0482-(-0.7549*Z3)</f>
        <v>4.82E-2</v>
      </c>
      <c r="AD3">
        <f t="shared" ref="AD3:AD21" si="9">(K3-L3)/(M3-L3)</f>
        <v>0.50358099430000003</v>
      </c>
      <c r="AE3">
        <f t="shared" ref="AE3:AE21" si="10">(K3-N3)/(6-N3)</f>
        <v>0.33762617495506342</v>
      </c>
      <c r="AF3">
        <f t="shared" ref="AF3:AF21" si="11">(K3-O3)/(6-O3)</f>
        <v>0.40188795409732042</v>
      </c>
      <c r="AG3">
        <f t="shared" ref="AG3:AG21" si="12">(K3-P3)/(6-P3)</f>
        <v>0.37295918592996541</v>
      </c>
    </row>
    <row r="4" spans="1:33" x14ac:dyDescent="0.25">
      <c r="A4" t="s">
        <v>5</v>
      </c>
      <c r="B4">
        <v>2</v>
      </c>
      <c r="C4">
        <v>2</v>
      </c>
      <c r="D4">
        <v>2</v>
      </c>
      <c r="E4">
        <v>-0.47</v>
      </c>
      <c r="F4">
        <v>23.635897457999999</v>
      </c>
      <c r="G4">
        <v>21</v>
      </c>
      <c r="H4">
        <v>31</v>
      </c>
      <c r="I4">
        <v>24.489750000000001</v>
      </c>
      <c r="J4">
        <v>1.5251162900190196</v>
      </c>
      <c r="K4">
        <f t="shared" si="0"/>
        <v>-0.85385254200000205</v>
      </c>
      <c r="L4">
        <f t="shared" si="1"/>
        <v>-3.4897500000000008</v>
      </c>
      <c r="M4">
        <f t="shared" si="2"/>
        <v>6.5102499999999992</v>
      </c>
      <c r="N4">
        <f t="shared" si="3"/>
        <v>-0.72420903210937915</v>
      </c>
      <c r="O4">
        <f t="shared" si="4"/>
        <v>-1.4466650312619072</v>
      </c>
      <c r="P4">
        <f t="shared" si="5"/>
        <v>-1.103110287335358</v>
      </c>
      <c r="AA4">
        <f t="shared" si="6"/>
        <v>0.50900000000000001</v>
      </c>
      <c r="AB4">
        <f t="shared" si="7"/>
        <v>-0.33150000000000002</v>
      </c>
      <c r="AC4">
        <f t="shared" si="8"/>
        <v>4.82E-2</v>
      </c>
      <c r="AD4">
        <f t="shared" si="9"/>
        <v>0.26358974579999989</v>
      </c>
      <c r="AE4">
        <f t="shared" si="10"/>
        <v>-1.9280112987497926E-2</v>
      </c>
      <c r="AF4">
        <f t="shared" si="11"/>
        <v>7.9607782379523456E-2</v>
      </c>
      <c r="AG4">
        <f t="shared" si="12"/>
        <v>3.5091352274196748E-2</v>
      </c>
    </row>
    <row r="5" spans="1:33" x14ac:dyDescent="0.25">
      <c r="A5" t="s">
        <v>5</v>
      </c>
      <c r="B5">
        <v>4</v>
      </c>
      <c r="C5">
        <v>2</v>
      </c>
      <c r="D5">
        <v>2</v>
      </c>
      <c r="E5">
        <v>-0.627</v>
      </c>
      <c r="F5">
        <v>24.815477029</v>
      </c>
      <c r="G5">
        <v>21</v>
      </c>
      <c r="H5">
        <v>31</v>
      </c>
      <c r="I5">
        <v>24.489750000000001</v>
      </c>
      <c r="J5">
        <v>1.5251162900190196</v>
      </c>
      <c r="K5">
        <f t="shared" si="0"/>
        <v>0.32572702899999939</v>
      </c>
      <c r="L5">
        <f t="shared" si="1"/>
        <v>-3.4897500000000008</v>
      </c>
      <c r="M5">
        <f t="shared" si="2"/>
        <v>6.5102499999999992</v>
      </c>
      <c r="N5">
        <f t="shared" si="3"/>
        <v>-0.72420903210937915</v>
      </c>
      <c r="O5">
        <f t="shared" si="4"/>
        <v>-1.4466650312619072</v>
      </c>
      <c r="P5">
        <f t="shared" si="5"/>
        <v>-1.103110287335358</v>
      </c>
      <c r="AA5">
        <f t="shared" si="6"/>
        <v>0.50900000000000001</v>
      </c>
      <c r="AB5">
        <f t="shared" si="7"/>
        <v>-0.33150000000000002</v>
      </c>
      <c r="AC5">
        <f t="shared" si="8"/>
        <v>4.82E-2</v>
      </c>
      <c r="AD5">
        <f t="shared" si="9"/>
        <v>0.38154770290000001</v>
      </c>
      <c r="AE5">
        <f t="shared" si="10"/>
        <v>0.15614268623948691</v>
      </c>
      <c r="AF5">
        <f t="shared" si="11"/>
        <v>0.23801151962941969</v>
      </c>
      <c r="AG5">
        <f t="shared" si="12"/>
        <v>0.20115657205589688</v>
      </c>
    </row>
    <row r="6" spans="1:33" x14ac:dyDescent="0.25">
      <c r="A6" t="s">
        <v>5</v>
      </c>
      <c r="B6">
        <v>5</v>
      </c>
      <c r="C6">
        <v>1</v>
      </c>
      <c r="D6">
        <v>2</v>
      </c>
      <c r="E6">
        <v>-0.65700000000000003</v>
      </c>
      <c r="F6">
        <v>24.325527605000001</v>
      </c>
      <c r="G6">
        <v>21</v>
      </c>
      <c r="H6">
        <v>31</v>
      </c>
      <c r="I6">
        <v>24.489750000000001</v>
      </c>
      <c r="J6">
        <v>1.5251162900190196</v>
      </c>
      <c r="K6">
        <f t="shared" si="0"/>
        <v>-0.16422239499999947</v>
      </c>
      <c r="L6">
        <f t="shared" si="1"/>
        <v>-3.4897500000000008</v>
      </c>
      <c r="M6">
        <f t="shared" si="2"/>
        <v>6.5102499999999992</v>
      </c>
      <c r="N6">
        <f t="shared" si="3"/>
        <v>-0.72420903210937915</v>
      </c>
      <c r="O6">
        <f t="shared" si="4"/>
        <v>-1.4466650312619072</v>
      </c>
      <c r="P6">
        <f t="shared" si="5"/>
        <v>-1.103110287335358</v>
      </c>
      <c r="AA6">
        <f t="shared" si="6"/>
        <v>0.50900000000000001</v>
      </c>
      <c r="AB6">
        <f t="shared" si="7"/>
        <v>-0.33150000000000002</v>
      </c>
      <c r="AC6">
        <f t="shared" si="8"/>
        <v>4.82E-2</v>
      </c>
      <c r="AD6">
        <f t="shared" si="9"/>
        <v>0.33255276050000016</v>
      </c>
      <c r="AE6">
        <f t="shared" si="10"/>
        <v>8.3279183385783634E-2</v>
      </c>
      <c r="AF6">
        <f t="shared" si="11"/>
        <v>0.17221704358636711</v>
      </c>
      <c r="AG6">
        <f t="shared" si="12"/>
        <v>0.13217982747774151</v>
      </c>
    </row>
    <row r="7" spans="1:33" x14ac:dyDescent="0.25">
      <c r="A7" t="s">
        <v>5</v>
      </c>
      <c r="B7">
        <v>4</v>
      </c>
      <c r="C7">
        <v>4</v>
      </c>
      <c r="D7">
        <v>2</v>
      </c>
      <c r="E7">
        <v>-0.65700000000000003</v>
      </c>
      <c r="F7">
        <v>24.879822118</v>
      </c>
      <c r="G7">
        <v>21</v>
      </c>
      <c r="H7">
        <v>31</v>
      </c>
      <c r="I7">
        <v>24.489750000000001</v>
      </c>
      <c r="J7">
        <v>1.5251162900190196</v>
      </c>
      <c r="K7">
        <f t="shared" si="0"/>
        <v>0.39007211799999908</v>
      </c>
      <c r="L7">
        <f t="shared" si="1"/>
        <v>-3.4897500000000008</v>
      </c>
      <c r="M7">
        <f t="shared" si="2"/>
        <v>6.5102499999999992</v>
      </c>
      <c r="N7">
        <f t="shared" si="3"/>
        <v>-0.72420903210937915</v>
      </c>
      <c r="O7">
        <f t="shared" si="4"/>
        <v>-1.4466650312619072</v>
      </c>
      <c r="P7">
        <f t="shared" si="5"/>
        <v>-1.103110287335358</v>
      </c>
      <c r="AA7">
        <f t="shared" si="6"/>
        <v>0.50900000000000001</v>
      </c>
      <c r="AB7">
        <f t="shared" si="7"/>
        <v>-0.33150000000000002</v>
      </c>
      <c r="AC7">
        <f t="shared" si="8"/>
        <v>4.82E-2</v>
      </c>
      <c r="AD7">
        <f t="shared" si="9"/>
        <v>0.38798221179999998</v>
      </c>
      <c r="AE7">
        <f t="shared" si="10"/>
        <v>0.16571185470119587</v>
      </c>
      <c r="AF7">
        <f t="shared" si="11"/>
        <v>0.24665231235070795</v>
      </c>
      <c r="AG7">
        <f t="shared" si="12"/>
        <v>0.21021529230619698</v>
      </c>
    </row>
    <row r="8" spans="1:33" x14ac:dyDescent="0.25">
      <c r="A8" t="s">
        <v>5</v>
      </c>
      <c r="B8">
        <v>2</v>
      </c>
      <c r="C8">
        <v>3</v>
      </c>
      <c r="D8">
        <v>2</v>
      </c>
      <c r="E8">
        <v>-0.56999999999999995</v>
      </c>
      <c r="F8">
        <v>25.205635027</v>
      </c>
      <c r="G8">
        <v>21</v>
      </c>
      <c r="H8">
        <v>31</v>
      </c>
      <c r="I8">
        <v>24.489750000000001</v>
      </c>
      <c r="J8">
        <v>1.5251162900190196</v>
      </c>
      <c r="K8">
        <f t="shared" si="0"/>
        <v>0.71588502699999879</v>
      </c>
      <c r="L8">
        <f t="shared" si="1"/>
        <v>-3.4897500000000008</v>
      </c>
      <c r="M8">
        <f t="shared" si="2"/>
        <v>6.5102499999999992</v>
      </c>
      <c r="N8">
        <f t="shared" si="3"/>
        <v>-0.72420903210937915</v>
      </c>
      <c r="O8">
        <f t="shared" si="4"/>
        <v>-1.4466650312619072</v>
      </c>
      <c r="P8">
        <f t="shared" si="5"/>
        <v>-1.103110287335358</v>
      </c>
      <c r="AA8">
        <f t="shared" si="6"/>
        <v>0.50900000000000001</v>
      </c>
      <c r="AB8">
        <f t="shared" si="7"/>
        <v>-0.33150000000000002</v>
      </c>
      <c r="AC8">
        <f t="shared" si="8"/>
        <v>4.82E-2</v>
      </c>
      <c r="AD8">
        <f t="shared" si="9"/>
        <v>0.42056350269999998</v>
      </c>
      <c r="AE8">
        <f t="shared" si="10"/>
        <v>0.21416556984362839</v>
      </c>
      <c r="AF8">
        <f t="shared" si="11"/>
        <v>0.29040517455576237</v>
      </c>
      <c r="AG8">
        <f t="shared" si="12"/>
        <v>0.25608434062731267</v>
      </c>
    </row>
    <row r="9" spans="1:33" x14ac:dyDescent="0.25">
      <c r="A9" t="s">
        <v>5</v>
      </c>
      <c r="B9">
        <v>1</v>
      </c>
      <c r="C9">
        <v>2</v>
      </c>
      <c r="D9">
        <v>2</v>
      </c>
      <c r="E9">
        <v>-0.48699999999999999</v>
      </c>
      <c r="F9">
        <v>23.884460792999999</v>
      </c>
      <c r="G9">
        <v>21</v>
      </c>
      <c r="H9">
        <v>31</v>
      </c>
      <c r="I9">
        <v>24.489750000000001</v>
      </c>
      <c r="J9">
        <v>1.5251162900190196</v>
      </c>
      <c r="K9">
        <f t="shared" si="0"/>
        <v>-0.60528920700000199</v>
      </c>
      <c r="L9">
        <f t="shared" si="1"/>
        <v>-3.4897500000000008</v>
      </c>
      <c r="M9">
        <f t="shared" si="2"/>
        <v>6.5102499999999992</v>
      </c>
      <c r="N9">
        <f t="shared" si="3"/>
        <v>-0.72420903210937915</v>
      </c>
      <c r="O9">
        <f t="shared" si="4"/>
        <v>-1.4466650312619072</v>
      </c>
      <c r="P9">
        <f t="shared" si="5"/>
        <v>-1.103110287335358</v>
      </c>
      <c r="AA9">
        <f t="shared" si="6"/>
        <v>0.50900000000000001</v>
      </c>
      <c r="AB9">
        <f t="shared" si="7"/>
        <v>-0.33150000000000002</v>
      </c>
      <c r="AC9">
        <f t="shared" si="8"/>
        <v>4.82E-2</v>
      </c>
      <c r="AD9">
        <f t="shared" si="9"/>
        <v>0.28844607929999988</v>
      </c>
      <c r="AE9">
        <f t="shared" si="10"/>
        <v>1.7685325447426209E-2</v>
      </c>
      <c r="AF9">
        <f t="shared" si="11"/>
        <v>0.11298693048897973</v>
      </c>
      <c r="AG9">
        <f t="shared" si="12"/>
        <v>7.0084943102031894E-2</v>
      </c>
    </row>
    <row r="10" spans="1:33" x14ac:dyDescent="0.25">
      <c r="A10" t="s">
        <v>5</v>
      </c>
      <c r="B10">
        <v>5</v>
      </c>
      <c r="C10">
        <v>2</v>
      </c>
      <c r="D10">
        <v>2</v>
      </c>
      <c r="E10">
        <v>-0.54</v>
      </c>
      <c r="F10">
        <v>23.693200943000001</v>
      </c>
      <c r="G10">
        <v>21</v>
      </c>
      <c r="H10">
        <v>31</v>
      </c>
      <c r="I10">
        <v>24.489750000000001</v>
      </c>
      <c r="J10">
        <v>1.5251162900190196</v>
      </c>
      <c r="K10">
        <f t="shared" si="0"/>
        <v>-0.796549057</v>
      </c>
      <c r="L10">
        <f t="shared" si="1"/>
        <v>-3.4897500000000008</v>
      </c>
      <c r="M10">
        <f t="shared" si="2"/>
        <v>6.5102499999999992</v>
      </c>
      <c r="N10">
        <f t="shared" si="3"/>
        <v>-0.72420903210937915</v>
      </c>
      <c r="O10">
        <f t="shared" si="4"/>
        <v>-1.4466650312619072</v>
      </c>
      <c r="P10">
        <f t="shared" si="5"/>
        <v>-1.103110287335358</v>
      </c>
      <c r="AA10">
        <f t="shared" si="6"/>
        <v>0.50900000000000001</v>
      </c>
      <c r="AB10">
        <f t="shared" si="7"/>
        <v>-0.33150000000000002</v>
      </c>
      <c r="AC10">
        <f t="shared" si="8"/>
        <v>4.82E-2</v>
      </c>
      <c r="AD10">
        <f t="shared" si="9"/>
        <v>0.26932009430000009</v>
      </c>
      <c r="AE10">
        <f t="shared" si="10"/>
        <v>-1.0758146355234267E-2</v>
      </c>
      <c r="AF10">
        <f t="shared" si="11"/>
        <v>8.7302970058764529E-2</v>
      </c>
      <c r="AG10">
        <f t="shared" si="12"/>
        <v>4.3158731588603921E-2</v>
      </c>
    </row>
    <row r="11" spans="1:33" x14ac:dyDescent="0.25">
      <c r="A11" t="s">
        <v>5</v>
      </c>
      <c r="B11">
        <v>3</v>
      </c>
      <c r="C11">
        <v>1</v>
      </c>
      <c r="D11">
        <v>2</v>
      </c>
      <c r="E11">
        <v>-0.64</v>
      </c>
      <c r="F11">
        <v>24.123552020000002</v>
      </c>
      <c r="G11">
        <v>21</v>
      </c>
      <c r="H11">
        <v>31</v>
      </c>
      <c r="I11">
        <v>24.489750000000001</v>
      </c>
      <c r="J11">
        <v>1.5251162900190196</v>
      </c>
      <c r="K11">
        <f t="shared" si="0"/>
        <v>-0.36619797999999903</v>
      </c>
      <c r="L11">
        <f t="shared" si="1"/>
        <v>-3.4897500000000008</v>
      </c>
      <c r="M11">
        <f t="shared" si="2"/>
        <v>6.5102499999999992</v>
      </c>
      <c r="N11">
        <f t="shared" si="3"/>
        <v>-0.72420903210937915</v>
      </c>
      <c r="O11">
        <f t="shared" si="4"/>
        <v>-1.4466650312619072</v>
      </c>
      <c r="P11">
        <f t="shared" si="5"/>
        <v>-1.103110287335358</v>
      </c>
      <c r="AA11">
        <f t="shared" si="6"/>
        <v>0.50900000000000001</v>
      </c>
      <c r="AB11">
        <f t="shared" si="7"/>
        <v>-0.33150000000000002</v>
      </c>
      <c r="AC11">
        <f t="shared" si="8"/>
        <v>4.82E-2</v>
      </c>
      <c r="AD11">
        <f t="shared" si="9"/>
        <v>0.31235520200000016</v>
      </c>
      <c r="AE11">
        <f t="shared" si="10"/>
        <v>5.324210630570958E-2</v>
      </c>
      <c r="AF11">
        <f t="shared" si="11"/>
        <v>0.14509408530207688</v>
      </c>
      <c r="AG11">
        <f t="shared" si="12"/>
        <v>0.10374501838289804</v>
      </c>
    </row>
    <row r="12" spans="1:33" x14ac:dyDescent="0.25">
      <c r="A12" t="s">
        <v>5</v>
      </c>
      <c r="B12">
        <v>2</v>
      </c>
      <c r="C12">
        <v>4</v>
      </c>
      <c r="D12">
        <v>2</v>
      </c>
      <c r="E12">
        <v>-0.503</v>
      </c>
      <c r="F12">
        <v>24.005743676000002</v>
      </c>
      <c r="G12">
        <v>21</v>
      </c>
      <c r="H12">
        <v>31</v>
      </c>
      <c r="I12">
        <v>24.489750000000001</v>
      </c>
      <c r="J12">
        <v>1.5251162900190196</v>
      </c>
      <c r="K12">
        <f t="shared" si="0"/>
        <v>-0.48400632399999921</v>
      </c>
      <c r="L12">
        <f t="shared" si="1"/>
        <v>-3.4897500000000008</v>
      </c>
      <c r="M12">
        <f t="shared" si="2"/>
        <v>6.5102499999999992</v>
      </c>
      <c r="N12">
        <f t="shared" si="3"/>
        <v>-0.72420903210937915</v>
      </c>
      <c r="O12">
        <f t="shared" si="4"/>
        <v>-1.4466650312619072</v>
      </c>
      <c r="P12">
        <f t="shared" si="5"/>
        <v>-1.103110287335358</v>
      </c>
      <c r="AA12">
        <f t="shared" si="6"/>
        <v>0.50900000000000001</v>
      </c>
      <c r="AB12">
        <f t="shared" si="7"/>
        <v>-0.33150000000000002</v>
      </c>
      <c r="AC12">
        <f t="shared" si="8"/>
        <v>4.82E-2</v>
      </c>
      <c r="AD12">
        <f t="shared" si="9"/>
        <v>0.30057436760000017</v>
      </c>
      <c r="AE12">
        <f t="shared" si="10"/>
        <v>3.5722076301073664E-2</v>
      </c>
      <c r="AF12">
        <f t="shared" si="11"/>
        <v>0.12927380286619075</v>
      </c>
      <c r="AG12">
        <f t="shared" si="12"/>
        <v>8.7159559445276161E-2</v>
      </c>
    </row>
    <row r="13" spans="1:33" x14ac:dyDescent="0.25">
      <c r="A13" t="s">
        <v>5</v>
      </c>
      <c r="B13">
        <v>5</v>
      </c>
      <c r="C13">
        <v>3</v>
      </c>
      <c r="D13">
        <v>2</v>
      </c>
      <c r="E13">
        <v>-0.64700000000000002</v>
      </c>
      <c r="F13">
        <v>22.882748329000002</v>
      </c>
      <c r="G13">
        <v>21</v>
      </c>
      <c r="H13">
        <v>31</v>
      </c>
      <c r="I13">
        <v>24.489750000000001</v>
      </c>
      <c r="J13">
        <v>1.5251162900190196</v>
      </c>
      <c r="K13">
        <f t="shared" si="0"/>
        <v>-1.607001670999999</v>
      </c>
      <c r="L13">
        <f t="shared" si="1"/>
        <v>-3.4897500000000008</v>
      </c>
      <c r="M13">
        <f t="shared" si="2"/>
        <v>6.5102499999999992</v>
      </c>
      <c r="N13">
        <f t="shared" si="3"/>
        <v>-0.72420903210937915</v>
      </c>
      <c r="O13">
        <f t="shared" si="4"/>
        <v>-1.4466650312619072</v>
      </c>
      <c r="P13">
        <f t="shared" si="5"/>
        <v>-1.103110287335358</v>
      </c>
      <c r="AA13">
        <f t="shared" si="6"/>
        <v>0.50900000000000001</v>
      </c>
      <c r="AB13">
        <f t="shared" si="7"/>
        <v>-0.33150000000000002</v>
      </c>
      <c r="AC13">
        <f t="shared" si="8"/>
        <v>4.82E-2</v>
      </c>
      <c r="AD13">
        <f t="shared" si="9"/>
        <v>0.18827483290000019</v>
      </c>
      <c r="AE13">
        <f t="shared" si="10"/>
        <v>-0.13128572218310242</v>
      </c>
      <c r="AF13">
        <f t="shared" si="11"/>
        <v>-2.1531335042597091E-2</v>
      </c>
      <c r="AG13">
        <f t="shared" si="12"/>
        <v>-7.0939541029380451E-2</v>
      </c>
    </row>
    <row r="14" spans="1:33" x14ac:dyDescent="0.25">
      <c r="A14" t="s">
        <v>5</v>
      </c>
      <c r="B14">
        <v>1</v>
      </c>
      <c r="C14">
        <v>3</v>
      </c>
      <c r="D14">
        <v>2</v>
      </c>
      <c r="E14">
        <v>-0.49299999999999999</v>
      </c>
      <c r="F14">
        <v>23.998205132999999</v>
      </c>
      <c r="G14">
        <v>21</v>
      </c>
      <c r="H14">
        <v>31</v>
      </c>
      <c r="I14">
        <v>24.489750000000001</v>
      </c>
      <c r="J14">
        <v>1.5251162900190196</v>
      </c>
      <c r="K14">
        <f t="shared" si="0"/>
        <v>-0.49154486700000177</v>
      </c>
      <c r="L14">
        <f t="shared" si="1"/>
        <v>-3.4897500000000008</v>
      </c>
      <c r="M14">
        <f t="shared" si="2"/>
        <v>6.5102499999999992</v>
      </c>
      <c r="N14">
        <f t="shared" si="3"/>
        <v>-0.72420903210937915</v>
      </c>
      <c r="O14">
        <f t="shared" si="4"/>
        <v>-1.4466650312619072</v>
      </c>
      <c r="P14">
        <f t="shared" si="5"/>
        <v>-1.103110287335358</v>
      </c>
      <c r="AA14">
        <f t="shared" si="6"/>
        <v>0.50900000000000001</v>
      </c>
      <c r="AB14">
        <f t="shared" si="7"/>
        <v>-0.33150000000000002</v>
      </c>
      <c r="AC14">
        <f t="shared" si="8"/>
        <v>4.82E-2</v>
      </c>
      <c r="AD14">
        <f t="shared" si="9"/>
        <v>0.29982051329999992</v>
      </c>
      <c r="AE14">
        <f t="shared" si="10"/>
        <v>3.460097150436009E-2</v>
      </c>
      <c r="AF14">
        <f t="shared" si="11"/>
        <v>0.12826146472980957</v>
      </c>
      <c r="AG14">
        <f t="shared" si="12"/>
        <v>8.6098257748547111E-2</v>
      </c>
    </row>
    <row r="15" spans="1:33" x14ac:dyDescent="0.25">
      <c r="A15" t="s">
        <v>5</v>
      </c>
      <c r="B15">
        <v>3</v>
      </c>
      <c r="C15">
        <v>2</v>
      </c>
      <c r="D15">
        <v>2</v>
      </c>
      <c r="E15">
        <v>-0.71699999999999997</v>
      </c>
      <c r="F15">
        <v>25.43494274</v>
      </c>
      <c r="G15">
        <v>21</v>
      </c>
      <c r="H15">
        <v>31</v>
      </c>
      <c r="I15">
        <v>24.489750000000001</v>
      </c>
      <c r="J15">
        <v>1.5251162900190196</v>
      </c>
      <c r="K15">
        <f t="shared" si="0"/>
        <v>0.94519273999999953</v>
      </c>
      <c r="L15">
        <f t="shared" si="1"/>
        <v>-3.4897500000000008</v>
      </c>
      <c r="M15">
        <f t="shared" si="2"/>
        <v>6.5102499999999992</v>
      </c>
      <c r="N15">
        <f t="shared" si="3"/>
        <v>-0.72420903210937915</v>
      </c>
      <c r="O15">
        <f t="shared" si="4"/>
        <v>-1.4466650312619072</v>
      </c>
      <c r="P15">
        <f t="shared" si="5"/>
        <v>-1.103110287335358</v>
      </c>
      <c r="AA15">
        <f t="shared" si="6"/>
        <v>0.50900000000000001</v>
      </c>
      <c r="AB15">
        <f t="shared" si="7"/>
        <v>-0.33150000000000002</v>
      </c>
      <c r="AC15">
        <f t="shared" si="8"/>
        <v>4.82E-2</v>
      </c>
      <c r="AD15">
        <f t="shared" si="9"/>
        <v>0.44349427400000002</v>
      </c>
      <c r="AE15">
        <f t="shared" si="10"/>
        <v>0.24826738195342637</v>
      </c>
      <c r="AF15">
        <f t="shared" si="11"/>
        <v>0.32119851788963627</v>
      </c>
      <c r="AG15">
        <f t="shared" si="12"/>
        <v>0.28836705956648645</v>
      </c>
    </row>
    <row r="16" spans="1:33" x14ac:dyDescent="0.25">
      <c r="A16" t="s">
        <v>5</v>
      </c>
      <c r="B16">
        <v>4</v>
      </c>
      <c r="C16">
        <v>1</v>
      </c>
      <c r="D16">
        <v>2</v>
      </c>
      <c r="E16">
        <v>-0.65300000000000002</v>
      </c>
      <c r="F16">
        <v>25.853453432999999</v>
      </c>
      <c r="G16">
        <v>21</v>
      </c>
      <c r="H16">
        <v>31</v>
      </c>
      <c r="I16">
        <v>24.489750000000001</v>
      </c>
      <c r="J16">
        <v>1.5251162900190196</v>
      </c>
      <c r="K16">
        <f t="shared" si="0"/>
        <v>1.3637034329999977</v>
      </c>
      <c r="L16">
        <f t="shared" si="1"/>
        <v>-3.4897500000000008</v>
      </c>
      <c r="M16">
        <f t="shared" si="2"/>
        <v>6.5102499999999992</v>
      </c>
      <c r="N16">
        <f t="shared" si="3"/>
        <v>-0.72420903210937915</v>
      </c>
      <c r="O16">
        <f t="shared" si="4"/>
        <v>-1.4466650312619072</v>
      </c>
      <c r="P16">
        <f t="shared" si="5"/>
        <v>-1.103110287335358</v>
      </c>
      <c r="AA16">
        <f t="shared" si="6"/>
        <v>0.50900000000000001</v>
      </c>
      <c r="AB16">
        <f t="shared" si="7"/>
        <v>-0.33150000000000002</v>
      </c>
      <c r="AC16">
        <f t="shared" si="8"/>
        <v>4.82E-2</v>
      </c>
      <c r="AD16">
        <f t="shared" si="9"/>
        <v>0.48534534329999984</v>
      </c>
      <c r="AE16">
        <f t="shared" si="10"/>
        <v>0.31050677561319068</v>
      </c>
      <c r="AF16">
        <f t="shared" si="11"/>
        <v>0.37739960807471173</v>
      </c>
      <c r="AG16">
        <f t="shared" si="12"/>
        <v>0.3472864168720024</v>
      </c>
    </row>
    <row r="17" spans="1:33" x14ac:dyDescent="0.25">
      <c r="A17" t="s">
        <v>5</v>
      </c>
      <c r="B17">
        <v>5</v>
      </c>
      <c r="C17">
        <v>4</v>
      </c>
      <c r="D17">
        <v>2</v>
      </c>
      <c r="E17">
        <v>-0.51300000000000001</v>
      </c>
      <c r="F17">
        <v>25.057930704</v>
      </c>
      <c r="G17">
        <v>21</v>
      </c>
      <c r="H17">
        <v>31</v>
      </c>
      <c r="I17">
        <v>24.489750000000001</v>
      </c>
      <c r="J17">
        <v>1.5251162900190196</v>
      </c>
      <c r="K17">
        <f t="shared" si="0"/>
        <v>0.56818070399999954</v>
      </c>
      <c r="L17">
        <f t="shared" si="1"/>
        <v>-3.4897500000000008</v>
      </c>
      <c r="M17">
        <f t="shared" si="2"/>
        <v>6.5102499999999992</v>
      </c>
      <c r="N17">
        <f t="shared" si="3"/>
        <v>-0.72420903210937915</v>
      </c>
      <c r="O17">
        <f t="shared" si="4"/>
        <v>-1.4466650312619072</v>
      </c>
      <c r="P17">
        <f t="shared" si="5"/>
        <v>-1.103110287335358</v>
      </c>
      <c r="AA17">
        <f t="shared" si="6"/>
        <v>0.50900000000000001</v>
      </c>
      <c r="AB17">
        <f t="shared" si="7"/>
        <v>-0.33150000000000002</v>
      </c>
      <c r="AC17">
        <f t="shared" si="8"/>
        <v>4.82E-2</v>
      </c>
      <c r="AD17">
        <f t="shared" si="9"/>
        <v>0.40579307040000001</v>
      </c>
      <c r="AE17">
        <f t="shared" si="10"/>
        <v>0.19219951817945746</v>
      </c>
      <c r="AF17">
        <f t="shared" si="11"/>
        <v>0.2705702118738208</v>
      </c>
      <c r="AG17">
        <f t="shared" si="12"/>
        <v>0.23529002419056078</v>
      </c>
    </row>
    <row r="18" spans="1:33" x14ac:dyDescent="0.25">
      <c r="A18" t="s">
        <v>5</v>
      </c>
      <c r="B18">
        <v>4</v>
      </c>
      <c r="C18">
        <v>3</v>
      </c>
      <c r="D18">
        <v>2</v>
      </c>
      <c r="E18">
        <v>-0.70699999999999996</v>
      </c>
      <c r="F18">
        <v>25.468074991999998</v>
      </c>
      <c r="G18">
        <v>21</v>
      </c>
      <c r="H18">
        <v>31</v>
      </c>
      <c r="I18">
        <v>24.489750000000001</v>
      </c>
      <c r="J18">
        <v>1.5251162900190196</v>
      </c>
      <c r="K18">
        <f t="shared" si="0"/>
        <v>0.97832499199999745</v>
      </c>
      <c r="L18">
        <f t="shared" si="1"/>
        <v>-3.4897500000000008</v>
      </c>
      <c r="M18">
        <f t="shared" si="2"/>
        <v>6.5102499999999992</v>
      </c>
      <c r="N18">
        <f t="shared" si="3"/>
        <v>-0.72420903210937915</v>
      </c>
      <c r="O18">
        <f t="shared" si="4"/>
        <v>-1.4466650312619072</v>
      </c>
      <c r="P18">
        <f t="shared" si="5"/>
        <v>-1.103110287335358</v>
      </c>
      <c r="AA18">
        <f t="shared" si="6"/>
        <v>0.50900000000000001</v>
      </c>
      <c r="AB18">
        <f t="shared" si="7"/>
        <v>-0.33150000000000002</v>
      </c>
      <c r="AC18">
        <f t="shared" si="8"/>
        <v>4.82E-2</v>
      </c>
      <c r="AD18">
        <f t="shared" si="9"/>
        <v>0.44680749919999985</v>
      </c>
      <c r="AE18">
        <f t="shared" si="10"/>
        <v>0.25319469040588305</v>
      </c>
      <c r="AF18">
        <f t="shared" si="11"/>
        <v>0.32564779174053532</v>
      </c>
      <c r="AG18">
        <f t="shared" si="12"/>
        <v>0.29303153057421832</v>
      </c>
    </row>
    <row r="19" spans="1:33" x14ac:dyDescent="0.25">
      <c r="A19" t="s">
        <v>5</v>
      </c>
      <c r="B19">
        <v>3</v>
      </c>
      <c r="C19">
        <v>3</v>
      </c>
      <c r="D19">
        <v>2</v>
      </c>
      <c r="E19">
        <v>-0.497</v>
      </c>
      <c r="F19">
        <v>25.421548005999998</v>
      </c>
      <c r="G19">
        <v>21</v>
      </c>
      <c r="H19">
        <v>31</v>
      </c>
      <c r="I19">
        <v>24.489750000000001</v>
      </c>
      <c r="J19">
        <v>1.5251162900190196</v>
      </c>
      <c r="K19">
        <f t="shared" si="0"/>
        <v>0.93179800599999751</v>
      </c>
      <c r="L19">
        <f t="shared" si="1"/>
        <v>-3.4897500000000008</v>
      </c>
      <c r="M19">
        <f t="shared" si="2"/>
        <v>6.5102499999999992</v>
      </c>
      <c r="N19">
        <f t="shared" si="3"/>
        <v>-0.72420903210937915</v>
      </c>
      <c r="O19">
        <f t="shared" si="4"/>
        <v>-1.4466650312619072</v>
      </c>
      <c r="P19">
        <f t="shared" si="5"/>
        <v>-1.103110287335358</v>
      </c>
      <c r="AA19">
        <f t="shared" si="6"/>
        <v>0.50900000000000001</v>
      </c>
      <c r="AB19">
        <f t="shared" si="7"/>
        <v>-0.33150000000000002</v>
      </c>
      <c r="AC19">
        <f t="shared" si="8"/>
        <v>4.82E-2</v>
      </c>
      <c r="AD19">
        <f t="shared" si="9"/>
        <v>0.44215480059999984</v>
      </c>
      <c r="AE19">
        <f t="shared" si="10"/>
        <v>0.24627536565291586</v>
      </c>
      <c r="AF19">
        <f t="shared" si="11"/>
        <v>0.31939976180973079</v>
      </c>
      <c r="AG19">
        <f t="shared" si="12"/>
        <v>0.28648130340360034</v>
      </c>
    </row>
    <row r="20" spans="1:33" x14ac:dyDescent="0.25">
      <c r="A20" t="s">
        <v>5</v>
      </c>
      <c r="B20">
        <v>2</v>
      </c>
      <c r="C20">
        <v>1</v>
      </c>
      <c r="D20">
        <v>2</v>
      </c>
      <c r="E20">
        <v>-0.54630000000000001</v>
      </c>
      <c r="F20">
        <v>25.882232231</v>
      </c>
      <c r="G20">
        <v>21</v>
      </c>
      <c r="H20">
        <v>31</v>
      </c>
      <c r="I20">
        <v>24.489750000000001</v>
      </c>
      <c r="J20">
        <v>1.5251162900190196</v>
      </c>
      <c r="K20">
        <f t="shared" si="0"/>
        <v>1.3924822309999989</v>
      </c>
      <c r="L20">
        <f t="shared" si="1"/>
        <v>-3.4897500000000008</v>
      </c>
      <c r="M20">
        <f t="shared" si="2"/>
        <v>6.5102499999999992</v>
      </c>
      <c r="N20">
        <f t="shared" si="3"/>
        <v>-0.72420903210937915</v>
      </c>
      <c r="O20">
        <f t="shared" si="4"/>
        <v>-1.4466650312619072</v>
      </c>
      <c r="P20">
        <f t="shared" si="5"/>
        <v>-1.103110287335358</v>
      </c>
      <c r="AA20">
        <f t="shared" si="6"/>
        <v>0.50900000000000001</v>
      </c>
      <c r="AB20">
        <f t="shared" si="7"/>
        <v>-0.33150000000000002</v>
      </c>
      <c r="AC20">
        <f t="shared" si="8"/>
        <v>4.82E-2</v>
      </c>
      <c r="AD20">
        <f t="shared" si="9"/>
        <v>0.48822322309999999</v>
      </c>
      <c r="AE20">
        <f t="shared" si="10"/>
        <v>0.31478665416285756</v>
      </c>
      <c r="AF20">
        <f t="shared" si="11"/>
        <v>0.38126426398164254</v>
      </c>
      <c r="AG20">
        <f t="shared" si="12"/>
        <v>0.35133799383418374</v>
      </c>
    </row>
    <row r="21" spans="1:33" x14ac:dyDescent="0.25">
      <c r="A21" t="s">
        <v>5</v>
      </c>
      <c r="B21">
        <v>1</v>
      </c>
      <c r="C21">
        <v>1</v>
      </c>
      <c r="D21">
        <v>2</v>
      </c>
      <c r="E21">
        <v>-0.58299999999999996</v>
      </c>
      <c r="F21">
        <v>25.827192002</v>
      </c>
      <c r="G21">
        <v>21</v>
      </c>
      <c r="H21">
        <v>31</v>
      </c>
      <c r="I21">
        <v>24.489750000000001</v>
      </c>
      <c r="J21">
        <v>1.5251162900190196</v>
      </c>
      <c r="K21">
        <f t="shared" si="0"/>
        <v>1.3374420019999995</v>
      </c>
      <c r="L21">
        <f t="shared" si="1"/>
        <v>-3.4897500000000008</v>
      </c>
      <c r="M21">
        <f t="shared" si="2"/>
        <v>6.5102499999999992</v>
      </c>
      <c r="N21">
        <f t="shared" si="3"/>
        <v>-0.72420903210937915</v>
      </c>
      <c r="O21">
        <f t="shared" si="4"/>
        <v>-1.4466650312619072</v>
      </c>
      <c r="P21">
        <f t="shared" si="5"/>
        <v>-1.103110287335358</v>
      </c>
      <c r="AA21">
        <f t="shared" si="6"/>
        <v>0.50900000000000001</v>
      </c>
      <c r="AB21">
        <f t="shared" si="7"/>
        <v>-0.33150000000000002</v>
      </c>
      <c r="AC21">
        <f t="shared" si="8"/>
        <v>4.82E-2</v>
      </c>
      <c r="AD21">
        <f t="shared" si="9"/>
        <v>0.48271920020000003</v>
      </c>
      <c r="AE21">
        <f t="shared" si="10"/>
        <v>0.30660127076130478</v>
      </c>
      <c r="AF21">
        <f t="shared" si="11"/>
        <v>0.37387300510683957</v>
      </c>
      <c r="AG21">
        <f t="shared" si="12"/>
        <v>0.34358924338916608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5F123A-6F6C-4F18-AA33-36533CFF3C4B}">
  <dimension ref="A1:AG21"/>
  <sheetViews>
    <sheetView workbookViewId="0">
      <selection activeCell="AD2" activeCellId="2" sqref="E2:F21 K2:K21 AD2:AG21"/>
    </sheetView>
  </sheetViews>
  <sheetFormatPr defaultRowHeight="15" x14ac:dyDescent="0.25"/>
  <sheetData>
    <row r="1" spans="1:33" x14ac:dyDescent="0.25">
      <c r="A1" t="s">
        <v>3</v>
      </c>
      <c r="B1" t="s">
        <v>0</v>
      </c>
      <c r="C1" t="s">
        <v>1</v>
      </c>
      <c r="D1" t="s">
        <v>2</v>
      </c>
      <c r="E1" s="1" t="s">
        <v>13</v>
      </c>
      <c r="F1" t="s">
        <v>17</v>
      </c>
      <c r="G1" t="s">
        <v>7</v>
      </c>
      <c r="H1" t="s">
        <v>8</v>
      </c>
      <c r="I1" t="s">
        <v>22</v>
      </c>
      <c r="J1" t="s">
        <v>23</v>
      </c>
      <c r="K1" t="s">
        <v>24</v>
      </c>
      <c r="L1" t="s">
        <v>25</v>
      </c>
      <c r="M1" t="s">
        <v>26</v>
      </c>
      <c r="N1" t="s">
        <v>27</v>
      </c>
      <c r="O1" t="s">
        <v>28</v>
      </c>
      <c r="P1" t="s">
        <v>29</v>
      </c>
      <c r="Q1" t="s">
        <v>30</v>
      </c>
      <c r="R1" t="s">
        <v>31</v>
      </c>
      <c r="S1" t="s">
        <v>32</v>
      </c>
      <c r="T1" t="s">
        <v>33</v>
      </c>
      <c r="U1" t="s">
        <v>35</v>
      </c>
      <c r="V1" t="s">
        <v>36</v>
      </c>
      <c r="W1" t="s">
        <v>37</v>
      </c>
      <c r="X1" t="s">
        <v>34</v>
      </c>
      <c r="Y1" t="s">
        <v>38</v>
      </c>
      <c r="Z1" t="s">
        <v>39</v>
      </c>
      <c r="AA1" t="s">
        <v>40</v>
      </c>
      <c r="AB1" t="s">
        <v>41</v>
      </c>
      <c r="AC1" t="s">
        <v>42</v>
      </c>
      <c r="AD1" t="s">
        <v>43</v>
      </c>
      <c r="AE1" t="s">
        <v>44</v>
      </c>
      <c r="AF1" t="s">
        <v>45</v>
      </c>
      <c r="AG1" t="s">
        <v>46</v>
      </c>
    </row>
    <row r="2" spans="1:33" x14ac:dyDescent="0.25">
      <c r="A2" t="s">
        <v>5</v>
      </c>
      <c r="B2">
        <v>1</v>
      </c>
      <c r="C2">
        <v>2</v>
      </c>
      <c r="D2">
        <v>2</v>
      </c>
      <c r="E2">
        <v>-0.65700000000000003</v>
      </c>
      <c r="F2">
        <v>26.365630469999999</v>
      </c>
      <c r="G2">
        <v>21.5</v>
      </c>
      <c r="H2">
        <v>34</v>
      </c>
      <c r="I2">
        <v>24.414300000000001</v>
      </c>
      <c r="J2">
        <v>1.4051529437479351</v>
      </c>
      <c r="K2">
        <f>F2-I2</f>
        <v>1.9513304699999985</v>
      </c>
      <c r="L2">
        <f>G2-I2</f>
        <v>-2.9143000000000008</v>
      </c>
      <c r="M2">
        <f>H2-I2</f>
        <v>9.5856999999999992</v>
      </c>
      <c r="N2">
        <f>(-0.8086*J2)+0.509</f>
        <v>-0.62720667031458033</v>
      </c>
      <c r="O2">
        <f>(-0.7312*J2)-0.3315</f>
        <v>-1.3589478324684903</v>
      </c>
      <c r="P2">
        <f>(-0.7549*J2)+0.0482</f>
        <v>-1.0125499572353163</v>
      </c>
      <c r="Q2">
        <f>0.6108*EXP((17.27*I2)/(I2+237.3))</f>
        <v>3.0589288987420469</v>
      </c>
      <c r="R2">
        <f>I2+0.509</f>
        <v>24.923300000000001</v>
      </c>
      <c r="S2">
        <f>I2-0.3315</f>
        <v>24.082800000000002</v>
      </c>
      <c r="T2">
        <f>I2+0.0482</f>
        <v>24.462500000000002</v>
      </c>
      <c r="U2">
        <f>0.6108*EXP((17.27*R2)/(R2+237.3))</f>
        <v>3.1533340132975938</v>
      </c>
      <c r="V2">
        <f>0.6108*EXP((17.27*S2)/(S2+237.3))</f>
        <v>2.9987792320747659</v>
      </c>
      <c r="W2">
        <f>0.6108*EXP((17.27*T2)/(T2+237.3))</f>
        <v>3.0677616882824097</v>
      </c>
      <c r="X2">
        <f>Q2-U2</f>
        <v>-9.4405114555546898E-2</v>
      </c>
      <c r="Y2">
        <f>Q2-V2</f>
        <v>6.0149666667280943E-2</v>
      </c>
      <c r="Z2">
        <f>Q2-W2</f>
        <v>-8.8327895403628176E-3</v>
      </c>
      <c r="AA2">
        <f>0.509-(-0.8086*X2)</f>
        <v>0.43266402437038476</v>
      </c>
      <c r="AB2">
        <f>-0.3315-(-0.7312*Y2)</f>
        <v>-0.2875185637328842</v>
      </c>
      <c r="AC2">
        <f>0.0482-(-0.7549*Z2)</f>
        <v>4.1532127175980108E-2</v>
      </c>
      <c r="AD2">
        <f>(K2-L2)/(M2-L2)</f>
        <v>0.38925043759999994</v>
      </c>
      <c r="AE2">
        <f>(K2-N2)/(6-N2)</f>
        <v>0.38908355640464448</v>
      </c>
      <c r="AF2">
        <f>(K2-O2)/(6-O2)</f>
        <v>0.44983038035181816</v>
      </c>
      <c r="AG2">
        <f>(K2-P2)/(6-P2)</f>
        <v>0.42265373442042736</v>
      </c>
    </row>
    <row r="3" spans="1:33" x14ac:dyDescent="0.25">
      <c r="A3" t="s">
        <v>5</v>
      </c>
      <c r="B3">
        <v>2</v>
      </c>
      <c r="C3">
        <v>3</v>
      </c>
      <c r="D3">
        <v>2</v>
      </c>
      <c r="E3">
        <v>-0.70299999999999996</v>
      </c>
      <c r="F3">
        <v>27.587311492000001</v>
      </c>
      <c r="G3">
        <v>21.5</v>
      </c>
      <c r="H3">
        <v>34</v>
      </c>
      <c r="I3">
        <v>24.414300000000001</v>
      </c>
      <c r="J3">
        <v>1.4051529437479351</v>
      </c>
      <c r="K3">
        <f t="shared" ref="K3:K21" si="0">F3-I3</f>
        <v>3.1730114920000005</v>
      </c>
      <c r="L3">
        <f t="shared" ref="L3:L21" si="1">G3-I3</f>
        <v>-2.9143000000000008</v>
      </c>
      <c r="M3">
        <f t="shared" ref="M3:M21" si="2">H3-I3</f>
        <v>9.5856999999999992</v>
      </c>
      <c r="N3">
        <f t="shared" ref="N3:N21" si="3">(-0.8086*J3)+0.509</f>
        <v>-0.62720667031458033</v>
      </c>
      <c r="O3">
        <f t="shared" ref="O3:O21" si="4">(-0.7312*J3)-0.3315</f>
        <v>-1.3589478324684903</v>
      </c>
      <c r="P3">
        <f t="shared" ref="P3:P21" si="5">(-0.7549*J3)+0.0482</f>
        <v>-1.0125499572353163</v>
      </c>
      <c r="AA3">
        <f t="shared" ref="AA3:AA21" si="6">0.509-(-0.8086*X3)</f>
        <v>0.50900000000000001</v>
      </c>
      <c r="AB3">
        <f t="shared" ref="AB3:AB21" si="7">-0.3315-(-0.7312*Y3)</f>
        <v>-0.33150000000000002</v>
      </c>
      <c r="AC3">
        <f t="shared" ref="AC3:AC21" si="8">0.0482-(-0.7549*Z3)</f>
        <v>4.82E-2</v>
      </c>
      <c r="AD3">
        <f t="shared" ref="AD3:AD21" si="9">(K3-L3)/(M3-L3)</f>
        <v>0.4869849193600001</v>
      </c>
      <c r="AE3">
        <f t="shared" ref="AE3:AE21" si="10">(K3-N3)/(6-N3)</f>
        <v>0.57342683748448608</v>
      </c>
      <c r="AF3">
        <f t="shared" ref="AF3:AF21" si="11">(K3-O3)/(6-O3)</f>
        <v>0.6158433824565227</v>
      </c>
      <c r="AG3">
        <f t="shared" ref="AG3:AG21" si="12">(K3-P3)/(6-P3)</f>
        <v>0.59686725581424105</v>
      </c>
    </row>
    <row r="4" spans="1:33" x14ac:dyDescent="0.25">
      <c r="A4" t="s">
        <v>5</v>
      </c>
      <c r="B4">
        <v>4</v>
      </c>
      <c r="C4">
        <v>3</v>
      </c>
      <c r="D4">
        <v>2</v>
      </c>
      <c r="E4">
        <v>-0.93</v>
      </c>
      <c r="F4">
        <v>25.971505480000001</v>
      </c>
      <c r="G4">
        <v>21.5</v>
      </c>
      <c r="H4">
        <v>34</v>
      </c>
      <c r="I4">
        <v>24.414300000000001</v>
      </c>
      <c r="J4">
        <v>1.4051529437479351</v>
      </c>
      <c r="K4">
        <f t="shared" si="0"/>
        <v>1.5572054800000004</v>
      </c>
      <c r="L4">
        <f t="shared" si="1"/>
        <v>-2.9143000000000008</v>
      </c>
      <c r="M4">
        <f t="shared" si="2"/>
        <v>9.5856999999999992</v>
      </c>
      <c r="N4">
        <f t="shared" si="3"/>
        <v>-0.62720667031458033</v>
      </c>
      <c r="O4">
        <f t="shared" si="4"/>
        <v>-1.3589478324684903</v>
      </c>
      <c r="P4">
        <f t="shared" si="5"/>
        <v>-1.0125499572353163</v>
      </c>
      <c r="AA4">
        <f t="shared" si="6"/>
        <v>0.50900000000000001</v>
      </c>
      <c r="AB4">
        <f t="shared" si="7"/>
        <v>-0.33150000000000002</v>
      </c>
      <c r="AC4">
        <f t="shared" si="8"/>
        <v>4.82E-2</v>
      </c>
      <c r="AD4">
        <f t="shared" si="9"/>
        <v>0.35772043840000012</v>
      </c>
      <c r="AE4">
        <f t="shared" si="10"/>
        <v>0.3296128005331832</v>
      </c>
      <c r="AF4">
        <f t="shared" si="11"/>
        <v>0.39627313290659572</v>
      </c>
      <c r="AG4">
        <f t="shared" si="12"/>
        <v>0.36645092768058329</v>
      </c>
    </row>
    <row r="5" spans="1:33" x14ac:dyDescent="0.25">
      <c r="A5" t="s">
        <v>5</v>
      </c>
      <c r="B5">
        <v>5</v>
      </c>
      <c r="C5">
        <v>4</v>
      </c>
      <c r="D5">
        <v>2</v>
      </c>
      <c r="E5">
        <v>-0.75</v>
      </c>
      <c r="F5">
        <v>25.857938132000001</v>
      </c>
      <c r="G5">
        <v>21.5</v>
      </c>
      <c r="H5">
        <v>34</v>
      </c>
      <c r="I5">
        <v>24.414300000000001</v>
      </c>
      <c r="J5">
        <v>1.4051529437479351</v>
      </c>
      <c r="K5">
        <f t="shared" si="0"/>
        <v>1.4436381320000002</v>
      </c>
      <c r="L5">
        <f t="shared" si="1"/>
        <v>-2.9143000000000008</v>
      </c>
      <c r="M5">
        <f t="shared" si="2"/>
        <v>9.5856999999999992</v>
      </c>
      <c r="N5">
        <f t="shared" si="3"/>
        <v>-0.62720667031458033</v>
      </c>
      <c r="O5">
        <f t="shared" si="4"/>
        <v>-1.3589478324684903</v>
      </c>
      <c r="P5">
        <f t="shared" si="5"/>
        <v>-1.0125499572353163</v>
      </c>
      <c r="AA5">
        <f t="shared" si="6"/>
        <v>0.50900000000000001</v>
      </c>
      <c r="AB5">
        <f t="shared" si="7"/>
        <v>-0.33150000000000002</v>
      </c>
      <c r="AC5">
        <f t="shared" si="8"/>
        <v>4.82E-2</v>
      </c>
      <c r="AD5">
        <f t="shared" si="9"/>
        <v>0.3486350505600001</v>
      </c>
      <c r="AE5">
        <f t="shared" si="10"/>
        <v>0.31247626720177146</v>
      </c>
      <c r="AF5">
        <f t="shared" si="11"/>
        <v>0.38084058051113934</v>
      </c>
      <c r="AG5">
        <f t="shared" si="12"/>
        <v>0.35025605581620178</v>
      </c>
    </row>
    <row r="6" spans="1:33" x14ac:dyDescent="0.25">
      <c r="A6" t="s">
        <v>5</v>
      </c>
      <c r="B6">
        <v>4</v>
      </c>
      <c r="C6">
        <v>1</v>
      </c>
      <c r="D6">
        <v>2</v>
      </c>
      <c r="E6">
        <v>-0.70699999999999996</v>
      </c>
      <c r="F6">
        <v>27.692070658999999</v>
      </c>
      <c r="G6">
        <v>21.5</v>
      </c>
      <c r="H6">
        <v>34</v>
      </c>
      <c r="I6">
        <v>24.414300000000001</v>
      </c>
      <c r="J6">
        <v>1.4051529437479351</v>
      </c>
      <c r="K6">
        <f t="shared" si="0"/>
        <v>3.277770658999998</v>
      </c>
      <c r="L6">
        <f t="shared" si="1"/>
        <v>-2.9143000000000008</v>
      </c>
      <c r="M6">
        <f t="shared" si="2"/>
        <v>9.5856999999999992</v>
      </c>
      <c r="N6">
        <f t="shared" si="3"/>
        <v>-0.62720667031458033</v>
      </c>
      <c r="O6">
        <f t="shared" si="4"/>
        <v>-1.3589478324684903</v>
      </c>
      <c r="P6">
        <f t="shared" si="5"/>
        <v>-1.0125499572353163</v>
      </c>
      <c r="AA6">
        <f t="shared" si="6"/>
        <v>0.50900000000000001</v>
      </c>
      <c r="AB6">
        <f t="shared" si="7"/>
        <v>-0.33150000000000002</v>
      </c>
      <c r="AC6">
        <f t="shared" si="8"/>
        <v>4.82E-2</v>
      </c>
      <c r="AD6">
        <f t="shared" si="9"/>
        <v>0.49536565271999988</v>
      </c>
      <c r="AE6">
        <f t="shared" si="10"/>
        <v>0.58923427675890139</v>
      </c>
      <c r="AF6">
        <f t="shared" si="11"/>
        <v>0.63007900001828721</v>
      </c>
      <c r="AG6">
        <f t="shared" si="12"/>
        <v>0.61180606803502402</v>
      </c>
    </row>
    <row r="7" spans="1:33" x14ac:dyDescent="0.25">
      <c r="A7" t="s">
        <v>5</v>
      </c>
      <c r="B7">
        <v>3</v>
      </c>
      <c r="C7">
        <v>2</v>
      </c>
      <c r="D7">
        <v>2</v>
      </c>
      <c r="E7">
        <v>-0.80700000000000005</v>
      </c>
      <c r="F7">
        <v>27.350953979</v>
      </c>
      <c r="G7">
        <v>21.5</v>
      </c>
      <c r="H7">
        <v>34</v>
      </c>
      <c r="I7">
        <v>24.414300000000001</v>
      </c>
      <c r="J7">
        <v>1.4051529437479351</v>
      </c>
      <c r="K7">
        <f t="shared" si="0"/>
        <v>2.936653978999999</v>
      </c>
      <c r="L7">
        <f t="shared" si="1"/>
        <v>-2.9143000000000008</v>
      </c>
      <c r="M7">
        <f t="shared" si="2"/>
        <v>9.5856999999999992</v>
      </c>
      <c r="N7">
        <f t="shared" si="3"/>
        <v>-0.62720667031458033</v>
      </c>
      <c r="O7">
        <f t="shared" si="4"/>
        <v>-1.3589478324684903</v>
      </c>
      <c r="P7">
        <f t="shared" si="5"/>
        <v>-1.0125499572353163</v>
      </c>
      <c r="AA7">
        <f t="shared" si="6"/>
        <v>0.50900000000000001</v>
      </c>
      <c r="AB7">
        <f t="shared" si="7"/>
        <v>-0.33150000000000002</v>
      </c>
      <c r="AC7">
        <f t="shared" si="8"/>
        <v>4.82E-2</v>
      </c>
      <c r="AD7">
        <f t="shared" si="9"/>
        <v>0.46807631831999996</v>
      </c>
      <c r="AE7">
        <f t="shared" si="10"/>
        <v>0.5377621110381654</v>
      </c>
      <c r="AF7">
        <f t="shared" si="11"/>
        <v>0.58372499836400793</v>
      </c>
      <c r="AG7">
        <f t="shared" si="12"/>
        <v>0.56316232473476469</v>
      </c>
    </row>
    <row r="8" spans="1:33" x14ac:dyDescent="0.25">
      <c r="A8" t="s">
        <v>5</v>
      </c>
      <c r="B8">
        <v>5</v>
      </c>
      <c r="C8">
        <v>3</v>
      </c>
      <c r="D8">
        <v>2</v>
      </c>
      <c r="E8">
        <v>-0.74</v>
      </c>
      <c r="F8">
        <v>25.666778064999999</v>
      </c>
      <c r="G8">
        <v>21.5</v>
      </c>
      <c r="H8">
        <v>34</v>
      </c>
      <c r="I8">
        <v>24.414300000000001</v>
      </c>
      <c r="J8">
        <v>1.4051529437479351</v>
      </c>
      <c r="K8">
        <f t="shared" si="0"/>
        <v>1.2524780649999983</v>
      </c>
      <c r="L8">
        <f t="shared" si="1"/>
        <v>-2.9143000000000008</v>
      </c>
      <c r="M8">
        <f t="shared" si="2"/>
        <v>9.5856999999999992</v>
      </c>
      <c r="N8">
        <f t="shared" si="3"/>
        <v>-0.62720667031458033</v>
      </c>
      <c r="O8">
        <f t="shared" si="4"/>
        <v>-1.3589478324684903</v>
      </c>
      <c r="P8">
        <f t="shared" si="5"/>
        <v>-1.0125499572353163</v>
      </c>
      <c r="AA8">
        <f t="shared" si="6"/>
        <v>0.50900000000000001</v>
      </c>
      <c r="AB8">
        <f t="shared" si="7"/>
        <v>-0.33150000000000002</v>
      </c>
      <c r="AC8">
        <f t="shared" si="8"/>
        <v>4.82E-2</v>
      </c>
      <c r="AD8">
        <f t="shared" si="9"/>
        <v>0.33334224519999994</v>
      </c>
      <c r="AE8">
        <f t="shared" si="10"/>
        <v>0.28363152513928674</v>
      </c>
      <c r="AF8">
        <f t="shared" si="11"/>
        <v>0.35486403177728604</v>
      </c>
      <c r="AG8">
        <f t="shared" si="12"/>
        <v>0.32299634741258898</v>
      </c>
    </row>
    <row r="9" spans="1:33" x14ac:dyDescent="0.25">
      <c r="A9" t="s">
        <v>5</v>
      </c>
      <c r="B9">
        <v>1</v>
      </c>
      <c r="C9">
        <v>3</v>
      </c>
      <c r="D9">
        <v>2</v>
      </c>
      <c r="E9">
        <v>-0.69</v>
      </c>
      <c r="F9">
        <v>26.810216690000001</v>
      </c>
      <c r="G9">
        <v>21.5</v>
      </c>
      <c r="H9">
        <v>34</v>
      </c>
      <c r="I9">
        <v>24.414300000000001</v>
      </c>
      <c r="J9">
        <v>1.4051529437479351</v>
      </c>
      <c r="K9">
        <f t="shared" si="0"/>
        <v>2.39591669</v>
      </c>
      <c r="L9">
        <f t="shared" si="1"/>
        <v>-2.9143000000000008</v>
      </c>
      <c r="M9">
        <f t="shared" si="2"/>
        <v>9.5856999999999992</v>
      </c>
      <c r="N9">
        <f t="shared" si="3"/>
        <v>-0.62720667031458033</v>
      </c>
      <c r="O9">
        <f t="shared" si="4"/>
        <v>-1.3589478324684903</v>
      </c>
      <c r="P9">
        <f t="shared" si="5"/>
        <v>-1.0125499572353163</v>
      </c>
      <c r="AA9">
        <f t="shared" si="6"/>
        <v>0.50900000000000001</v>
      </c>
      <c r="AB9">
        <f t="shared" si="7"/>
        <v>-0.33150000000000002</v>
      </c>
      <c r="AC9">
        <f t="shared" si="8"/>
        <v>4.82E-2</v>
      </c>
      <c r="AD9">
        <f t="shared" si="9"/>
        <v>0.42481733520000003</v>
      </c>
      <c r="AE9">
        <f t="shared" si="10"/>
        <v>0.45616856553699098</v>
      </c>
      <c r="AF9">
        <f t="shared" si="11"/>
        <v>0.51024475345532594</v>
      </c>
      <c r="AG9">
        <f t="shared" si="12"/>
        <v>0.48605238722307759</v>
      </c>
    </row>
    <row r="10" spans="1:33" x14ac:dyDescent="0.25">
      <c r="A10" t="s">
        <v>5</v>
      </c>
      <c r="B10">
        <v>2</v>
      </c>
      <c r="C10">
        <v>1</v>
      </c>
      <c r="D10">
        <v>2</v>
      </c>
      <c r="E10">
        <v>-0.67700000000000005</v>
      </c>
      <c r="F10">
        <v>25.425547582</v>
      </c>
      <c r="G10">
        <v>21.5</v>
      </c>
      <c r="H10">
        <v>34</v>
      </c>
      <c r="I10">
        <v>24.414300000000001</v>
      </c>
      <c r="J10">
        <v>1.4051529437479351</v>
      </c>
      <c r="K10">
        <f t="shared" si="0"/>
        <v>1.0112475819999993</v>
      </c>
      <c r="L10">
        <f t="shared" si="1"/>
        <v>-2.9143000000000008</v>
      </c>
      <c r="M10">
        <f t="shared" si="2"/>
        <v>9.5856999999999992</v>
      </c>
      <c r="N10">
        <f t="shared" si="3"/>
        <v>-0.62720667031458033</v>
      </c>
      <c r="O10">
        <f t="shared" si="4"/>
        <v>-1.3589478324684903</v>
      </c>
      <c r="P10">
        <f t="shared" si="5"/>
        <v>-1.0125499572353163</v>
      </c>
      <c r="AA10">
        <f t="shared" si="6"/>
        <v>0.50900000000000001</v>
      </c>
      <c r="AB10">
        <f t="shared" si="7"/>
        <v>-0.33150000000000002</v>
      </c>
      <c r="AC10">
        <f t="shared" si="8"/>
        <v>4.82E-2</v>
      </c>
      <c r="AD10">
        <f t="shared" si="9"/>
        <v>0.31404380656000003</v>
      </c>
      <c r="AE10">
        <f t="shared" si="10"/>
        <v>0.24723150096612359</v>
      </c>
      <c r="AF10">
        <f t="shared" si="11"/>
        <v>0.3220834647055012</v>
      </c>
      <c r="AG10">
        <f t="shared" si="12"/>
        <v>0.28859652360083771</v>
      </c>
    </row>
    <row r="11" spans="1:33" x14ac:dyDescent="0.25">
      <c r="A11" t="s">
        <v>5</v>
      </c>
      <c r="B11">
        <v>1</v>
      </c>
      <c r="C11">
        <v>1</v>
      </c>
      <c r="D11">
        <v>2</v>
      </c>
      <c r="E11">
        <v>-0.623</v>
      </c>
      <c r="F11">
        <v>25.527639860000001</v>
      </c>
      <c r="G11">
        <v>21.5</v>
      </c>
      <c r="H11">
        <v>34</v>
      </c>
      <c r="I11">
        <v>24.414300000000001</v>
      </c>
      <c r="J11">
        <v>1.4051529437479351</v>
      </c>
      <c r="K11">
        <f t="shared" si="0"/>
        <v>1.11333986</v>
      </c>
      <c r="L11">
        <f t="shared" si="1"/>
        <v>-2.9143000000000008</v>
      </c>
      <c r="M11">
        <f t="shared" si="2"/>
        <v>9.5856999999999992</v>
      </c>
      <c r="N11">
        <f t="shared" si="3"/>
        <v>-0.62720667031458033</v>
      </c>
      <c r="O11">
        <f t="shared" si="4"/>
        <v>-1.3589478324684903</v>
      </c>
      <c r="P11">
        <f t="shared" si="5"/>
        <v>-1.0125499572353163</v>
      </c>
      <c r="AA11">
        <f t="shared" si="6"/>
        <v>0.50900000000000001</v>
      </c>
      <c r="AB11">
        <f t="shared" si="7"/>
        <v>-0.33150000000000002</v>
      </c>
      <c r="AC11">
        <f t="shared" si="8"/>
        <v>4.82E-2</v>
      </c>
      <c r="AD11">
        <f t="shared" si="9"/>
        <v>0.32221118880000005</v>
      </c>
      <c r="AE11">
        <f t="shared" si="10"/>
        <v>0.26263652499492068</v>
      </c>
      <c r="AF11">
        <f t="shared" si="11"/>
        <v>0.33595668141041629</v>
      </c>
      <c r="AG11">
        <f t="shared" si="12"/>
        <v>0.30315503350416684</v>
      </c>
    </row>
    <row r="12" spans="1:33" x14ac:dyDescent="0.25">
      <c r="A12" t="s">
        <v>5</v>
      </c>
      <c r="B12">
        <v>3</v>
      </c>
      <c r="C12">
        <v>3</v>
      </c>
      <c r="D12">
        <v>2</v>
      </c>
      <c r="E12">
        <v>-0.88</v>
      </c>
      <c r="F12">
        <v>25.480777997000001</v>
      </c>
      <c r="G12">
        <v>21.5</v>
      </c>
      <c r="H12">
        <v>34</v>
      </c>
      <c r="I12">
        <v>24.414300000000001</v>
      </c>
      <c r="J12">
        <v>1.4051529437479351</v>
      </c>
      <c r="K12">
        <f t="shared" si="0"/>
        <v>1.0664779969999998</v>
      </c>
      <c r="L12">
        <f t="shared" si="1"/>
        <v>-2.9143000000000008</v>
      </c>
      <c r="M12">
        <f t="shared" si="2"/>
        <v>9.5856999999999992</v>
      </c>
      <c r="N12">
        <f t="shared" si="3"/>
        <v>-0.62720667031458033</v>
      </c>
      <c r="O12">
        <f t="shared" si="4"/>
        <v>-1.3589478324684903</v>
      </c>
      <c r="P12">
        <f t="shared" si="5"/>
        <v>-1.0125499572353163</v>
      </c>
      <c r="AA12">
        <f t="shared" si="6"/>
        <v>0.50900000000000001</v>
      </c>
      <c r="AB12">
        <f t="shared" si="7"/>
        <v>-0.33150000000000002</v>
      </c>
      <c r="AC12">
        <f t="shared" si="8"/>
        <v>4.82E-2</v>
      </c>
      <c r="AD12">
        <f t="shared" si="9"/>
        <v>0.31846223976000004</v>
      </c>
      <c r="AE12">
        <f t="shared" si="10"/>
        <v>0.25556539150969082</v>
      </c>
      <c r="AF12">
        <f t="shared" si="11"/>
        <v>0.32958867010406617</v>
      </c>
      <c r="AG12">
        <f t="shared" si="12"/>
        <v>0.29647246250135356</v>
      </c>
    </row>
    <row r="13" spans="1:33" x14ac:dyDescent="0.25">
      <c r="A13" t="s">
        <v>5</v>
      </c>
      <c r="B13">
        <v>4</v>
      </c>
      <c r="C13">
        <v>4</v>
      </c>
      <c r="D13">
        <v>2</v>
      </c>
      <c r="E13">
        <v>-0.89700000000000002</v>
      </c>
      <c r="F13">
        <v>26.637482162000001</v>
      </c>
      <c r="G13">
        <v>21.5</v>
      </c>
      <c r="H13">
        <v>34</v>
      </c>
      <c r="I13">
        <v>24.414300000000001</v>
      </c>
      <c r="J13">
        <v>1.4051529437479351</v>
      </c>
      <c r="K13">
        <f t="shared" si="0"/>
        <v>2.2231821620000005</v>
      </c>
      <c r="L13">
        <f t="shared" si="1"/>
        <v>-2.9143000000000008</v>
      </c>
      <c r="M13">
        <f t="shared" si="2"/>
        <v>9.5856999999999992</v>
      </c>
      <c r="N13">
        <f t="shared" si="3"/>
        <v>-0.62720667031458033</v>
      </c>
      <c r="O13">
        <f t="shared" si="4"/>
        <v>-1.3589478324684903</v>
      </c>
      <c r="P13">
        <f t="shared" si="5"/>
        <v>-1.0125499572353163</v>
      </c>
      <c r="AA13">
        <f t="shared" si="6"/>
        <v>0.50900000000000001</v>
      </c>
      <c r="AB13">
        <f t="shared" si="7"/>
        <v>-0.33150000000000002</v>
      </c>
      <c r="AC13">
        <f t="shared" si="8"/>
        <v>4.82E-2</v>
      </c>
      <c r="AD13">
        <f t="shared" si="9"/>
        <v>0.41099857296000009</v>
      </c>
      <c r="AE13">
        <f t="shared" si="10"/>
        <v>0.43010411084392497</v>
      </c>
      <c r="AF13">
        <f t="shared" si="11"/>
        <v>0.48677203263539087</v>
      </c>
      <c r="AG13">
        <f t="shared" si="12"/>
        <v>0.46142018794415796</v>
      </c>
    </row>
    <row r="14" spans="1:33" x14ac:dyDescent="0.25">
      <c r="A14" t="s">
        <v>5</v>
      </c>
      <c r="B14">
        <v>5</v>
      </c>
      <c r="C14">
        <v>1</v>
      </c>
      <c r="D14">
        <v>2</v>
      </c>
      <c r="E14">
        <v>-0.61699999999999999</v>
      </c>
      <c r="F14">
        <v>26.726487809999998</v>
      </c>
      <c r="G14">
        <v>21.5</v>
      </c>
      <c r="H14">
        <v>34</v>
      </c>
      <c r="I14">
        <v>24.414300000000001</v>
      </c>
      <c r="J14">
        <v>1.4051529437479351</v>
      </c>
      <c r="K14">
        <f t="shared" si="0"/>
        <v>2.3121878099999975</v>
      </c>
      <c r="L14">
        <f t="shared" si="1"/>
        <v>-2.9143000000000008</v>
      </c>
      <c r="M14">
        <f t="shared" si="2"/>
        <v>9.5856999999999992</v>
      </c>
      <c r="N14">
        <f t="shared" si="3"/>
        <v>-0.62720667031458033</v>
      </c>
      <c r="O14">
        <f t="shared" si="4"/>
        <v>-1.3589478324684903</v>
      </c>
      <c r="P14">
        <f t="shared" si="5"/>
        <v>-1.0125499572353163</v>
      </c>
      <c r="AA14">
        <f t="shared" si="6"/>
        <v>0.50900000000000001</v>
      </c>
      <c r="AB14">
        <f t="shared" si="7"/>
        <v>-0.33150000000000002</v>
      </c>
      <c r="AC14">
        <f t="shared" si="8"/>
        <v>4.82E-2</v>
      </c>
      <c r="AD14">
        <f t="shared" si="9"/>
        <v>0.41811902479999985</v>
      </c>
      <c r="AE14">
        <f t="shared" si="10"/>
        <v>0.44353445222722332</v>
      </c>
      <c r="AF14">
        <f t="shared" si="11"/>
        <v>0.4988669203865031</v>
      </c>
      <c r="AG14">
        <f t="shared" si="12"/>
        <v>0.47411252504589424</v>
      </c>
    </row>
    <row r="15" spans="1:33" x14ac:dyDescent="0.25">
      <c r="A15" t="s">
        <v>5</v>
      </c>
      <c r="B15">
        <v>4</v>
      </c>
      <c r="C15">
        <v>2</v>
      </c>
      <c r="D15">
        <v>2</v>
      </c>
      <c r="E15">
        <v>-0.76700000000000002</v>
      </c>
      <c r="F15">
        <v>26.929738492999999</v>
      </c>
      <c r="G15">
        <v>21.5</v>
      </c>
      <c r="H15">
        <v>34</v>
      </c>
      <c r="I15">
        <v>24.414300000000001</v>
      </c>
      <c r="J15">
        <v>1.4051529437479351</v>
      </c>
      <c r="K15">
        <f t="shared" si="0"/>
        <v>2.5154384929999978</v>
      </c>
      <c r="L15">
        <f t="shared" si="1"/>
        <v>-2.9143000000000008</v>
      </c>
      <c r="M15">
        <f t="shared" si="2"/>
        <v>9.5856999999999992</v>
      </c>
      <c r="N15">
        <f t="shared" si="3"/>
        <v>-0.62720667031458033</v>
      </c>
      <c r="O15">
        <f t="shared" si="4"/>
        <v>-1.3589478324684903</v>
      </c>
      <c r="P15">
        <f t="shared" si="5"/>
        <v>-1.0125499572353163</v>
      </c>
      <c r="AA15">
        <f t="shared" si="6"/>
        <v>0.50900000000000001</v>
      </c>
      <c r="AB15">
        <f t="shared" si="7"/>
        <v>-0.33150000000000002</v>
      </c>
      <c r="AC15">
        <f t="shared" si="8"/>
        <v>4.82E-2</v>
      </c>
      <c r="AD15">
        <f t="shared" si="9"/>
        <v>0.43437907943999987</v>
      </c>
      <c r="AE15">
        <f t="shared" si="10"/>
        <v>0.47420358525885586</v>
      </c>
      <c r="AF15">
        <f t="shared" si="11"/>
        <v>0.52648645073610489</v>
      </c>
      <c r="AG15">
        <f t="shared" si="12"/>
        <v>0.50309637318095002</v>
      </c>
    </row>
    <row r="16" spans="1:33" x14ac:dyDescent="0.25">
      <c r="A16" t="s">
        <v>5</v>
      </c>
      <c r="B16">
        <v>1</v>
      </c>
      <c r="C16">
        <v>4</v>
      </c>
      <c r="D16">
        <v>2</v>
      </c>
      <c r="E16">
        <v>-0.69299999999999995</v>
      </c>
      <c r="F16">
        <v>26.966544488</v>
      </c>
      <c r="G16">
        <v>21.5</v>
      </c>
      <c r="H16">
        <v>34</v>
      </c>
      <c r="I16">
        <v>24.414300000000001</v>
      </c>
      <c r="J16">
        <v>1.4051529437479351</v>
      </c>
      <c r="K16">
        <f t="shared" si="0"/>
        <v>2.5522444879999995</v>
      </c>
      <c r="L16">
        <f t="shared" si="1"/>
        <v>-2.9143000000000008</v>
      </c>
      <c r="M16">
        <f t="shared" si="2"/>
        <v>9.5856999999999992</v>
      </c>
      <c r="N16">
        <f t="shared" si="3"/>
        <v>-0.62720667031458033</v>
      </c>
      <c r="O16">
        <f t="shared" si="4"/>
        <v>-1.3589478324684903</v>
      </c>
      <c r="P16">
        <f t="shared" si="5"/>
        <v>-1.0125499572353163</v>
      </c>
      <c r="AA16">
        <f t="shared" si="6"/>
        <v>0.50900000000000001</v>
      </c>
      <c r="AB16">
        <f t="shared" si="7"/>
        <v>-0.33150000000000002</v>
      </c>
      <c r="AC16">
        <f t="shared" si="8"/>
        <v>4.82E-2</v>
      </c>
      <c r="AD16">
        <f t="shared" si="9"/>
        <v>0.43732355904000003</v>
      </c>
      <c r="AE16">
        <f t="shared" si="10"/>
        <v>0.47975735728242469</v>
      </c>
      <c r="AF16">
        <f t="shared" si="11"/>
        <v>0.53148798028053379</v>
      </c>
      <c r="AG16">
        <f t="shared" si="12"/>
        <v>0.50834496252782901</v>
      </c>
    </row>
    <row r="17" spans="1:33" x14ac:dyDescent="0.25">
      <c r="A17" t="s">
        <v>5</v>
      </c>
      <c r="B17">
        <v>2</v>
      </c>
      <c r="C17">
        <v>2</v>
      </c>
      <c r="D17">
        <v>2</v>
      </c>
      <c r="E17">
        <v>-0.61699999999999999</v>
      </c>
      <c r="F17">
        <v>25.307445549000001</v>
      </c>
      <c r="G17">
        <v>21.5</v>
      </c>
      <c r="H17">
        <v>34</v>
      </c>
      <c r="I17">
        <v>24.414300000000001</v>
      </c>
      <c r="J17">
        <v>1.4051529437479351</v>
      </c>
      <c r="K17">
        <f t="shared" si="0"/>
        <v>0.89314554899999976</v>
      </c>
      <c r="L17">
        <f t="shared" si="1"/>
        <v>-2.9143000000000008</v>
      </c>
      <c r="M17">
        <f t="shared" si="2"/>
        <v>9.5856999999999992</v>
      </c>
      <c r="N17">
        <f t="shared" si="3"/>
        <v>-0.62720667031458033</v>
      </c>
      <c r="O17">
        <f t="shared" si="4"/>
        <v>-1.3589478324684903</v>
      </c>
      <c r="P17">
        <f t="shared" si="5"/>
        <v>-1.0125499572353163</v>
      </c>
      <c r="AA17">
        <f t="shared" si="6"/>
        <v>0.50900000000000001</v>
      </c>
      <c r="AB17">
        <f t="shared" si="7"/>
        <v>-0.33150000000000002</v>
      </c>
      <c r="AC17">
        <f t="shared" si="8"/>
        <v>4.82E-2</v>
      </c>
      <c r="AD17">
        <f t="shared" si="9"/>
        <v>0.30459564392000005</v>
      </c>
      <c r="AE17">
        <f t="shared" si="10"/>
        <v>0.22941071479251335</v>
      </c>
      <c r="AF17">
        <f t="shared" si="11"/>
        <v>0.30603469853828907</v>
      </c>
      <c r="AG17">
        <f t="shared" si="12"/>
        <v>0.27175499894572336</v>
      </c>
    </row>
    <row r="18" spans="1:33" x14ac:dyDescent="0.25">
      <c r="A18" t="s">
        <v>5</v>
      </c>
      <c r="B18">
        <v>3</v>
      </c>
      <c r="C18">
        <v>4</v>
      </c>
      <c r="D18">
        <v>2</v>
      </c>
      <c r="E18">
        <v>-0.92700000000000005</v>
      </c>
      <c r="F18">
        <v>27.836909127999999</v>
      </c>
      <c r="G18">
        <v>21.5</v>
      </c>
      <c r="H18">
        <v>34</v>
      </c>
      <c r="I18">
        <v>24.414300000000001</v>
      </c>
      <c r="J18">
        <v>1.4051529437479351</v>
      </c>
      <c r="K18">
        <f t="shared" si="0"/>
        <v>3.4226091279999977</v>
      </c>
      <c r="L18">
        <f t="shared" si="1"/>
        <v>-2.9143000000000008</v>
      </c>
      <c r="M18">
        <f t="shared" si="2"/>
        <v>9.5856999999999992</v>
      </c>
      <c r="N18">
        <f t="shared" si="3"/>
        <v>-0.62720667031458033</v>
      </c>
      <c r="O18">
        <f t="shared" si="4"/>
        <v>-1.3589478324684903</v>
      </c>
      <c r="P18">
        <f t="shared" si="5"/>
        <v>-1.0125499572353163</v>
      </c>
      <c r="AA18">
        <f t="shared" si="6"/>
        <v>0.50900000000000001</v>
      </c>
      <c r="AB18">
        <f t="shared" si="7"/>
        <v>-0.33150000000000002</v>
      </c>
      <c r="AC18">
        <f t="shared" si="8"/>
        <v>4.82E-2</v>
      </c>
      <c r="AD18">
        <f t="shared" si="9"/>
        <v>0.50695273023999987</v>
      </c>
      <c r="AE18">
        <f t="shared" si="10"/>
        <v>0.61108940761648844</v>
      </c>
      <c r="AF18">
        <f t="shared" si="11"/>
        <v>0.64976095351182284</v>
      </c>
      <c r="AG18">
        <f t="shared" si="12"/>
        <v>0.63246024802422462</v>
      </c>
    </row>
    <row r="19" spans="1:33" x14ac:dyDescent="0.25">
      <c r="A19" t="s">
        <v>5</v>
      </c>
      <c r="B19">
        <v>2</v>
      </c>
      <c r="C19">
        <v>4</v>
      </c>
      <c r="D19">
        <v>2</v>
      </c>
      <c r="E19">
        <v>-0.74</v>
      </c>
      <c r="F19">
        <v>26.481508712</v>
      </c>
      <c r="G19">
        <v>21.5</v>
      </c>
      <c r="H19">
        <v>34</v>
      </c>
      <c r="I19">
        <v>24.414300000000001</v>
      </c>
      <c r="J19">
        <v>1.4051529437479351</v>
      </c>
      <c r="K19">
        <f t="shared" si="0"/>
        <v>2.0672087119999993</v>
      </c>
      <c r="L19">
        <f t="shared" si="1"/>
        <v>-2.9143000000000008</v>
      </c>
      <c r="M19">
        <f t="shared" si="2"/>
        <v>9.5856999999999992</v>
      </c>
      <c r="N19">
        <f t="shared" si="3"/>
        <v>-0.62720667031458033</v>
      </c>
      <c r="O19">
        <f t="shared" si="4"/>
        <v>-1.3589478324684903</v>
      </c>
      <c r="P19">
        <f t="shared" si="5"/>
        <v>-1.0125499572353163</v>
      </c>
      <c r="AA19">
        <f t="shared" si="6"/>
        <v>0.50900000000000001</v>
      </c>
      <c r="AB19">
        <f t="shared" si="7"/>
        <v>-0.33150000000000002</v>
      </c>
      <c r="AC19">
        <f t="shared" si="8"/>
        <v>4.82E-2</v>
      </c>
      <c r="AD19">
        <f t="shared" si="9"/>
        <v>0.39852069696000003</v>
      </c>
      <c r="AE19">
        <f t="shared" si="10"/>
        <v>0.40656878777958516</v>
      </c>
      <c r="AF19">
        <f t="shared" si="11"/>
        <v>0.46557695780256908</v>
      </c>
      <c r="AG19">
        <f t="shared" si="12"/>
        <v>0.43917814318851628</v>
      </c>
    </row>
    <row r="20" spans="1:33" x14ac:dyDescent="0.25">
      <c r="A20" t="s">
        <v>5</v>
      </c>
      <c r="B20">
        <v>5</v>
      </c>
      <c r="C20">
        <v>2</v>
      </c>
      <c r="D20">
        <v>2</v>
      </c>
      <c r="E20">
        <v>-0.7</v>
      </c>
      <c r="F20">
        <v>26.070704198000001</v>
      </c>
      <c r="G20">
        <v>21.5</v>
      </c>
      <c r="H20">
        <v>34</v>
      </c>
      <c r="I20">
        <v>24.414300000000001</v>
      </c>
      <c r="J20">
        <v>1.4051529437479351</v>
      </c>
      <c r="K20">
        <f t="shared" si="0"/>
        <v>1.6564041980000006</v>
      </c>
      <c r="L20">
        <f t="shared" si="1"/>
        <v>-2.9143000000000008</v>
      </c>
      <c r="M20">
        <f t="shared" si="2"/>
        <v>9.5856999999999992</v>
      </c>
      <c r="N20">
        <f t="shared" si="3"/>
        <v>-0.62720667031458033</v>
      </c>
      <c r="O20">
        <f t="shared" si="4"/>
        <v>-1.3589478324684903</v>
      </c>
      <c r="P20">
        <f t="shared" si="5"/>
        <v>-1.0125499572353163</v>
      </c>
      <c r="AA20">
        <f t="shared" si="6"/>
        <v>0.50900000000000001</v>
      </c>
      <c r="AB20">
        <f t="shared" si="7"/>
        <v>-0.33150000000000002</v>
      </c>
      <c r="AC20">
        <f t="shared" si="8"/>
        <v>4.82E-2</v>
      </c>
      <c r="AD20">
        <f t="shared" si="9"/>
        <v>0.36565633584000012</v>
      </c>
      <c r="AE20">
        <f t="shared" si="10"/>
        <v>0.34458120621824256</v>
      </c>
      <c r="AF20">
        <f t="shared" si="11"/>
        <v>0.40975314666105184</v>
      </c>
      <c r="AG20">
        <f t="shared" si="12"/>
        <v>0.38059681164646514</v>
      </c>
    </row>
    <row r="21" spans="1:33" x14ac:dyDescent="0.25">
      <c r="A21" t="s">
        <v>5</v>
      </c>
      <c r="B21">
        <v>3</v>
      </c>
      <c r="C21">
        <v>1</v>
      </c>
      <c r="D21">
        <v>2</v>
      </c>
      <c r="E21">
        <v>-0.99</v>
      </c>
      <c r="F21">
        <v>27.017840956000001</v>
      </c>
      <c r="G21">
        <v>21.5</v>
      </c>
      <c r="H21">
        <v>34</v>
      </c>
      <c r="I21">
        <v>24.414300000000001</v>
      </c>
      <c r="J21">
        <v>1.4051529437479351</v>
      </c>
      <c r="K21">
        <f t="shared" si="0"/>
        <v>2.6035409559999998</v>
      </c>
      <c r="L21">
        <f t="shared" si="1"/>
        <v>-2.9143000000000008</v>
      </c>
      <c r="M21">
        <f t="shared" si="2"/>
        <v>9.5856999999999992</v>
      </c>
      <c r="N21">
        <f t="shared" si="3"/>
        <v>-0.62720667031458033</v>
      </c>
      <c r="O21">
        <f t="shared" si="4"/>
        <v>-1.3589478324684903</v>
      </c>
      <c r="P21">
        <f t="shared" si="5"/>
        <v>-1.0125499572353163</v>
      </c>
      <c r="AA21">
        <f t="shared" si="6"/>
        <v>0.50900000000000001</v>
      </c>
      <c r="AB21">
        <f t="shared" si="7"/>
        <v>-0.33150000000000002</v>
      </c>
      <c r="AC21">
        <f t="shared" si="8"/>
        <v>4.82E-2</v>
      </c>
      <c r="AD21">
        <f t="shared" si="9"/>
        <v>0.44142727648000002</v>
      </c>
      <c r="AE21">
        <f t="shared" si="10"/>
        <v>0.48749764222476305</v>
      </c>
      <c r="AF21">
        <f t="shared" si="11"/>
        <v>0.53845860558836312</v>
      </c>
      <c r="AG21">
        <f t="shared" si="12"/>
        <v>0.51565991476529205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D750E3-C54F-402D-8768-7AD86B5D77FA}">
  <dimension ref="A1:AG21"/>
  <sheetViews>
    <sheetView workbookViewId="0">
      <selection activeCell="AE2" sqref="AE2"/>
    </sheetView>
  </sheetViews>
  <sheetFormatPr defaultRowHeight="15" x14ac:dyDescent="0.25"/>
  <sheetData>
    <row r="1" spans="1:33" x14ac:dyDescent="0.25">
      <c r="A1" t="s">
        <v>3</v>
      </c>
      <c r="B1" t="s">
        <v>0</v>
      </c>
      <c r="C1" t="s">
        <v>1</v>
      </c>
      <c r="D1" t="s">
        <v>2</v>
      </c>
      <c r="E1" s="1" t="s">
        <v>13</v>
      </c>
      <c r="F1" t="s">
        <v>18</v>
      </c>
      <c r="G1" t="s">
        <v>7</v>
      </c>
      <c r="H1" t="s">
        <v>8</v>
      </c>
      <c r="I1" t="s">
        <v>22</v>
      </c>
      <c r="J1" t="s">
        <v>23</v>
      </c>
      <c r="K1" t="s">
        <v>24</v>
      </c>
      <c r="L1" t="s">
        <v>25</v>
      </c>
      <c r="M1" t="s">
        <v>26</v>
      </c>
      <c r="N1" t="s">
        <v>27</v>
      </c>
      <c r="O1" t="s">
        <v>28</v>
      </c>
      <c r="P1" t="s">
        <v>29</v>
      </c>
      <c r="Q1" t="s">
        <v>30</v>
      </c>
      <c r="R1" t="s">
        <v>31</v>
      </c>
      <c r="S1" t="s">
        <v>32</v>
      </c>
      <c r="T1" t="s">
        <v>33</v>
      </c>
      <c r="U1" t="s">
        <v>35</v>
      </c>
      <c r="V1" t="s">
        <v>36</v>
      </c>
      <c r="W1" t="s">
        <v>37</v>
      </c>
      <c r="X1" t="s">
        <v>34</v>
      </c>
      <c r="Y1" t="s">
        <v>38</v>
      </c>
      <c r="Z1" t="s">
        <v>39</v>
      </c>
      <c r="AA1" t="s">
        <v>40</v>
      </c>
      <c r="AB1" t="s">
        <v>41</v>
      </c>
      <c r="AC1" t="s">
        <v>42</v>
      </c>
      <c r="AD1" t="s">
        <v>43</v>
      </c>
      <c r="AE1" t="s">
        <v>44</v>
      </c>
      <c r="AF1" t="s">
        <v>45</v>
      </c>
      <c r="AG1" t="s">
        <v>46</v>
      </c>
    </row>
    <row r="2" spans="1:33" x14ac:dyDescent="0.25">
      <c r="A2" t="s">
        <v>5</v>
      </c>
      <c r="B2">
        <v>1</v>
      </c>
      <c r="C2">
        <v>1</v>
      </c>
      <c r="D2">
        <v>2</v>
      </c>
      <c r="E2">
        <v>-0.7</v>
      </c>
      <c r="F2">
        <v>23.188028226</v>
      </c>
      <c r="G2">
        <v>18.8</v>
      </c>
      <c r="H2">
        <v>30</v>
      </c>
      <c r="I2">
        <v>22.931570000000001</v>
      </c>
      <c r="J2">
        <v>1.3652761126535882</v>
      </c>
      <c r="K2">
        <f>F2-I2</f>
        <v>0.25645822599999946</v>
      </c>
      <c r="L2">
        <f>G2-I2</f>
        <v>-4.13157</v>
      </c>
      <c r="M2">
        <f>H2-I2</f>
        <v>7.0684299999999993</v>
      </c>
      <c r="N2">
        <f>(-0.8086*J2)+0.509</f>
        <v>-0.59496226469169133</v>
      </c>
      <c r="O2">
        <f>(-0.7312*J2)-0.3315</f>
        <v>-1.3297898935723036</v>
      </c>
      <c r="P2">
        <f>(-0.7549*J2)+0.0482</f>
        <v>-0.9824469374421938</v>
      </c>
      <c r="Q2">
        <f>0.6108*EXP((17.27*I2)/(I2+237.3))</f>
        <v>2.7978305371006207</v>
      </c>
      <c r="R2">
        <f>I2+0.509</f>
        <v>23.440570000000001</v>
      </c>
      <c r="S2">
        <f>I2-0.3315</f>
        <v>22.600070000000002</v>
      </c>
      <c r="T2">
        <f>I2+0.0482</f>
        <v>22.979770000000002</v>
      </c>
      <c r="U2">
        <f>0.6108*EXP((17.27*R2)/(R2+237.3))</f>
        <v>2.8851786293423518</v>
      </c>
      <c r="V2">
        <f>0.6108*EXP((17.27*S2)/(S2+237.3))</f>
        <v>2.7421921951340482</v>
      </c>
      <c r="W2">
        <f>0.6108*EXP((17.27*T2)/(T2+237.3))</f>
        <v>2.8060018445407775</v>
      </c>
      <c r="X2">
        <f>Q2-U2</f>
        <v>-8.7348092241731123E-2</v>
      </c>
      <c r="Y2">
        <f>Q2-V2</f>
        <v>5.5638341966572469E-2</v>
      </c>
      <c r="Z2">
        <f>Q2-W2</f>
        <v>-8.1713074401568164E-3</v>
      </c>
      <c r="AA2">
        <f>0.509-(-0.8086*X2)</f>
        <v>0.43837033261333624</v>
      </c>
      <c r="AB2">
        <f>-0.3315-(-0.7312*Y2)</f>
        <v>-0.29081724435404221</v>
      </c>
      <c r="AC2">
        <f>0.0482-(-0.7549*Z2)</f>
        <v>4.2031480013425618E-2</v>
      </c>
      <c r="AD2">
        <f>(K2-L2)/(M2-L2)</f>
        <v>0.39178823446428568</v>
      </c>
      <c r="AE2">
        <f>(K2-N2)/(6-N2)</f>
        <v>0.12910164706325183</v>
      </c>
      <c r="AF2">
        <f>(K2-O2)/(6-O2)</f>
        <v>0.21641113082427205</v>
      </c>
      <c r="AG2">
        <f>(K2-P2)/(6-P2)</f>
        <v>0.17743137535335549</v>
      </c>
    </row>
    <row r="3" spans="1:33" x14ac:dyDescent="0.25">
      <c r="A3" t="s">
        <v>5</v>
      </c>
      <c r="B3">
        <v>1</v>
      </c>
      <c r="C3">
        <v>3</v>
      </c>
      <c r="D3">
        <v>2</v>
      </c>
      <c r="E3">
        <v>-0.78300000000000003</v>
      </c>
      <c r="F3">
        <v>23.349940373999999</v>
      </c>
      <c r="G3">
        <v>18.8</v>
      </c>
      <c r="H3">
        <v>30</v>
      </c>
      <c r="I3">
        <v>22.931570000000001</v>
      </c>
      <c r="J3">
        <v>1.3652761126535882</v>
      </c>
      <c r="K3">
        <f t="shared" ref="K3:K21" si="0">F3-I3</f>
        <v>0.41837037399999844</v>
      </c>
      <c r="L3">
        <f t="shared" ref="L3:L21" si="1">G3-I3</f>
        <v>-4.13157</v>
      </c>
      <c r="M3">
        <f t="shared" ref="M3:M21" si="2">H3-I3</f>
        <v>7.0684299999999993</v>
      </c>
      <c r="N3">
        <f t="shared" ref="N3:N21" si="3">(-0.8086*J3)+0.509</f>
        <v>-0.59496226469169133</v>
      </c>
      <c r="O3">
        <f t="shared" ref="O3:O21" si="4">(-0.7312*J3)-0.3315</f>
        <v>-1.3297898935723036</v>
      </c>
      <c r="P3">
        <f t="shared" ref="P3:P21" si="5">(-0.7549*J3)+0.0482</f>
        <v>-0.9824469374421938</v>
      </c>
      <c r="AA3">
        <f t="shared" ref="AA3:AA21" si="6">0.509-(-0.8086*X3)</f>
        <v>0.50900000000000001</v>
      </c>
      <c r="AB3">
        <f t="shared" ref="AB3:AB21" si="7">-0.3315-(-0.7312*Y3)</f>
        <v>-0.33150000000000002</v>
      </c>
      <c r="AC3">
        <f t="shared" ref="AC3:AC21" si="8">0.0482-(-0.7549*Z3)</f>
        <v>4.82E-2</v>
      </c>
      <c r="AD3">
        <f t="shared" ref="AD3:AD21" si="9">(K3-L3)/(M3-L3)</f>
        <v>0.40624467624999988</v>
      </c>
      <c r="AE3">
        <f t="shared" ref="AE3:AE21" si="10">(K3-N3)/(6-N3)</f>
        <v>0.15365253022248526</v>
      </c>
      <c r="AF3">
        <f t="shared" ref="AF3:AF21" si="11">(K3-O3)/(6-O3)</f>
        <v>0.23850073371206892</v>
      </c>
      <c r="AG3">
        <f t="shared" ref="AG3:AG21" si="12">(K3-P3)/(6-P3)</f>
        <v>0.20061982912187212</v>
      </c>
    </row>
    <row r="4" spans="1:33" x14ac:dyDescent="0.25">
      <c r="A4" t="s">
        <v>5</v>
      </c>
      <c r="B4">
        <v>1</v>
      </c>
      <c r="C4">
        <v>2</v>
      </c>
      <c r="D4">
        <v>2</v>
      </c>
      <c r="E4">
        <v>-0.66700000000000004</v>
      </c>
      <c r="F4">
        <v>22.875495254000001</v>
      </c>
      <c r="G4">
        <v>18.8</v>
      </c>
      <c r="H4">
        <v>30</v>
      </c>
      <c r="I4">
        <v>22.931570000000001</v>
      </c>
      <c r="J4">
        <v>1.3652761126535882</v>
      </c>
      <c r="K4">
        <f t="shared" si="0"/>
        <v>-5.6074746000000175E-2</v>
      </c>
      <c r="L4">
        <f t="shared" si="1"/>
        <v>-4.13157</v>
      </c>
      <c r="M4">
        <f t="shared" si="2"/>
        <v>7.0684299999999993</v>
      </c>
      <c r="N4">
        <f t="shared" si="3"/>
        <v>-0.59496226469169133</v>
      </c>
      <c r="O4">
        <f t="shared" si="4"/>
        <v>-1.3297898935723036</v>
      </c>
      <c r="P4">
        <f t="shared" si="5"/>
        <v>-0.9824469374421938</v>
      </c>
      <c r="AA4">
        <f t="shared" si="6"/>
        <v>0.50900000000000001</v>
      </c>
      <c r="AB4">
        <f t="shared" si="7"/>
        <v>-0.33150000000000002</v>
      </c>
      <c r="AC4">
        <f t="shared" si="8"/>
        <v>4.82E-2</v>
      </c>
      <c r="AD4">
        <f t="shared" si="9"/>
        <v>0.36388350482142856</v>
      </c>
      <c r="AE4">
        <f t="shared" si="10"/>
        <v>8.1711994256101123E-2</v>
      </c>
      <c r="AF4">
        <f t="shared" si="11"/>
        <v>0.17377239539829914</v>
      </c>
      <c r="AG4">
        <f t="shared" si="12"/>
        <v>0.13267156911349789</v>
      </c>
    </row>
    <row r="5" spans="1:33" x14ac:dyDescent="0.25">
      <c r="A5" t="s">
        <v>5</v>
      </c>
      <c r="B5">
        <v>1</v>
      </c>
      <c r="C5">
        <v>4</v>
      </c>
      <c r="D5">
        <v>2</v>
      </c>
      <c r="E5">
        <v>-0.7</v>
      </c>
      <c r="F5">
        <v>24.762211611000001</v>
      </c>
      <c r="G5">
        <v>18.8</v>
      </c>
      <c r="H5">
        <v>30</v>
      </c>
      <c r="I5">
        <v>22.931570000000001</v>
      </c>
      <c r="J5">
        <v>1.3652761126535882</v>
      </c>
      <c r="K5">
        <f t="shared" si="0"/>
        <v>1.8306416110000008</v>
      </c>
      <c r="L5">
        <f t="shared" si="1"/>
        <v>-4.13157</v>
      </c>
      <c r="M5">
        <f t="shared" si="2"/>
        <v>7.0684299999999993</v>
      </c>
      <c r="N5">
        <f t="shared" si="3"/>
        <v>-0.59496226469169133</v>
      </c>
      <c r="O5">
        <f t="shared" si="4"/>
        <v>-1.3297898935723036</v>
      </c>
      <c r="P5">
        <f t="shared" si="5"/>
        <v>-0.9824469374421938</v>
      </c>
      <c r="AA5">
        <f t="shared" si="6"/>
        <v>0.50900000000000001</v>
      </c>
      <c r="AB5">
        <f t="shared" si="7"/>
        <v>-0.33150000000000002</v>
      </c>
      <c r="AC5">
        <f t="shared" si="8"/>
        <v>4.82E-2</v>
      </c>
      <c r="AD5">
        <f t="shared" si="9"/>
        <v>0.53234032241071438</v>
      </c>
      <c r="AE5">
        <f t="shared" si="10"/>
        <v>0.36779647530023996</v>
      </c>
      <c r="AF5">
        <f t="shared" si="11"/>
        <v>0.4311762752359074</v>
      </c>
      <c r="AG5">
        <f t="shared" si="12"/>
        <v>0.4028800467293896</v>
      </c>
    </row>
    <row r="6" spans="1:33" x14ac:dyDescent="0.25">
      <c r="A6" t="s">
        <v>5</v>
      </c>
      <c r="B6">
        <v>2</v>
      </c>
      <c r="C6">
        <v>1</v>
      </c>
      <c r="D6">
        <v>2</v>
      </c>
      <c r="E6">
        <v>-1.0669999999999999</v>
      </c>
      <c r="F6">
        <v>23.345493197</v>
      </c>
      <c r="G6">
        <v>18.8</v>
      </c>
      <c r="H6">
        <v>30</v>
      </c>
      <c r="I6">
        <v>22.931570000000001</v>
      </c>
      <c r="J6">
        <v>1.3652761126535882</v>
      </c>
      <c r="K6">
        <f t="shared" si="0"/>
        <v>0.41392319699999902</v>
      </c>
      <c r="L6">
        <f t="shared" si="1"/>
        <v>-4.13157</v>
      </c>
      <c r="M6">
        <f t="shared" si="2"/>
        <v>7.0684299999999993</v>
      </c>
      <c r="N6">
        <f t="shared" si="3"/>
        <v>-0.59496226469169133</v>
      </c>
      <c r="O6">
        <f t="shared" si="4"/>
        <v>-1.3297898935723036</v>
      </c>
      <c r="P6">
        <f t="shared" si="5"/>
        <v>-0.9824469374421938</v>
      </c>
      <c r="AA6">
        <f t="shared" si="6"/>
        <v>0.50900000000000001</v>
      </c>
      <c r="AB6">
        <f t="shared" si="7"/>
        <v>-0.33150000000000002</v>
      </c>
      <c r="AC6">
        <f t="shared" si="8"/>
        <v>4.82E-2</v>
      </c>
      <c r="AD6">
        <f t="shared" si="9"/>
        <v>0.40584760687499993</v>
      </c>
      <c r="AE6">
        <f t="shared" si="10"/>
        <v>0.15297820081444469</v>
      </c>
      <c r="AF6">
        <f t="shared" si="11"/>
        <v>0.23789400731682814</v>
      </c>
      <c r="AG6">
        <f t="shared" si="12"/>
        <v>0.19998292102363049</v>
      </c>
    </row>
    <row r="7" spans="1:33" x14ac:dyDescent="0.25">
      <c r="A7" t="s">
        <v>5</v>
      </c>
      <c r="B7">
        <v>2</v>
      </c>
      <c r="C7">
        <v>4</v>
      </c>
      <c r="D7">
        <v>2</v>
      </c>
      <c r="E7">
        <v>-1.167</v>
      </c>
      <c r="F7">
        <v>23.836092606000001</v>
      </c>
      <c r="G7">
        <v>18.8</v>
      </c>
      <c r="H7">
        <v>30</v>
      </c>
      <c r="I7">
        <v>22.931570000000001</v>
      </c>
      <c r="J7">
        <v>1.3652761126535882</v>
      </c>
      <c r="K7">
        <f t="shared" si="0"/>
        <v>0.90452260600000045</v>
      </c>
      <c r="L7">
        <f t="shared" si="1"/>
        <v>-4.13157</v>
      </c>
      <c r="M7">
        <f t="shared" si="2"/>
        <v>7.0684299999999993</v>
      </c>
      <c r="N7">
        <f t="shared" si="3"/>
        <v>-0.59496226469169133</v>
      </c>
      <c r="O7">
        <f t="shared" si="4"/>
        <v>-1.3297898935723036</v>
      </c>
      <c r="P7">
        <f t="shared" si="5"/>
        <v>-0.9824469374421938</v>
      </c>
      <c r="AA7">
        <f t="shared" si="6"/>
        <v>0.50900000000000001</v>
      </c>
      <c r="AB7">
        <f t="shared" si="7"/>
        <v>-0.33150000000000002</v>
      </c>
      <c r="AC7">
        <f t="shared" si="8"/>
        <v>4.82E-2</v>
      </c>
      <c r="AD7">
        <f t="shared" si="9"/>
        <v>0.44965112553571435</v>
      </c>
      <c r="AE7">
        <f t="shared" si="10"/>
        <v>0.22736822600482179</v>
      </c>
      <c r="AF7">
        <f t="shared" si="11"/>
        <v>0.30482626814878211</v>
      </c>
      <c r="AG7">
        <f t="shared" si="12"/>
        <v>0.27024473803354498</v>
      </c>
    </row>
    <row r="8" spans="1:33" x14ac:dyDescent="0.25">
      <c r="A8" t="s">
        <v>5</v>
      </c>
      <c r="B8">
        <v>2</v>
      </c>
      <c r="C8">
        <v>3</v>
      </c>
      <c r="D8">
        <v>2</v>
      </c>
      <c r="E8">
        <v>-0.72299999999999998</v>
      </c>
      <c r="F8">
        <v>24.452856095000001</v>
      </c>
      <c r="G8">
        <v>18.8</v>
      </c>
      <c r="H8">
        <v>30</v>
      </c>
      <c r="I8">
        <v>22.931570000000001</v>
      </c>
      <c r="J8">
        <v>1.3652761126535882</v>
      </c>
      <c r="K8">
        <f t="shared" si="0"/>
        <v>1.5212860950000007</v>
      </c>
      <c r="L8">
        <f t="shared" si="1"/>
        <v>-4.13157</v>
      </c>
      <c r="M8">
        <f t="shared" si="2"/>
        <v>7.0684299999999993</v>
      </c>
      <c r="N8">
        <f t="shared" si="3"/>
        <v>-0.59496226469169133</v>
      </c>
      <c r="O8">
        <f t="shared" si="4"/>
        <v>-1.3297898935723036</v>
      </c>
      <c r="P8">
        <f t="shared" si="5"/>
        <v>-0.9824469374421938</v>
      </c>
      <c r="AA8">
        <f t="shared" si="6"/>
        <v>0.50900000000000001</v>
      </c>
      <c r="AB8">
        <f t="shared" si="7"/>
        <v>-0.33150000000000002</v>
      </c>
      <c r="AC8">
        <f t="shared" si="8"/>
        <v>4.82E-2</v>
      </c>
      <c r="AD8">
        <f t="shared" si="9"/>
        <v>0.50471929419642869</v>
      </c>
      <c r="AE8">
        <f t="shared" si="10"/>
        <v>0.32088862297540754</v>
      </c>
      <c r="AF8">
        <f t="shared" si="11"/>
        <v>0.3889710387295674</v>
      </c>
      <c r="AG8">
        <f t="shared" si="12"/>
        <v>0.35857530388327741</v>
      </c>
    </row>
    <row r="9" spans="1:33" x14ac:dyDescent="0.25">
      <c r="A9" t="s">
        <v>5</v>
      </c>
      <c r="B9">
        <v>2</v>
      </c>
      <c r="C9">
        <v>2</v>
      </c>
      <c r="D9">
        <v>2</v>
      </c>
      <c r="E9">
        <v>-0.68300000000000005</v>
      </c>
      <c r="F9">
        <v>23.051884564000002</v>
      </c>
      <c r="G9">
        <v>18.8</v>
      </c>
      <c r="H9">
        <v>30</v>
      </c>
      <c r="I9">
        <v>22.931570000000001</v>
      </c>
      <c r="J9">
        <v>1.3652761126535882</v>
      </c>
      <c r="K9">
        <f t="shared" si="0"/>
        <v>0.12031456400000096</v>
      </c>
      <c r="L9">
        <f t="shared" si="1"/>
        <v>-4.13157</v>
      </c>
      <c r="M9">
        <f t="shared" si="2"/>
        <v>7.0684299999999993</v>
      </c>
      <c r="N9">
        <f t="shared" si="3"/>
        <v>-0.59496226469169133</v>
      </c>
      <c r="O9">
        <f t="shared" si="4"/>
        <v>-1.3297898935723036</v>
      </c>
      <c r="P9">
        <f t="shared" si="5"/>
        <v>-0.9824469374421938</v>
      </c>
      <c r="AA9">
        <f t="shared" si="6"/>
        <v>0.50900000000000001</v>
      </c>
      <c r="AB9">
        <f t="shared" si="7"/>
        <v>-0.33150000000000002</v>
      </c>
      <c r="AC9">
        <f t="shared" si="8"/>
        <v>4.82E-2</v>
      </c>
      <c r="AD9">
        <f t="shared" si="9"/>
        <v>0.37963255035714294</v>
      </c>
      <c r="AE9">
        <f t="shared" si="10"/>
        <v>0.10845806237909245</v>
      </c>
      <c r="AF9">
        <f t="shared" si="11"/>
        <v>0.19783711110791066</v>
      </c>
      <c r="AG9">
        <f t="shared" si="12"/>
        <v>0.15793338801170437</v>
      </c>
    </row>
    <row r="10" spans="1:33" x14ac:dyDescent="0.25">
      <c r="A10" t="s">
        <v>5</v>
      </c>
      <c r="B10">
        <v>3</v>
      </c>
      <c r="C10">
        <v>3</v>
      </c>
      <c r="D10">
        <v>2</v>
      </c>
      <c r="E10">
        <v>-1.0329999999999999</v>
      </c>
      <c r="F10">
        <v>23.471184281999999</v>
      </c>
      <c r="G10">
        <v>18.8</v>
      </c>
      <c r="H10">
        <v>30</v>
      </c>
      <c r="I10">
        <v>22.931570000000001</v>
      </c>
      <c r="J10">
        <v>1.3652761126535882</v>
      </c>
      <c r="K10">
        <f t="shared" si="0"/>
        <v>0.53961428199999872</v>
      </c>
      <c r="L10">
        <f t="shared" si="1"/>
        <v>-4.13157</v>
      </c>
      <c r="M10">
        <f t="shared" si="2"/>
        <v>7.0684299999999993</v>
      </c>
      <c r="N10">
        <f t="shared" si="3"/>
        <v>-0.59496226469169133</v>
      </c>
      <c r="O10">
        <f t="shared" si="4"/>
        <v>-1.3297898935723036</v>
      </c>
      <c r="P10">
        <f t="shared" si="5"/>
        <v>-0.9824469374421938</v>
      </c>
      <c r="AA10">
        <f t="shared" si="6"/>
        <v>0.50900000000000001</v>
      </c>
      <c r="AB10">
        <f t="shared" si="7"/>
        <v>-0.33150000000000002</v>
      </c>
      <c r="AC10">
        <f t="shared" si="8"/>
        <v>4.82E-2</v>
      </c>
      <c r="AD10">
        <f t="shared" si="9"/>
        <v>0.41707002517857134</v>
      </c>
      <c r="AE10">
        <f t="shared" si="10"/>
        <v>0.17203685194167379</v>
      </c>
      <c r="AF10">
        <f t="shared" si="11"/>
        <v>0.25504198656657739</v>
      </c>
      <c r="AG10">
        <f t="shared" si="12"/>
        <v>0.21798392928421639</v>
      </c>
    </row>
    <row r="11" spans="1:33" x14ac:dyDescent="0.25">
      <c r="A11" t="s">
        <v>5</v>
      </c>
      <c r="B11">
        <v>3</v>
      </c>
      <c r="C11">
        <v>2</v>
      </c>
      <c r="D11">
        <v>2</v>
      </c>
      <c r="E11">
        <v>-0.83299999999999996</v>
      </c>
      <c r="F11">
        <v>23.955586971999999</v>
      </c>
      <c r="G11">
        <v>18.8</v>
      </c>
      <c r="H11">
        <v>30</v>
      </c>
      <c r="I11">
        <v>22.931570000000001</v>
      </c>
      <c r="J11">
        <v>1.3652761126535882</v>
      </c>
      <c r="K11">
        <f t="shared" si="0"/>
        <v>1.0240169719999983</v>
      </c>
      <c r="L11">
        <f t="shared" si="1"/>
        <v>-4.13157</v>
      </c>
      <c r="M11">
        <f t="shared" si="2"/>
        <v>7.0684299999999993</v>
      </c>
      <c r="N11">
        <f t="shared" si="3"/>
        <v>-0.59496226469169133</v>
      </c>
      <c r="O11">
        <f t="shared" si="4"/>
        <v>-1.3297898935723036</v>
      </c>
      <c r="P11">
        <f t="shared" si="5"/>
        <v>-0.9824469374421938</v>
      </c>
      <c r="AA11">
        <f t="shared" si="6"/>
        <v>0.50900000000000001</v>
      </c>
      <c r="AB11">
        <f t="shared" si="7"/>
        <v>-0.33150000000000002</v>
      </c>
      <c r="AC11">
        <f t="shared" si="8"/>
        <v>4.82E-2</v>
      </c>
      <c r="AD11">
        <f t="shared" si="9"/>
        <v>0.46032026535714271</v>
      </c>
      <c r="AE11">
        <f t="shared" si="10"/>
        <v>0.24548726311285052</v>
      </c>
      <c r="AF11">
        <f t="shared" si="11"/>
        <v>0.32112883176043289</v>
      </c>
      <c r="AG11">
        <f t="shared" si="12"/>
        <v>0.2873582753179072</v>
      </c>
    </row>
    <row r="12" spans="1:33" x14ac:dyDescent="0.25">
      <c r="A12" t="s">
        <v>5</v>
      </c>
      <c r="B12">
        <v>3</v>
      </c>
      <c r="C12">
        <v>1</v>
      </c>
      <c r="D12">
        <v>2</v>
      </c>
      <c r="E12">
        <v>-0.83299999999999996</v>
      </c>
      <c r="F12">
        <v>23.903788869</v>
      </c>
      <c r="G12">
        <v>18.8</v>
      </c>
      <c r="H12">
        <v>30</v>
      </c>
      <c r="I12">
        <v>22.931570000000001</v>
      </c>
      <c r="J12">
        <v>1.3652761126535882</v>
      </c>
      <c r="K12">
        <f t="shared" si="0"/>
        <v>0.97221886899999888</v>
      </c>
      <c r="L12">
        <f t="shared" si="1"/>
        <v>-4.13157</v>
      </c>
      <c r="M12">
        <f t="shared" si="2"/>
        <v>7.0684299999999993</v>
      </c>
      <c r="N12">
        <f t="shared" si="3"/>
        <v>-0.59496226469169133</v>
      </c>
      <c r="O12">
        <f t="shared" si="4"/>
        <v>-1.3297898935723036</v>
      </c>
      <c r="P12">
        <f t="shared" si="5"/>
        <v>-0.9824469374421938</v>
      </c>
      <c r="AA12">
        <f t="shared" si="6"/>
        <v>0.50900000000000001</v>
      </c>
      <c r="AB12">
        <f t="shared" si="7"/>
        <v>-0.33150000000000002</v>
      </c>
      <c r="AC12">
        <f t="shared" si="8"/>
        <v>4.82E-2</v>
      </c>
      <c r="AD12">
        <f t="shared" si="9"/>
        <v>0.4556954347321428</v>
      </c>
      <c r="AE12">
        <f t="shared" si="10"/>
        <v>0.23763307063667552</v>
      </c>
      <c r="AF12">
        <f t="shared" si="11"/>
        <v>0.31406203943048872</v>
      </c>
      <c r="AG12">
        <f t="shared" si="12"/>
        <v>0.27993994425659391</v>
      </c>
    </row>
    <row r="13" spans="1:33" x14ac:dyDescent="0.25">
      <c r="A13" t="s">
        <v>5</v>
      </c>
      <c r="B13">
        <v>3</v>
      </c>
      <c r="C13">
        <v>4</v>
      </c>
      <c r="D13">
        <v>2</v>
      </c>
      <c r="E13">
        <v>-1.167</v>
      </c>
      <c r="F13">
        <v>24.467992512999999</v>
      </c>
      <c r="G13">
        <v>18.8</v>
      </c>
      <c r="H13">
        <v>30</v>
      </c>
      <c r="I13">
        <v>22.931570000000001</v>
      </c>
      <c r="J13">
        <v>1.3652761126535882</v>
      </c>
      <c r="K13">
        <f t="shared" si="0"/>
        <v>1.536422512999998</v>
      </c>
      <c r="L13">
        <f t="shared" si="1"/>
        <v>-4.13157</v>
      </c>
      <c r="M13">
        <f t="shared" si="2"/>
        <v>7.0684299999999993</v>
      </c>
      <c r="N13">
        <f t="shared" si="3"/>
        <v>-0.59496226469169133</v>
      </c>
      <c r="O13">
        <f t="shared" si="4"/>
        <v>-1.3297898935723036</v>
      </c>
      <c r="P13">
        <f t="shared" si="5"/>
        <v>-0.9824469374421938</v>
      </c>
      <c r="AA13">
        <f t="shared" si="6"/>
        <v>0.50900000000000001</v>
      </c>
      <c r="AB13">
        <f t="shared" si="7"/>
        <v>-0.33150000000000002</v>
      </c>
      <c r="AC13">
        <f t="shared" si="8"/>
        <v>4.82E-2</v>
      </c>
      <c r="AD13">
        <f t="shared" si="9"/>
        <v>0.50607076008928553</v>
      </c>
      <c r="AE13">
        <f t="shared" si="10"/>
        <v>0.32318377151341132</v>
      </c>
      <c r="AF13">
        <f t="shared" si="11"/>
        <v>0.39103609355648278</v>
      </c>
      <c r="AG13">
        <f t="shared" si="12"/>
        <v>0.36074308519770898</v>
      </c>
    </row>
    <row r="14" spans="1:33" x14ac:dyDescent="0.25">
      <c r="A14" t="s">
        <v>5</v>
      </c>
      <c r="B14">
        <v>4</v>
      </c>
      <c r="C14">
        <v>2</v>
      </c>
      <c r="D14">
        <v>2</v>
      </c>
      <c r="E14">
        <v>-0.73299999999999998</v>
      </c>
      <c r="F14">
        <v>24.235012973</v>
      </c>
      <c r="G14">
        <v>18.8</v>
      </c>
      <c r="H14">
        <v>30</v>
      </c>
      <c r="I14">
        <v>22.931570000000001</v>
      </c>
      <c r="J14">
        <v>1.3652761126535882</v>
      </c>
      <c r="K14">
        <f t="shared" si="0"/>
        <v>1.3034429729999992</v>
      </c>
      <c r="L14">
        <f t="shared" si="1"/>
        <v>-4.13157</v>
      </c>
      <c r="M14">
        <f t="shared" si="2"/>
        <v>7.0684299999999993</v>
      </c>
      <c r="N14">
        <f t="shared" si="3"/>
        <v>-0.59496226469169133</v>
      </c>
      <c r="O14">
        <f t="shared" si="4"/>
        <v>-1.3297898935723036</v>
      </c>
      <c r="P14">
        <f t="shared" si="5"/>
        <v>-0.9824469374421938</v>
      </c>
      <c r="AA14">
        <f t="shared" si="6"/>
        <v>0.50900000000000001</v>
      </c>
      <c r="AB14">
        <f t="shared" si="7"/>
        <v>-0.33150000000000002</v>
      </c>
      <c r="AC14">
        <f t="shared" si="8"/>
        <v>4.82E-2</v>
      </c>
      <c r="AD14">
        <f t="shared" si="9"/>
        <v>0.48526901544642853</v>
      </c>
      <c r="AE14">
        <f t="shared" si="10"/>
        <v>0.28785687643057944</v>
      </c>
      <c r="AF14">
        <f t="shared" si="11"/>
        <v>0.3592507977454385</v>
      </c>
      <c r="AG14">
        <f t="shared" si="12"/>
        <v>0.32737662468790041</v>
      </c>
    </row>
    <row r="15" spans="1:33" x14ac:dyDescent="0.25">
      <c r="A15" t="s">
        <v>5</v>
      </c>
      <c r="B15">
        <v>4</v>
      </c>
      <c r="C15">
        <v>3</v>
      </c>
      <c r="D15">
        <v>2</v>
      </c>
      <c r="E15">
        <v>-0.90700000000000003</v>
      </c>
      <c r="F15">
        <v>23.202067269</v>
      </c>
      <c r="G15">
        <v>18.8</v>
      </c>
      <c r="H15">
        <v>30</v>
      </c>
      <c r="I15">
        <v>22.931570000000001</v>
      </c>
      <c r="J15">
        <v>1.3652761126535882</v>
      </c>
      <c r="K15">
        <f t="shared" si="0"/>
        <v>0.27049726899999982</v>
      </c>
      <c r="L15">
        <f t="shared" si="1"/>
        <v>-4.13157</v>
      </c>
      <c r="M15">
        <f t="shared" si="2"/>
        <v>7.0684299999999993</v>
      </c>
      <c r="N15">
        <f t="shared" si="3"/>
        <v>-0.59496226469169133</v>
      </c>
      <c r="O15">
        <f t="shared" si="4"/>
        <v>-1.3297898935723036</v>
      </c>
      <c r="P15">
        <f t="shared" si="5"/>
        <v>-0.9824469374421938</v>
      </c>
      <c r="AA15">
        <f t="shared" si="6"/>
        <v>0.50900000000000001</v>
      </c>
      <c r="AB15">
        <f t="shared" si="7"/>
        <v>-0.33150000000000002</v>
      </c>
      <c r="AC15">
        <f t="shared" si="8"/>
        <v>4.82E-2</v>
      </c>
      <c r="AD15">
        <f t="shared" si="9"/>
        <v>0.3930417204464286</v>
      </c>
      <c r="AE15">
        <f t="shared" si="10"/>
        <v>0.13123039965296157</v>
      </c>
      <c r="AF15">
        <f t="shared" si="11"/>
        <v>0.21832647126429089</v>
      </c>
      <c r="AG15">
        <f t="shared" si="12"/>
        <v>0.17944199471441619</v>
      </c>
    </row>
    <row r="16" spans="1:33" x14ac:dyDescent="0.25">
      <c r="A16" t="s">
        <v>5</v>
      </c>
      <c r="B16">
        <v>4</v>
      </c>
      <c r="C16">
        <v>1</v>
      </c>
      <c r="D16">
        <v>2</v>
      </c>
      <c r="E16">
        <v>-0.66700000000000004</v>
      </c>
      <c r="F16">
        <v>24.512461895000001</v>
      </c>
      <c r="G16">
        <v>18.8</v>
      </c>
      <c r="H16">
        <v>30</v>
      </c>
      <c r="I16">
        <v>22.931570000000001</v>
      </c>
      <c r="J16">
        <v>1.3652761126535882</v>
      </c>
      <c r="K16">
        <f t="shared" si="0"/>
        <v>1.5808918950000006</v>
      </c>
      <c r="L16">
        <f t="shared" si="1"/>
        <v>-4.13157</v>
      </c>
      <c r="M16">
        <f t="shared" si="2"/>
        <v>7.0684299999999993</v>
      </c>
      <c r="N16">
        <f t="shared" si="3"/>
        <v>-0.59496226469169133</v>
      </c>
      <c r="O16">
        <f t="shared" si="4"/>
        <v>-1.3297898935723036</v>
      </c>
      <c r="P16">
        <f t="shared" si="5"/>
        <v>-0.9824469374421938</v>
      </c>
      <c r="AA16">
        <f t="shared" si="6"/>
        <v>0.50900000000000001</v>
      </c>
      <c r="AB16">
        <f t="shared" si="7"/>
        <v>-0.33150000000000002</v>
      </c>
      <c r="AC16">
        <f t="shared" si="8"/>
        <v>4.82E-2</v>
      </c>
      <c r="AD16">
        <f t="shared" si="9"/>
        <v>0.51004124062500011</v>
      </c>
      <c r="AE16">
        <f t="shared" si="10"/>
        <v>0.32992670349925213</v>
      </c>
      <c r="AF16">
        <f t="shared" si="11"/>
        <v>0.39710303171510575</v>
      </c>
      <c r="AG16">
        <f t="shared" si="12"/>
        <v>0.36711182417967581</v>
      </c>
    </row>
    <row r="17" spans="1:33" x14ac:dyDescent="0.25">
      <c r="A17" t="s">
        <v>5</v>
      </c>
      <c r="B17">
        <v>4</v>
      </c>
      <c r="C17">
        <v>4</v>
      </c>
      <c r="D17">
        <v>2</v>
      </c>
      <c r="E17">
        <v>-1.167</v>
      </c>
      <c r="F17">
        <v>22.977417812999999</v>
      </c>
      <c r="G17">
        <v>18.8</v>
      </c>
      <c r="H17">
        <v>30</v>
      </c>
      <c r="I17">
        <v>22.931570000000001</v>
      </c>
      <c r="J17">
        <v>1.3652761126535882</v>
      </c>
      <c r="K17">
        <f t="shared" si="0"/>
        <v>4.5847812999998183E-2</v>
      </c>
      <c r="L17">
        <f t="shared" si="1"/>
        <v>-4.13157</v>
      </c>
      <c r="M17">
        <f t="shared" si="2"/>
        <v>7.0684299999999993</v>
      </c>
      <c r="N17">
        <f t="shared" si="3"/>
        <v>-0.59496226469169133</v>
      </c>
      <c r="O17">
        <f t="shared" si="4"/>
        <v>-1.3297898935723036</v>
      </c>
      <c r="P17">
        <f t="shared" si="5"/>
        <v>-0.9824469374421938</v>
      </c>
      <c r="AA17">
        <f t="shared" si="6"/>
        <v>0.50900000000000001</v>
      </c>
      <c r="AB17">
        <f t="shared" si="7"/>
        <v>-0.33150000000000002</v>
      </c>
      <c r="AC17">
        <f t="shared" si="8"/>
        <v>4.82E-2</v>
      </c>
      <c r="AD17">
        <f t="shared" si="9"/>
        <v>0.37298373330357126</v>
      </c>
      <c r="AE17">
        <f t="shared" si="10"/>
        <v>9.716660262371446E-2</v>
      </c>
      <c r="AF17">
        <f t="shared" si="11"/>
        <v>0.18767764513668211</v>
      </c>
      <c r="AG17">
        <f t="shared" si="12"/>
        <v>0.14726853775689078</v>
      </c>
    </row>
    <row r="18" spans="1:33" x14ac:dyDescent="0.25">
      <c r="A18" t="s">
        <v>5</v>
      </c>
      <c r="B18">
        <v>5</v>
      </c>
      <c r="C18">
        <v>1</v>
      </c>
      <c r="D18">
        <v>2</v>
      </c>
      <c r="E18">
        <v>-0.86</v>
      </c>
      <c r="F18">
        <v>25.290005863000001</v>
      </c>
      <c r="G18">
        <v>18.8</v>
      </c>
      <c r="H18">
        <v>30</v>
      </c>
      <c r="I18">
        <v>22.931570000000001</v>
      </c>
      <c r="J18">
        <v>1.3652761126535882</v>
      </c>
      <c r="K18">
        <f t="shared" si="0"/>
        <v>2.3584358630000004</v>
      </c>
      <c r="L18">
        <f t="shared" si="1"/>
        <v>-4.13157</v>
      </c>
      <c r="M18">
        <f t="shared" si="2"/>
        <v>7.0684299999999993</v>
      </c>
      <c r="N18">
        <f t="shared" si="3"/>
        <v>-0.59496226469169133</v>
      </c>
      <c r="O18">
        <f t="shared" si="4"/>
        <v>-1.3297898935723036</v>
      </c>
      <c r="P18">
        <f t="shared" si="5"/>
        <v>-0.9824469374421938</v>
      </c>
      <c r="AA18">
        <f t="shared" si="6"/>
        <v>0.50900000000000001</v>
      </c>
      <c r="AB18">
        <f t="shared" si="7"/>
        <v>-0.33150000000000002</v>
      </c>
      <c r="AC18">
        <f t="shared" si="8"/>
        <v>4.82E-2</v>
      </c>
      <c r="AD18">
        <f t="shared" si="9"/>
        <v>0.57946480919642862</v>
      </c>
      <c r="AE18">
        <f t="shared" si="10"/>
        <v>0.44782638765102328</v>
      </c>
      <c r="AF18">
        <f t="shared" si="11"/>
        <v>0.50318301208150751</v>
      </c>
      <c r="AG18">
        <f t="shared" si="12"/>
        <v>0.47846877038581898</v>
      </c>
    </row>
    <row r="19" spans="1:33" x14ac:dyDescent="0.25">
      <c r="A19" t="s">
        <v>5</v>
      </c>
      <c r="B19">
        <v>5</v>
      </c>
      <c r="C19">
        <v>4</v>
      </c>
      <c r="D19">
        <v>2</v>
      </c>
      <c r="E19">
        <v>-0.93300000000000005</v>
      </c>
      <c r="F19">
        <v>24.005869376</v>
      </c>
      <c r="G19">
        <v>18.8</v>
      </c>
      <c r="H19">
        <v>30</v>
      </c>
      <c r="I19">
        <v>22.931570000000001</v>
      </c>
      <c r="J19">
        <v>1.3652761126535882</v>
      </c>
      <c r="K19">
        <f t="shared" si="0"/>
        <v>1.074299375999999</v>
      </c>
      <c r="L19">
        <f t="shared" si="1"/>
        <v>-4.13157</v>
      </c>
      <c r="M19">
        <f t="shared" si="2"/>
        <v>7.0684299999999993</v>
      </c>
      <c r="N19">
        <f t="shared" si="3"/>
        <v>-0.59496226469169133</v>
      </c>
      <c r="O19">
        <f t="shared" si="4"/>
        <v>-1.3297898935723036</v>
      </c>
      <c r="P19">
        <f t="shared" si="5"/>
        <v>-0.9824469374421938</v>
      </c>
      <c r="AA19">
        <f t="shared" si="6"/>
        <v>0.50900000000000001</v>
      </c>
      <c r="AB19">
        <f t="shared" si="7"/>
        <v>-0.33150000000000002</v>
      </c>
      <c r="AC19">
        <f t="shared" si="8"/>
        <v>4.82E-2</v>
      </c>
      <c r="AD19">
        <f t="shared" si="9"/>
        <v>0.46480976571428567</v>
      </c>
      <c r="AE19">
        <f t="shared" si="10"/>
        <v>0.25311162880015764</v>
      </c>
      <c r="AF19">
        <f t="shared" si="11"/>
        <v>0.32798883794479772</v>
      </c>
      <c r="AG19">
        <f t="shared" si="12"/>
        <v>0.29455953362326859</v>
      </c>
    </row>
    <row r="20" spans="1:33" x14ac:dyDescent="0.25">
      <c r="A20" t="s">
        <v>5</v>
      </c>
      <c r="B20">
        <v>5</v>
      </c>
      <c r="C20">
        <v>3</v>
      </c>
      <c r="D20">
        <v>2</v>
      </c>
      <c r="E20">
        <v>-1.0677000000000001</v>
      </c>
      <c r="F20">
        <v>23.056854714</v>
      </c>
      <c r="G20">
        <v>18.8</v>
      </c>
      <c r="H20">
        <v>30</v>
      </c>
      <c r="I20">
        <v>22.931570000000001</v>
      </c>
      <c r="J20">
        <v>1.3652761126535882</v>
      </c>
      <c r="K20">
        <f t="shared" si="0"/>
        <v>0.1252847139999993</v>
      </c>
      <c r="L20">
        <f t="shared" si="1"/>
        <v>-4.13157</v>
      </c>
      <c r="M20">
        <f t="shared" si="2"/>
        <v>7.0684299999999993</v>
      </c>
      <c r="N20">
        <f t="shared" si="3"/>
        <v>-0.59496226469169133</v>
      </c>
      <c r="O20">
        <f t="shared" si="4"/>
        <v>-1.3297898935723036</v>
      </c>
      <c r="P20">
        <f t="shared" si="5"/>
        <v>-0.9824469374421938</v>
      </c>
      <c r="AA20">
        <f t="shared" si="6"/>
        <v>0.50900000000000001</v>
      </c>
      <c r="AB20">
        <f t="shared" si="7"/>
        <v>-0.33150000000000002</v>
      </c>
      <c r="AC20">
        <f t="shared" si="8"/>
        <v>4.82E-2</v>
      </c>
      <c r="AD20">
        <f t="shared" si="9"/>
        <v>0.38007631374999995</v>
      </c>
      <c r="AE20">
        <f t="shared" si="10"/>
        <v>0.10921169064875029</v>
      </c>
      <c r="AF20">
        <f t="shared" si="11"/>
        <v>0.19851518647871449</v>
      </c>
      <c r="AG20">
        <f t="shared" si="12"/>
        <v>0.15864519435187813</v>
      </c>
    </row>
    <row r="21" spans="1:33" x14ac:dyDescent="0.25">
      <c r="A21" t="s">
        <v>5</v>
      </c>
      <c r="B21">
        <v>5</v>
      </c>
      <c r="C21">
        <v>2</v>
      </c>
      <c r="D21">
        <v>2</v>
      </c>
      <c r="E21">
        <v>-0.76</v>
      </c>
      <c r="F21">
        <v>23.019963111999999</v>
      </c>
      <c r="G21">
        <v>18.8</v>
      </c>
      <c r="H21">
        <v>30</v>
      </c>
      <c r="I21">
        <v>22.931570000000001</v>
      </c>
      <c r="J21">
        <v>1.3652761126535882</v>
      </c>
      <c r="K21">
        <f t="shared" si="0"/>
        <v>8.8393111999998553E-2</v>
      </c>
      <c r="L21">
        <f t="shared" si="1"/>
        <v>-4.13157</v>
      </c>
      <c r="M21">
        <f t="shared" si="2"/>
        <v>7.0684299999999993</v>
      </c>
      <c r="N21">
        <f t="shared" si="3"/>
        <v>-0.59496226469169133</v>
      </c>
      <c r="O21">
        <f t="shared" si="4"/>
        <v>-1.3297898935723036</v>
      </c>
      <c r="P21">
        <f t="shared" si="5"/>
        <v>-0.9824469374421938</v>
      </c>
      <c r="AA21">
        <f t="shared" si="6"/>
        <v>0.50900000000000001</v>
      </c>
      <c r="AB21">
        <f t="shared" si="7"/>
        <v>-0.33150000000000002</v>
      </c>
      <c r="AC21">
        <f t="shared" si="8"/>
        <v>4.82E-2</v>
      </c>
      <c r="AD21">
        <f t="shared" si="9"/>
        <v>0.37678242071428558</v>
      </c>
      <c r="AE21">
        <f t="shared" si="10"/>
        <v>0.1036177841911634</v>
      </c>
      <c r="AF21">
        <f t="shared" si="11"/>
        <v>0.19348208150085533</v>
      </c>
      <c r="AG21">
        <f t="shared" si="12"/>
        <v>0.15336171675003976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20211029</vt:lpstr>
      <vt:lpstr>2021117</vt:lpstr>
      <vt:lpstr>20220122</vt:lpstr>
      <vt:lpstr>20220209</vt:lpstr>
      <vt:lpstr>20220224</vt:lpstr>
      <vt:lpstr>20220302</vt:lpstr>
      <vt:lpstr>20220310</vt:lpstr>
      <vt:lpstr>20220314</vt:lpstr>
      <vt:lpstr>20220324</vt:lpstr>
      <vt:lpstr>20220406</vt:lpstr>
      <vt:lpstr>20220413</vt:lpstr>
      <vt:lpstr>Season</vt:lpstr>
      <vt:lpstr>Sheet3</vt:lpstr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Muhammad Uthman</dc:creator>
  <cp:lastModifiedBy>Mr. MU Pandor</cp:lastModifiedBy>
  <dcterms:created xsi:type="dcterms:W3CDTF">2022-10-21T07:51:40Z</dcterms:created>
  <dcterms:modified xsi:type="dcterms:W3CDTF">2023-05-05T14:12:40Z</dcterms:modified>
</cp:coreProperties>
</file>