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l\OneDrive\Documents\PhD\PhD\Ultrasonic lab data\Comparison calculations\"/>
    </mc:Choice>
  </mc:AlternateContent>
  <xr:revisionPtr revIDLastSave="0" documentId="13_ncr:1_{60E53F04-3290-472E-AA76-4BDC0F063F3C}" xr6:coauthVersionLast="47" xr6:coauthVersionMax="47" xr10:uidLastSave="{00000000-0000-0000-0000-000000000000}"/>
  <bookViews>
    <workbookView xWindow="-120" yWindow="-120" windowWidth="20730" windowHeight="11160" activeTab="3" xr2:uid="{1106AD35-B3F0-4A9B-B4DF-5E0ECAA39634}"/>
  </bookViews>
  <sheets>
    <sheet name="ST with Coup" sheetId="2" r:id="rId1"/>
    <sheet name="ET with Coup" sheetId="3" r:id="rId2"/>
    <sheet name="ST without Coup" sheetId="4" r:id="rId3"/>
    <sheet name="ET without Coup" sheetId="5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L20" i="1"/>
  <c r="L21" i="1"/>
  <c r="L22" i="1"/>
  <c r="L23" i="1"/>
  <c r="L24" i="1"/>
  <c r="L25" i="1"/>
  <c r="L26" i="1"/>
  <c r="L27" i="1"/>
  <c r="L18" i="1"/>
  <c r="K19" i="1"/>
  <c r="K20" i="1"/>
  <c r="K21" i="1"/>
  <c r="K22" i="1"/>
  <c r="K23" i="1"/>
  <c r="K24" i="1"/>
  <c r="K25" i="1"/>
  <c r="K26" i="1"/>
  <c r="K27" i="1"/>
  <c r="K18" i="1"/>
  <c r="D19" i="1"/>
  <c r="D20" i="1"/>
  <c r="D21" i="1"/>
  <c r="D22" i="1"/>
  <c r="D23" i="1"/>
  <c r="D24" i="1"/>
  <c r="D25" i="1"/>
  <c r="D26" i="1"/>
  <c r="D27" i="1"/>
  <c r="D18" i="1"/>
  <c r="C19" i="1"/>
  <c r="C20" i="1"/>
  <c r="C21" i="1"/>
  <c r="C22" i="1"/>
  <c r="C23" i="1"/>
  <c r="C24" i="1"/>
  <c r="C25" i="1"/>
  <c r="C26" i="1"/>
  <c r="C27" i="1"/>
  <c r="C18" i="1"/>
  <c r="L4" i="1"/>
  <c r="L5" i="1"/>
  <c r="L6" i="1"/>
  <c r="L7" i="1"/>
  <c r="L8" i="1"/>
  <c r="L9" i="1"/>
  <c r="L10" i="1"/>
  <c r="L11" i="1"/>
  <c r="L12" i="1"/>
  <c r="L3" i="1"/>
  <c r="K4" i="1"/>
  <c r="K5" i="1"/>
  <c r="K6" i="1"/>
  <c r="K7" i="1"/>
  <c r="K8" i="1"/>
  <c r="K9" i="1"/>
  <c r="K10" i="1"/>
  <c r="K11" i="1"/>
  <c r="K12" i="1"/>
  <c r="K3" i="1"/>
  <c r="D4" i="1"/>
  <c r="D5" i="1"/>
  <c r="D6" i="1"/>
  <c r="D7" i="1"/>
  <c r="D8" i="1"/>
  <c r="D9" i="1"/>
  <c r="D10" i="1"/>
  <c r="D11" i="1"/>
  <c r="D12" i="1"/>
  <c r="D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<sst xmlns="http://schemas.openxmlformats.org/spreadsheetml/2006/main" count="28" uniqueCount="10">
  <si>
    <t>Standard Transducer with Couplant</t>
  </si>
  <si>
    <t>Exponential Transducer with Couplant</t>
  </si>
  <si>
    <t>Location</t>
  </si>
  <si>
    <t>Expected Velocity</t>
  </si>
  <si>
    <t>Uncorrected velocity</t>
  </si>
  <si>
    <t>Corrected velocity</t>
  </si>
  <si>
    <t>Standard Transducer without Couplant</t>
  </si>
  <si>
    <t>Exponential Transducer without Couplant</t>
  </si>
  <si>
    <t>St Dev Low</t>
  </si>
  <si>
    <t>St Dev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</si>
</sst>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Standard</a:t>
            </a:r>
            <a:r>
              <a:rPr lang="en-ZA" baseline="0"/>
              <a:t> Transducer with Couplant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Expected Velocity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Sheet1!$B$3:$B$12</c:f>
              <c:numCache>
                <c:formatCode>General</c:formatCode>
                <c:ptCount val="10"/>
                <c:pt idx="0">
                  <c:v>4797.5481999999993</c:v>
                </c:pt>
                <c:pt idx="1">
                  <c:v>4797.5481999999993</c:v>
                </c:pt>
                <c:pt idx="2">
                  <c:v>4797.5481999999993</c:v>
                </c:pt>
                <c:pt idx="3">
                  <c:v>4797.5481999999993</c:v>
                </c:pt>
                <c:pt idx="4">
                  <c:v>4797.5481999999993</c:v>
                </c:pt>
                <c:pt idx="5">
                  <c:v>4797.5481999999993</c:v>
                </c:pt>
                <c:pt idx="6">
                  <c:v>4797.5481999999993</c:v>
                </c:pt>
                <c:pt idx="7">
                  <c:v>4797.5481999999993</c:v>
                </c:pt>
                <c:pt idx="8">
                  <c:v>4797.5481999999993</c:v>
                </c:pt>
                <c:pt idx="9">
                  <c:v>4797.5481999999993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01-4589-9A18-1C309492F0D2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St Dev Low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Sheet1!$C$3:$C$12</c:f>
              <c:numCache>
                <c:formatCode>General</c:formatCode>
                <c:ptCount val="10"/>
                <c:pt idx="0">
                  <c:v>4728.5481999999993</c:v>
                </c:pt>
                <c:pt idx="1">
                  <c:v>4728.5481999999993</c:v>
                </c:pt>
                <c:pt idx="2">
                  <c:v>4728.5481999999993</c:v>
                </c:pt>
                <c:pt idx="3">
                  <c:v>4728.5481999999993</c:v>
                </c:pt>
                <c:pt idx="4">
                  <c:v>4728.5481999999993</c:v>
                </c:pt>
                <c:pt idx="5">
                  <c:v>4728.5481999999993</c:v>
                </c:pt>
                <c:pt idx="6">
                  <c:v>4728.5481999999993</c:v>
                </c:pt>
                <c:pt idx="7">
                  <c:v>4728.5481999999993</c:v>
                </c:pt>
                <c:pt idx="8">
                  <c:v>4728.5481999999993</c:v>
                </c:pt>
                <c:pt idx="9">
                  <c:v>4728.5481999999993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01-4589-9A18-1C309492F0D2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St Dev High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Sheet1!$D$3:$D$12</c:f>
              <c:numCache>
                <c:formatCode>General</c:formatCode>
                <c:ptCount val="10"/>
                <c:pt idx="0">
                  <c:v>4866.5481999999993</c:v>
                </c:pt>
                <c:pt idx="1">
                  <c:v>4866.5481999999993</c:v>
                </c:pt>
                <c:pt idx="2">
                  <c:v>4866.5481999999993</c:v>
                </c:pt>
                <c:pt idx="3">
                  <c:v>4866.5481999999993</c:v>
                </c:pt>
                <c:pt idx="4">
                  <c:v>4866.5481999999993</c:v>
                </c:pt>
                <c:pt idx="5">
                  <c:v>4866.5481999999993</c:v>
                </c:pt>
                <c:pt idx="6">
                  <c:v>4866.5481999999993</c:v>
                </c:pt>
                <c:pt idx="7">
                  <c:v>4866.5481999999993</c:v>
                </c:pt>
                <c:pt idx="8">
                  <c:v>4866.5481999999993</c:v>
                </c:pt>
                <c:pt idx="9">
                  <c:v>4866.5481999999993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01-4589-9A18-1C309492F0D2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Uncorrected velocity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Sheet1!$E$3:$E$12</c:f>
              <c:numCache>
                <c:formatCode>General</c:formatCode>
                <c:ptCount val="10"/>
                <c:pt idx="0">
                  <c:v>4797.5481999999993</c:v>
                </c:pt>
                <c:pt idx="1">
                  <c:v>4667.0447999999988</c:v>
                </c:pt>
                <c:pt idx="2">
                  <c:v>3957.6647999999996</c:v>
                </c:pt>
                <c:pt idx="3">
                  <c:v>3338.9277999999999</c:v>
                </c:pt>
                <c:pt idx="4">
                  <c:v>2699.1345999999994</c:v>
                </c:pt>
                <c:pt idx="5">
                  <c:v>2201.893</c:v>
                </c:pt>
                <c:pt idx="6">
                  <c:v>1763.6537999999996</c:v>
                </c:pt>
                <c:pt idx="7">
                  <c:v>1525.5047999999999</c:v>
                </c:pt>
                <c:pt idx="8">
                  <c:v>1188.3803999999998</c:v>
                </c:pt>
                <c:pt idx="9">
                  <c:v>1089.7427999999998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01-4589-9A18-1C309492F0D2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Corrected velocity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Sheet1!$F$3:$F$12</c:f>
              <c:numCache>
                <c:formatCode>General</c:formatCode>
                <c:ptCount val="10"/>
                <c:pt idx="0">
                  <c:v>4798.4582524271855</c:v>
                </c:pt>
                <c:pt idx="1">
                  <c:v>5067.302928957597</c:v>
                </c:pt>
                <c:pt idx="2">
                  <c:v>5181.9479272842827</c:v>
                </c:pt>
                <c:pt idx="3">
                  <c:v>5390.9876198850434</c:v>
                </c:pt>
                <c:pt idx="4">
                  <c:v>5300.4827294316601</c:v>
                </c:pt>
                <c:pt idx="5">
                  <c:v>5146.4543465799643</c:v>
                </c:pt>
                <c:pt idx="6">
                  <c:v>4806.2137046636608</c:v>
                </c:pt>
                <c:pt idx="7">
                  <c:v>4762.6381964388338</c:v>
                </c:pt>
                <c:pt idx="8">
                  <c:v>4188.8429569572927</c:v>
                </c:pt>
                <c:pt idx="9">
                  <c:v>4284.6394289605305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301-4589-9A18-1C309492F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819904"/>
        <c:axId val="1990804512"/>
      </c:scatterChart>
      <c:valAx>
        <c:axId val="1990819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Transducer</a:t>
                </a:r>
                <a:r>
                  <a:rPr lang="en-ZA" baseline="0"/>
                  <a:t> Placement Location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0804512"/>
        <c:crosses val="autoZero"/>
        <c:crossBetween val="midCat"/>
      </c:valAx>
      <c:valAx>
        <c:axId val="1990804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Ultrasonic</a:t>
                </a:r>
                <a:r>
                  <a:rPr lang="en-ZA" baseline="0"/>
                  <a:t> Pulse Velocity (m/s)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0819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Exponential</a:t>
            </a:r>
            <a:r>
              <a:rPr lang="en-ZA" baseline="0"/>
              <a:t> Transducer with Couplant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Sheet1!$J$2</c:f>
              <c:strCache>
                <c:ptCount val="1"/>
                <c:pt idx="0">
                  <c:v>Expected Velocity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Sheet1!$I$3:$I$12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Sheet1!$J$3:$J$12</c:f>
              <c:numCache>
                <c:formatCode>General</c:formatCode>
                <c:ptCount val="10"/>
                <c:pt idx="0">
                  <c:v>2577.8080999999997</c:v>
                </c:pt>
                <c:pt idx="1">
                  <c:v>2577.8080999999997</c:v>
                </c:pt>
                <c:pt idx="2">
                  <c:v>2577.8080999999997</c:v>
                </c:pt>
                <c:pt idx="3">
                  <c:v>2577.8080999999997</c:v>
                </c:pt>
                <c:pt idx="4">
                  <c:v>2577.8080999999997</c:v>
                </c:pt>
                <c:pt idx="5">
                  <c:v>2577.8080999999997</c:v>
                </c:pt>
                <c:pt idx="6">
                  <c:v>2577.8080999999997</c:v>
                </c:pt>
                <c:pt idx="7">
                  <c:v>2577.8080999999997</c:v>
                </c:pt>
                <c:pt idx="8">
                  <c:v>2577.8080999999997</c:v>
                </c:pt>
                <c:pt idx="9">
                  <c:v>2577.8080999999997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18-4BF7-9403-E001F8E1BDAD}"/>
            </c:ext>
          </c:extLst>
        </c:ser>
        <c:ser>
          <c:idx val="1"/>
          <c:order val="1"/>
          <c:tx>
            <c:strRef>
              <c:f>Sheet1!$K$2</c:f>
              <c:strCache>
                <c:ptCount val="1"/>
                <c:pt idx="0">
                  <c:v>St Dev Low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Sheet1!$I$3:$I$12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Sheet1!$K$3:$K$12</c:f>
              <c:numCache>
                <c:formatCode>General</c:formatCode>
                <c:ptCount val="10"/>
                <c:pt idx="0">
                  <c:v>2413.8080999999997</c:v>
                </c:pt>
                <c:pt idx="1">
                  <c:v>2413.8080999999997</c:v>
                </c:pt>
                <c:pt idx="2">
                  <c:v>2413.8080999999997</c:v>
                </c:pt>
                <c:pt idx="3">
                  <c:v>2413.8080999999997</c:v>
                </c:pt>
                <c:pt idx="4">
                  <c:v>2413.8080999999997</c:v>
                </c:pt>
                <c:pt idx="5">
                  <c:v>2413.8080999999997</c:v>
                </c:pt>
                <c:pt idx="6">
                  <c:v>2413.8080999999997</c:v>
                </c:pt>
                <c:pt idx="7">
                  <c:v>2413.8080999999997</c:v>
                </c:pt>
                <c:pt idx="8">
                  <c:v>2413.8080999999997</c:v>
                </c:pt>
                <c:pt idx="9">
                  <c:v>2413.8080999999997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18-4BF7-9403-E001F8E1BDAD}"/>
            </c:ext>
          </c:extLst>
        </c:ser>
        <c:ser>
          <c:idx val="2"/>
          <c:order val="2"/>
          <c:tx>
            <c:strRef>
              <c:f>Sheet1!$L$2</c:f>
              <c:strCache>
                <c:ptCount val="1"/>
                <c:pt idx="0">
                  <c:v>St Dev High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Sheet1!$I$3:$I$12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Sheet1!$L$3:$L$12</c:f>
              <c:numCache>
                <c:formatCode>General</c:formatCode>
                <c:ptCount val="10"/>
                <c:pt idx="0">
                  <c:v>2741.8080999999997</c:v>
                </c:pt>
                <c:pt idx="1">
                  <c:v>2741.8080999999997</c:v>
                </c:pt>
                <c:pt idx="2">
                  <c:v>2741.8080999999997</c:v>
                </c:pt>
                <c:pt idx="3">
                  <c:v>2741.8080999999997</c:v>
                </c:pt>
                <c:pt idx="4">
                  <c:v>2741.8080999999997</c:v>
                </c:pt>
                <c:pt idx="5">
                  <c:v>2741.8080999999997</c:v>
                </c:pt>
                <c:pt idx="6">
                  <c:v>2741.8080999999997</c:v>
                </c:pt>
                <c:pt idx="7">
                  <c:v>2741.8080999999997</c:v>
                </c:pt>
                <c:pt idx="8">
                  <c:v>2741.8080999999997</c:v>
                </c:pt>
                <c:pt idx="9">
                  <c:v>2741.8080999999997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18-4BF7-9403-E001F8E1BDAD}"/>
            </c:ext>
          </c:extLst>
        </c:ser>
        <c:ser>
          <c:idx val="3"/>
          <c:order val="3"/>
          <c:tx>
            <c:strRef>
              <c:f>Sheet1!$M$2</c:f>
              <c:strCache>
                <c:ptCount val="1"/>
                <c:pt idx="0">
                  <c:v>Uncorrected velocity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Sheet1!$I$3:$I$12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Sheet1!$M$3:$M$12</c:f>
              <c:numCache>
                <c:formatCode>General</c:formatCode>
                <c:ptCount val="10"/>
                <c:pt idx="0">
                  <c:v>2577.8080999999997</c:v>
                </c:pt>
                <c:pt idx="1">
                  <c:v>2172.7858999999999</c:v>
                </c:pt>
                <c:pt idx="2">
                  <c:v>1700.4739399999999</c:v>
                </c:pt>
                <c:pt idx="3">
                  <c:v>1140.7843799999996</c:v>
                </c:pt>
                <c:pt idx="4">
                  <c:v>1046.97732</c:v>
                </c:pt>
                <c:pt idx="5">
                  <c:v>714.27809999999999</c:v>
                </c:pt>
                <c:pt idx="6">
                  <c:v>771.80543999999986</c:v>
                </c:pt>
                <c:pt idx="7">
                  <c:v>596.14943999999991</c:v>
                </c:pt>
                <c:pt idx="8">
                  <c:v>619.90803999999991</c:v>
                </c:pt>
                <c:pt idx="9">
                  <c:v>587.32159999999999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18-4BF7-9403-E001F8E1BDAD}"/>
            </c:ext>
          </c:extLst>
        </c:ser>
        <c:ser>
          <c:idx val="4"/>
          <c:order val="4"/>
          <c:tx>
            <c:strRef>
              <c:f>Sheet1!$N$2</c:f>
              <c:strCache>
                <c:ptCount val="1"/>
                <c:pt idx="0">
                  <c:v>Corrected velocity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Sheet1!$I$3:$I$12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Sheet1!$N$3:$N$12</c:f>
              <c:numCache>
                <c:formatCode>General</c:formatCode>
                <c:ptCount val="10"/>
                <c:pt idx="0">
                  <c:v>2578.2970873786408</c:v>
                </c:pt>
                <c:pt idx="1">
                  <c:v>2359.1297763132179</c:v>
                </c:pt>
                <c:pt idx="2">
                  <c:v>2226.5067543830237</c:v>
                </c:pt>
                <c:pt idx="3">
                  <c:v>1841.8950147823602</c:v>
                </c:pt>
                <c:pt idx="4">
                  <c:v>2056.0238836427966</c:v>
                </c:pt>
                <c:pt idx="5">
                  <c:v>1669.4724186924061</c:v>
                </c:pt>
                <c:pt idx="6">
                  <c:v>2103.2823352644186</c:v>
                </c:pt>
                <c:pt idx="7">
                  <c:v>1861.18332353305</c:v>
                </c:pt>
                <c:pt idx="8">
                  <c:v>2185.072580560231</c:v>
                </c:pt>
                <c:pt idx="9">
                  <c:v>2309.2249701857954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818-4BF7-9403-E001F8E1B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435888"/>
        <c:axId val="2064436720"/>
      </c:scatterChart>
      <c:valAx>
        <c:axId val="2064435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Transducer</a:t>
                </a:r>
                <a:r>
                  <a:rPr lang="en-ZA" baseline="0"/>
                  <a:t> Placement Location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436720"/>
        <c:crosses val="autoZero"/>
        <c:crossBetween val="midCat"/>
      </c:valAx>
      <c:valAx>
        <c:axId val="20644367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Ultrasonic</a:t>
                </a:r>
                <a:r>
                  <a:rPr lang="en-ZA" baseline="0"/>
                  <a:t> Pulse Velocity (m/s)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43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Standard</a:t>
            </a:r>
            <a:r>
              <a:rPr lang="en-ZA" baseline="0"/>
              <a:t> Transducer without Couplant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Expected Velocity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Sheet1!$A$18:$A$27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Sheet1!$B$18:$B$27</c:f>
              <c:numCache>
                <c:formatCode>General</c:formatCode>
                <c:ptCount val="10"/>
                <c:pt idx="0">
                  <c:v>2413.0179999999991</c:v>
                </c:pt>
                <c:pt idx="1">
                  <c:v>2413.0179999999991</c:v>
                </c:pt>
                <c:pt idx="2">
                  <c:v>2413.0179999999991</c:v>
                </c:pt>
                <c:pt idx="3">
                  <c:v>2413.0179999999991</c:v>
                </c:pt>
                <c:pt idx="4">
                  <c:v>2413.0179999999991</c:v>
                </c:pt>
                <c:pt idx="5">
                  <c:v>2413.0179999999991</c:v>
                </c:pt>
                <c:pt idx="6">
                  <c:v>2413.0179999999991</c:v>
                </c:pt>
                <c:pt idx="7">
                  <c:v>2413.0179999999991</c:v>
                </c:pt>
                <c:pt idx="8">
                  <c:v>2413.0179999999991</c:v>
                </c:pt>
                <c:pt idx="9">
                  <c:v>2413.0179999999991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2-4C17-8698-BD8C450F4727}"/>
            </c:ext>
          </c:extLst>
        </c:ser>
        <c:ser>
          <c:idx val="1"/>
          <c:order val="1"/>
          <c:tx>
            <c:v>Standard Deviation</c:v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Sheet1!$A$18:$A$27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Sheet1!$C$18:$C$27</c:f>
              <c:numCache>
                <c:formatCode>General</c:formatCode>
                <c:ptCount val="10"/>
                <c:pt idx="0">
                  <c:v>2186.0179999999991</c:v>
                </c:pt>
                <c:pt idx="1">
                  <c:v>2186.0179999999991</c:v>
                </c:pt>
                <c:pt idx="2">
                  <c:v>2186.0179999999991</c:v>
                </c:pt>
                <c:pt idx="3">
                  <c:v>2186.0179999999991</c:v>
                </c:pt>
                <c:pt idx="4">
                  <c:v>2186.0179999999991</c:v>
                </c:pt>
                <c:pt idx="5">
                  <c:v>2186.0179999999991</c:v>
                </c:pt>
                <c:pt idx="6">
                  <c:v>2186.0179999999991</c:v>
                </c:pt>
                <c:pt idx="7">
                  <c:v>2186.0179999999991</c:v>
                </c:pt>
                <c:pt idx="8">
                  <c:v>2186.0179999999991</c:v>
                </c:pt>
                <c:pt idx="9">
                  <c:v>2186.0179999999991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A2-4C17-8698-BD8C450F4727}"/>
            </c:ext>
          </c:extLst>
        </c:ser>
        <c:ser>
          <c:idx val="2"/>
          <c:order val="2"/>
          <c:tx>
            <c:strRef>
              <c:f>Sheet1!$D$17</c:f>
              <c:strCache>
                <c:ptCount val="1"/>
                <c:pt idx="0">
                  <c:v>St Dev High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Sheet1!$A$18:$A$27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Sheet1!$D$18:$D$27</c:f>
              <c:numCache>
                <c:formatCode>General</c:formatCode>
                <c:ptCount val="10"/>
                <c:pt idx="0">
                  <c:v>2640.0179999999991</c:v>
                </c:pt>
                <c:pt idx="1">
                  <c:v>2640.0179999999991</c:v>
                </c:pt>
                <c:pt idx="2">
                  <c:v>2640.0179999999991</c:v>
                </c:pt>
                <c:pt idx="3">
                  <c:v>2640.0179999999991</c:v>
                </c:pt>
                <c:pt idx="4">
                  <c:v>2640.0179999999991</c:v>
                </c:pt>
                <c:pt idx="5">
                  <c:v>2640.0179999999991</c:v>
                </c:pt>
                <c:pt idx="6">
                  <c:v>2640.0179999999991</c:v>
                </c:pt>
                <c:pt idx="7">
                  <c:v>2640.0179999999991</c:v>
                </c:pt>
                <c:pt idx="8">
                  <c:v>2640.0179999999991</c:v>
                </c:pt>
                <c:pt idx="9">
                  <c:v>2640.0179999999991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A2-4C17-8698-BD8C450F4727}"/>
            </c:ext>
          </c:extLst>
        </c:ser>
        <c:ser>
          <c:idx val="3"/>
          <c:order val="3"/>
          <c:tx>
            <c:strRef>
              <c:f>Sheet1!$E$17</c:f>
              <c:strCache>
                <c:ptCount val="1"/>
                <c:pt idx="0">
                  <c:v>Uncorrected velocity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Sheet1!$A$18:$A$27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Sheet1!$E$18:$E$27</c:f>
              <c:numCache>
                <c:formatCode>General</c:formatCode>
                <c:ptCount val="10"/>
                <c:pt idx="0">
                  <c:v>2413.0179999999991</c:v>
                </c:pt>
                <c:pt idx="1">
                  <c:v>2093.4591999999998</c:v>
                </c:pt>
                <c:pt idx="2">
                  <c:v>1719.2893999999997</c:v>
                </c:pt>
                <c:pt idx="3">
                  <c:v>1302.1063999999997</c:v>
                </c:pt>
                <c:pt idx="4">
                  <c:v>1083.3245999999999</c:v>
                </c:pt>
                <c:pt idx="5">
                  <c:v>871.74919999999986</c:v>
                </c:pt>
                <c:pt idx="6">
                  <c:v>820.51620000000003</c:v>
                </c:pt>
                <c:pt idx="7">
                  <c:v>677.40159999999992</c:v>
                </c:pt>
                <c:pt idx="8">
                  <c:v>468.8664</c:v>
                </c:pt>
                <c:pt idx="9">
                  <c:v>474.1867499999999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A2-4C17-8698-BD8C450F4727}"/>
            </c:ext>
          </c:extLst>
        </c:ser>
        <c:ser>
          <c:idx val="4"/>
          <c:order val="4"/>
          <c:tx>
            <c:strRef>
              <c:f>Sheet1!$F$17</c:f>
              <c:strCache>
                <c:ptCount val="1"/>
                <c:pt idx="0">
                  <c:v>Corrected velocity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Sheet1!$A$18:$A$27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Sheet1!$F$18:$F$27</c:f>
              <c:numCache>
                <c:formatCode>General</c:formatCode>
                <c:ptCount val="10"/>
                <c:pt idx="0">
                  <c:v>2413.4757281553402</c:v>
                </c:pt>
                <c:pt idx="1">
                  <c:v>2272.9998083183664</c:v>
                </c:pt>
                <c:pt idx="2">
                  <c:v>2251.1426795750458</c:v>
                </c:pt>
                <c:pt idx="3">
                  <c:v>2102.3633641233819</c:v>
                </c:pt>
                <c:pt idx="4">
                  <c:v>2127.4016244571362</c:v>
                </c:pt>
                <c:pt idx="5">
                  <c:v>2037.5274636268005</c:v>
                </c:pt>
                <c:pt idx="6">
                  <c:v>2236.0262571591711</c:v>
                </c:pt>
                <c:pt idx="7">
                  <c:v>2114.8532174325383</c:v>
                </c:pt>
                <c:pt idx="8">
                  <c:v>1652.6759591406258</c:v>
                </c:pt>
                <c:pt idx="9">
                  <c:v>1864.4025413525555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A2-4C17-8698-BD8C450F4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601056"/>
        <c:axId val="2058604384"/>
      </c:scatterChart>
      <c:valAx>
        <c:axId val="2058601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Sensor</a:t>
                </a:r>
                <a:r>
                  <a:rPr lang="en-ZA" baseline="0"/>
                  <a:t> Placement Location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604384"/>
        <c:crosses val="autoZero"/>
        <c:crossBetween val="midCat"/>
      </c:valAx>
      <c:valAx>
        <c:axId val="2058604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Ultrasonic</a:t>
                </a:r>
                <a:r>
                  <a:rPr lang="en-ZA" baseline="0"/>
                  <a:t> Pulse Velocity (m/s)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60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Exponential</a:t>
            </a:r>
            <a:r>
              <a:rPr lang="en-ZA" baseline="0"/>
              <a:t> Transducer without Couplant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Sheet1!$J$17</c:f>
              <c:strCache>
                <c:ptCount val="1"/>
                <c:pt idx="0">
                  <c:v>Expected Velocity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Sheet1!$I$18:$I$27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Sheet1!$J$18:$J$27</c:f>
              <c:numCache>
                <c:formatCode>General</c:formatCode>
                <c:ptCount val="10"/>
                <c:pt idx="0">
                  <c:v>2154.8262000000004</c:v>
                </c:pt>
                <c:pt idx="1">
                  <c:v>2154.8262000000004</c:v>
                </c:pt>
                <c:pt idx="2">
                  <c:v>2154.8262000000004</c:v>
                </c:pt>
                <c:pt idx="3">
                  <c:v>2154.8262000000004</c:v>
                </c:pt>
                <c:pt idx="4">
                  <c:v>2154.8262000000004</c:v>
                </c:pt>
                <c:pt idx="5">
                  <c:v>2154.8262000000004</c:v>
                </c:pt>
                <c:pt idx="6">
                  <c:v>2154.8262000000004</c:v>
                </c:pt>
                <c:pt idx="7">
                  <c:v>2154.8262000000004</c:v>
                </c:pt>
                <c:pt idx="8">
                  <c:v>2154.8262000000004</c:v>
                </c:pt>
                <c:pt idx="9">
                  <c:v>2154.8262000000004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F7-4BD9-8113-0CF84A9B37D7}"/>
            </c:ext>
          </c:extLst>
        </c:ser>
        <c:ser>
          <c:idx val="1"/>
          <c:order val="1"/>
          <c:tx>
            <c:v>Standard Deviation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Sheet1!$I$18:$I$27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Sheet1!$K$18:$K$27</c:f>
              <c:numCache>
                <c:formatCode>General</c:formatCode>
                <c:ptCount val="10"/>
                <c:pt idx="0">
                  <c:v>1918.8262000000004</c:v>
                </c:pt>
                <c:pt idx="1">
                  <c:v>1918.8262000000004</c:v>
                </c:pt>
                <c:pt idx="2">
                  <c:v>1918.8262000000004</c:v>
                </c:pt>
                <c:pt idx="3">
                  <c:v>1918.8262000000004</c:v>
                </c:pt>
                <c:pt idx="4">
                  <c:v>1918.8262000000004</c:v>
                </c:pt>
                <c:pt idx="5">
                  <c:v>1918.8262000000004</c:v>
                </c:pt>
                <c:pt idx="6">
                  <c:v>1918.8262000000004</c:v>
                </c:pt>
                <c:pt idx="7">
                  <c:v>1918.8262000000004</c:v>
                </c:pt>
                <c:pt idx="8">
                  <c:v>1918.8262000000004</c:v>
                </c:pt>
                <c:pt idx="9">
                  <c:v>1918.8262000000004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F7-4BD9-8113-0CF84A9B37D7}"/>
            </c:ext>
          </c:extLst>
        </c:ser>
        <c:ser>
          <c:idx val="2"/>
          <c:order val="2"/>
          <c:tx>
            <c:strRef>
              <c:f>Sheet1!$L$17</c:f>
              <c:strCache>
                <c:ptCount val="1"/>
                <c:pt idx="0">
                  <c:v>St Dev High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Sheet1!$I$18:$I$27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Sheet1!$L$18:$L$27</c:f>
              <c:numCache>
                <c:formatCode>General</c:formatCode>
                <c:ptCount val="10"/>
                <c:pt idx="0">
                  <c:v>2390.8262000000004</c:v>
                </c:pt>
                <c:pt idx="1">
                  <c:v>2390.8262000000004</c:v>
                </c:pt>
                <c:pt idx="2">
                  <c:v>2390.8262000000004</c:v>
                </c:pt>
                <c:pt idx="3">
                  <c:v>2390.8262000000004</c:v>
                </c:pt>
                <c:pt idx="4">
                  <c:v>2390.8262000000004</c:v>
                </c:pt>
                <c:pt idx="5">
                  <c:v>2390.8262000000004</c:v>
                </c:pt>
                <c:pt idx="6">
                  <c:v>2390.8262000000004</c:v>
                </c:pt>
                <c:pt idx="7">
                  <c:v>2390.8262000000004</c:v>
                </c:pt>
                <c:pt idx="8">
                  <c:v>2390.8262000000004</c:v>
                </c:pt>
                <c:pt idx="9">
                  <c:v>2390.8262000000004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F7-4BD9-8113-0CF84A9B37D7}"/>
            </c:ext>
          </c:extLst>
        </c:ser>
        <c:ser>
          <c:idx val="3"/>
          <c:order val="3"/>
          <c:tx>
            <c:strRef>
              <c:f>Sheet1!$M$17</c:f>
              <c:strCache>
                <c:ptCount val="1"/>
                <c:pt idx="0">
                  <c:v>Uncorrected velocity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Sheet1!$I$18:$I$27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Sheet1!$M$18:$M$27</c:f>
              <c:numCache>
                <c:formatCode>General</c:formatCode>
                <c:ptCount val="10"/>
                <c:pt idx="0">
                  <c:v>2154.8262000000004</c:v>
                </c:pt>
                <c:pt idx="1">
                  <c:v>1955.4116000000001</c:v>
                </c:pt>
                <c:pt idx="2">
                  <c:v>1593.5152</c:v>
                </c:pt>
                <c:pt idx="3">
                  <c:v>1183.4259999999999</c:v>
                </c:pt>
                <c:pt idx="4">
                  <c:v>1034.7939999999999</c:v>
                </c:pt>
                <c:pt idx="5">
                  <c:v>703.1869999999999</c:v>
                </c:pt>
                <c:pt idx="6">
                  <c:v>807.67979999999989</c:v>
                </c:pt>
                <c:pt idx="7">
                  <c:v>643.95939999999996</c:v>
                </c:pt>
                <c:pt idx="8">
                  <c:v>658.59739999999988</c:v>
                </c:pt>
                <c:pt idx="9">
                  <c:v>603.76119999999992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F7-4BD9-8113-0CF84A9B37D7}"/>
            </c:ext>
          </c:extLst>
        </c:ser>
        <c:ser>
          <c:idx val="4"/>
          <c:order val="4"/>
          <c:tx>
            <c:strRef>
              <c:f>Sheet1!$N$17</c:f>
              <c:strCache>
                <c:ptCount val="1"/>
                <c:pt idx="0">
                  <c:v>Corrected velocity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Sheet1!$I$18:$I$27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Sheet1!$N$18:$N$27</c:f>
              <c:numCache>
                <c:formatCode>General</c:formatCode>
                <c:ptCount val="10"/>
                <c:pt idx="0">
                  <c:v>2155.2349514563111</c:v>
                </c:pt>
                <c:pt idx="1">
                  <c:v>2123.1128803386805</c:v>
                </c:pt>
                <c:pt idx="2">
                  <c:v>2086.4608816128134</c:v>
                </c:pt>
                <c:pt idx="3">
                  <c:v>1910.7435971062557</c:v>
                </c:pt>
                <c:pt idx="4">
                  <c:v>2032.0986309906541</c:v>
                </c:pt>
                <c:pt idx="5">
                  <c:v>1643.5493425922718</c:v>
                </c:pt>
                <c:pt idx="6">
                  <c:v>2201.0451959109005</c:v>
                </c:pt>
                <c:pt idx="7">
                  <c:v>2010.4464013458587</c:v>
                </c:pt>
                <c:pt idx="8">
                  <c:v>2321.4461299263976</c:v>
                </c:pt>
                <c:pt idx="9">
                  <c:v>2373.8620188144623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F7-4BD9-8113-0CF84A9B3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9864592"/>
        <c:axId val="1979865424"/>
      </c:scatterChart>
      <c:valAx>
        <c:axId val="1979864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Sensor</a:t>
                </a:r>
                <a:r>
                  <a:rPr lang="en-ZA" baseline="0"/>
                  <a:t> Placement Location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865424"/>
        <c:crosses val="autoZero"/>
        <c:crossBetween val="midCat"/>
      </c:valAx>
      <c:valAx>
        <c:axId val="1979865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Ultrasonic Pulse 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864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219BA3-B977-4CEF-A0A1-637F8CB72274}">
  <sheetPr/>
  <sheetViews>
    <sheetView zoomScale="6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2F3CA9-3F8A-4319-8092-C77D7D72BBF7}">
  <sheetPr/>
  <sheetViews>
    <sheetView zoomScale="6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9A2CF13-AFA3-44C3-88A5-F8B84095F38C}">
  <sheetPr/>
  <sheetViews>
    <sheetView zoomScale="6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875AFA7-0DBF-442D-92EF-8BF0BB293B58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A725B9-0BBA-D9C9-20F3-BE555D89037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7768B7-9414-CB1E-5915-D99109F617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6EF2F0-E20B-D422-3C14-6F602A7066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2894F3-78D3-FC70-6AB9-09D78708BB6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99BC8-AE4E-41E7-8275-8954FB73DA68}">
  <dimension ref="A1:N27"/>
  <sheetViews>
    <sheetView topLeftCell="A2" workbookViewId="0">
      <selection activeCell="B3" sqref="B3"/>
    </sheetView>
  </sheetViews>
  <sheetFormatPr defaultRowHeight="15" x14ac:dyDescent="0.25"/>
  <cols>
    <col min="2" max="2" width="17" bestFit="1" customWidth="1"/>
    <col min="3" max="4" width="17" customWidth="1"/>
    <col min="5" max="5" width="19.5703125" bestFit="1" customWidth="1"/>
    <col min="6" max="6" width="17.42578125" bestFit="1" customWidth="1"/>
    <col min="10" max="10" width="17" bestFit="1" customWidth="1"/>
    <col min="11" max="12" width="17" customWidth="1"/>
    <col min="13" max="13" width="19.5703125" bestFit="1" customWidth="1"/>
    <col min="14" max="14" width="17.42578125" bestFit="1" customWidth="1"/>
  </cols>
  <sheetData>
    <row r="1" spans="1:14" x14ac:dyDescent="0.25">
      <c r="A1" s="1" t="s">
        <v>0</v>
      </c>
      <c r="B1" s="1"/>
      <c r="C1" s="1"/>
      <c r="D1" s="1"/>
      <c r="E1" s="1"/>
      <c r="F1" s="1"/>
      <c r="I1" s="1" t="s">
        <v>1</v>
      </c>
      <c r="J1" s="1"/>
      <c r="K1" s="1"/>
      <c r="L1" s="1"/>
      <c r="M1" s="1"/>
      <c r="N1" s="1"/>
    </row>
    <row r="2" spans="1:14" x14ac:dyDescent="0.25">
      <c r="A2" t="s">
        <v>2</v>
      </c>
      <c r="B2" t="s">
        <v>3</v>
      </c>
      <c r="C2" t="s">
        <v>8</v>
      </c>
      <c r="D2" t="s">
        <v>9</v>
      </c>
      <c r="E2" t="s">
        <v>4</v>
      </c>
      <c r="F2" t="s">
        <v>5</v>
      </c>
      <c r="I2" t="s">
        <v>2</v>
      </c>
      <c r="J2" t="s">
        <v>3</v>
      </c>
      <c r="K2" t="s">
        <v>8</v>
      </c>
      <c r="L2" t="s">
        <v>9</v>
      </c>
      <c r="M2" t="s">
        <v>4</v>
      </c>
      <c r="N2" t="s">
        <v>5</v>
      </c>
    </row>
    <row r="3" spans="1:14" x14ac:dyDescent="0.25">
      <c r="A3">
        <v>0</v>
      </c>
      <c r="B3">
        <v>4797.5481999999993</v>
      </c>
      <c r="C3">
        <f>B3-69</f>
        <v>4728.5481999999993</v>
      </c>
      <c r="D3">
        <f>B3+69</f>
        <v>4866.5481999999993</v>
      </c>
      <c r="E3">
        <v>4797.5481999999993</v>
      </c>
      <c r="F3">
        <v>4798.4582524271855</v>
      </c>
      <c r="I3">
        <v>0</v>
      </c>
      <c r="J3">
        <v>2577.8080999999997</v>
      </c>
      <c r="K3">
        <f>J3-164</f>
        <v>2413.8080999999997</v>
      </c>
      <c r="L3">
        <f>J3+164</f>
        <v>2741.8080999999997</v>
      </c>
      <c r="M3">
        <v>2577.8080999999997</v>
      </c>
      <c r="N3">
        <v>2578.2970873786408</v>
      </c>
    </row>
    <row r="4" spans="1:14" x14ac:dyDescent="0.25">
      <c r="A4">
        <v>1</v>
      </c>
      <c r="B4">
        <v>4797.5481999999993</v>
      </c>
      <c r="C4">
        <f t="shared" ref="C4:C12" si="0">B4-69</f>
        <v>4728.5481999999993</v>
      </c>
      <c r="D4">
        <f t="shared" ref="D4:D12" si="1">B4+69</f>
        <v>4866.5481999999993</v>
      </c>
      <c r="E4">
        <v>4667.0447999999988</v>
      </c>
      <c r="F4">
        <v>5067.302928957597</v>
      </c>
      <c r="I4">
        <v>1</v>
      </c>
      <c r="J4">
        <v>2577.8080999999997</v>
      </c>
      <c r="K4">
        <f t="shared" ref="K4:K12" si="2">J4-164</f>
        <v>2413.8080999999997</v>
      </c>
      <c r="L4">
        <f t="shared" ref="L4:L12" si="3">J4+164</f>
        <v>2741.8080999999997</v>
      </c>
      <c r="M4">
        <v>2172.7858999999999</v>
      </c>
      <c r="N4">
        <v>2359.1297763132179</v>
      </c>
    </row>
    <row r="5" spans="1:14" x14ac:dyDescent="0.25">
      <c r="A5">
        <v>2</v>
      </c>
      <c r="B5">
        <v>4797.5481999999993</v>
      </c>
      <c r="C5">
        <f t="shared" si="0"/>
        <v>4728.5481999999993</v>
      </c>
      <c r="D5">
        <f t="shared" si="1"/>
        <v>4866.5481999999993</v>
      </c>
      <c r="E5">
        <v>3957.6647999999996</v>
      </c>
      <c r="F5">
        <v>5181.9479272842827</v>
      </c>
      <c r="I5">
        <v>2</v>
      </c>
      <c r="J5">
        <v>2577.8080999999997</v>
      </c>
      <c r="K5">
        <f t="shared" si="2"/>
        <v>2413.8080999999997</v>
      </c>
      <c r="L5">
        <f t="shared" si="3"/>
        <v>2741.8080999999997</v>
      </c>
      <c r="M5">
        <v>1700.4739399999999</v>
      </c>
      <c r="N5">
        <v>2226.5067543830237</v>
      </c>
    </row>
    <row r="6" spans="1:14" x14ac:dyDescent="0.25">
      <c r="A6">
        <v>3</v>
      </c>
      <c r="B6">
        <v>4797.5481999999993</v>
      </c>
      <c r="C6">
        <f t="shared" si="0"/>
        <v>4728.5481999999993</v>
      </c>
      <c r="D6">
        <f t="shared" si="1"/>
        <v>4866.5481999999993</v>
      </c>
      <c r="E6">
        <v>3338.9277999999999</v>
      </c>
      <c r="F6">
        <v>5390.9876198850434</v>
      </c>
      <c r="I6">
        <v>3</v>
      </c>
      <c r="J6">
        <v>2577.8080999999997</v>
      </c>
      <c r="K6">
        <f t="shared" si="2"/>
        <v>2413.8080999999997</v>
      </c>
      <c r="L6">
        <f t="shared" si="3"/>
        <v>2741.8080999999997</v>
      </c>
      <c r="M6">
        <v>1140.7843799999996</v>
      </c>
      <c r="N6">
        <v>1841.8950147823602</v>
      </c>
    </row>
    <row r="7" spans="1:14" x14ac:dyDescent="0.25">
      <c r="A7">
        <v>4</v>
      </c>
      <c r="B7">
        <v>4797.5481999999993</v>
      </c>
      <c r="C7">
        <f t="shared" si="0"/>
        <v>4728.5481999999993</v>
      </c>
      <c r="D7">
        <f t="shared" si="1"/>
        <v>4866.5481999999993</v>
      </c>
      <c r="E7">
        <v>2699.1345999999994</v>
      </c>
      <c r="F7">
        <v>5300.4827294316601</v>
      </c>
      <c r="I7">
        <v>4</v>
      </c>
      <c r="J7">
        <v>2577.8080999999997</v>
      </c>
      <c r="K7">
        <f t="shared" si="2"/>
        <v>2413.8080999999997</v>
      </c>
      <c r="L7">
        <f t="shared" si="3"/>
        <v>2741.8080999999997</v>
      </c>
      <c r="M7">
        <v>1046.97732</v>
      </c>
      <c r="N7">
        <v>2056.0238836427966</v>
      </c>
    </row>
    <row r="8" spans="1:14" x14ac:dyDescent="0.25">
      <c r="A8">
        <v>5</v>
      </c>
      <c r="B8">
        <v>4797.5481999999993</v>
      </c>
      <c r="C8">
        <f t="shared" si="0"/>
        <v>4728.5481999999993</v>
      </c>
      <c r="D8">
        <f t="shared" si="1"/>
        <v>4866.5481999999993</v>
      </c>
      <c r="E8">
        <v>2201.893</v>
      </c>
      <c r="F8">
        <v>5146.4543465799643</v>
      </c>
      <c r="I8">
        <v>5</v>
      </c>
      <c r="J8">
        <v>2577.8080999999997</v>
      </c>
      <c r="K8">
        <f t="shared" si="2"/>
        <v>2413.8080999999997</v>
      </c>
      <c r="L8">
        <f t="shared" si="3"/>
        <v>2741.8080999999997</v>
      </c>
      <c r="M8">
        <v>714.27809999999999</v>
      </c>
      <c r="N8">
        <v>1669.4724186924061</v>
      </c>
    </row>
    <row r="9" spans="1:14" x14ac:dyDescent="0.25">
      <c r="A9">
        <v>6</v>
      </c>
      <c r="B9">
        <v>4797.5481999999993</v>
      </c>
      <c r="C9">
        <f t="shared" si="0"/>
        <v>4728.5481999999993</v>
      </c>
      <c r="D9">
        <f t="shared" si="1"/>
        <v>4866.5481999999993</v>
      </c>
      <c r="E9">
        <v>1763.6537999999996</v>
      </c>
      <c r="F9">
        <v>4806.2137046636608</v>
      </c>
      <c r="I9">
        <v>6</v>
      </c>
      <c r="J9">
        <v>2577.8080999999997</v>
      </c>
      <c r="K9">
        <f t="shared" si="2"/>
        <v>2413.8080999999997</v>
      </c>
      <c r="L9">
        <f t="shared" si="3"/>
        <v>2741.8080999999997</v>
      </c>
      <c r="M9">
        <v>771.80543999999986</v>
      </c>
      <c r="N9">
        <v>2103.2823352644186</v>
      </c>
    </row>
    <row r="10" spans="1:14" x14ac:dyDescent="0.25">
      <c r="A10">
        <v>7</v>
      </c>
      <c r="B10">
        <v>4797.5481999999993</v>
      </c>
      <c r="C10">
        <f t="shared" si="0"/>
        <v>4728.5481999999993</v>
      </c>
      <c r="D10">
        <f t="shared" si="1"/>
        <v>4866.5481999999993</v>
      </c>
      <c r="E10">
        <v>1525.5047999999999</v>
      </c>
      <c r="F10">
        <v>4762.6381964388338</v>
      </c>
      <c r="I10">
        <v>7</v>
      </c>
      <c r="J10">
        <v>2577.8080999999997</v>
      </c>
      <c r="K10">
        <f t="shared" si="2"/>
        <v>2413.8080999999997</v>
      </c>
      <c r="L10">
        <f t="shared" si="3"/>
        <v>2741.8080999999997</v>
      </c>
      <c r="M10">
        <v>596.14943999999991</v>
      </c>
      <c r="N10">
        <v>1861.18332353305</v>
      </c>
    </row>
    <row r="11" spans="1:14" x14ac:dyDescent="0.25">
      <c r="A11">
        <v>8</v>
      </c>
      <c r="B11">
        <v>4797.5481999999993</v>
      </c>
      <c r="C11">
        <f t="shared" si="0"/>
        <v>4728.5481999999993</v>
      </c>
      <c r="D11">
        <f t="shared" si="1"/>
        <v>4866.5481999999993</v>
      </c>
      <c r="E11">
        <v>1188.3803999999998</v>
      </c>
      <c r="F11">
        <v>4188.8429569572927</v>
      </c>
      <c r="I11">
        <v>8</v>
      </c>
      <c r="J11">
        <v>2577.8080999999997</v>
      </c>
      <c r="K11">
        <f t="shared" si="2"/>
        <v>2413.8080999999997</v>
      </c>
      <c r="L11">
        <f t="shared" si="3"/>
        <v>2741.8080999999997</v>
      </c>
      <c r="M11">
        <v>619.90803999999991</v>
      </c>
      <c r="N11">
        <v>2185.072580560231</v>
      </c>
    </row>
    <row r="12" spans="1:14" x14ac:dyDescent="0.25">
      <c r="A12">
        <v>9</v>
      </c>
      <c r="B12">
        <v>4797.5481999999993</v>
      </c>
      <c r="C12">
        <f t="shared" si="0"/>
        <v>4728.5481999999993</v>
      </c>
      <c r="D12">
        <f t="shared" si="1"/>
        <v>4866.5481999999993</v>
      </c>
      <c r="E12">
        <v>1089.7427999999998</v>
      </c>
      <c r="F12">
        <v>4284.6394289605305</v>
      </c>
      <c r="I12">
        <v>9</v>
      </c>
      <c r="J12">
        <v>2577.8080999999997</v>
      </c>
      <c r="K12">
        <f t="shared" si="2"/>
        <v>2413.8080999999997</v>
      </c>
      <c r="L12">
        <f t="shared" si="3"/>
        <v>2741.8080999999997</v>
      </c>
      <c r="M12">
        <v>587.32159999999999</v>
      </c>
      <c r="N12">
        <v>2309.2249701857954</v>
      </c>
    </row>
    <row r="16" spans="1:14" x14ac:dyDescent="0.25">
      <c r="A16" s="1" t="s">
        <v>6</v>
      </c>
      <c r="B16" s="1"/>
      <c r="C16" s="1"/>
      <c r="D16" s="1"/>
      <c r="E16" s="1"/>
      <c r="F16" s="1"/>
      <c r="I16" s="1" t="s">
        <v>7</v>
      </c>
      <c r="J16" s="1"/>
      <c r="K16" s="1"/>
      <c r="L16" s="1"/>
      <c r="M16" s="1"/>
      <c r="N16" s="1"/>
    </row>
    <row r="17" spans="1:14" x14ac:dyDescent="0.25">
      <c r="A17" t="s">
        <v>2</v>
      </c>
      <c r="B17" t="s">
        <v>3</v>
      </c>
      <c r="C17" t="s">
        <v>8</v>
      </c>
      <c r="D17" t="s">
        <v>9</v>
      </c>
      <c r="E17" t="s">
        <v>4</v>
      </c>
      <c r="F17" t="s">
        <v>5</v>
      </c>
      <c r="I17" t="s">
        <v>2</v>
      </c>
      <c r="J17" t="s">
        <v>3</v>
      </c>
      <c r="K17" t="s">
        <v>8</v>
      </c>
      <c r="L17" t="s">
        <v>9</v>
      </c>
      <c r="M17" t="s">
        <v>4</v>
      </c>
      <c r="N17" t="s">
        <v>5</v>
      </c>
    </row>
    <row r="18" spans="1:14" x14ac:dyDescent="0.25">
      <c r="A18">
        <v>0</v>
      </c>
      <c r="B18">
        <v>2413.0179999999991</v>
      </c>
      <c r="C18">
        <f>B18-227</f>
        <v>2186.0179999999991</v>
      </c>
      <c r="D18">
        <f>B18+227</f>
        <v>2640.0179999999991</v>
      </c>
      <c r="E18">
        <v>2413.0179999999991</v>
      </c>
      <c r="F18">
        <v>2413.4757281553402</v>
      </c>
      <c r="I18">
        <v>0</v>
      </c>
      <c r="J18">
        <v>2154.8262000000004</v>
      </c>
      <c r="K18">
        <f>J18-236</f>
        <v>1918.8262000000004</v>
      </c>
      <c r="L18">
        <f>J18+236</f>
        <v>2390.8262000000004</v>
      </c>
      <c r="M18">
        <v>2154.8262000000004</v>
      </c>
      <c r="N18">
        <v>2155.2349514563111</v>
      </c>
    </row>
    <row r="19" spans="1:14" x14ac:dyDescent="0.25">
      <c r="A19">
        <v>1</v>
      </c>
      <c r="B19">
        <v>2413.0179999999991</v>
      </c>
      <c r="C19">
        <f t="shared" ref="C19:C27" si="4">B19-227</f>
        <v>2186.0179999999991</v>
      </c>
      <c r="D19">
        <f t="shared" ref="D19:D27" si="5">B19+227</f>
        <v>2640.0179999999991</v>
      </c>
      <c r="E19">
        <v>2093.4591999999998</v>
      </c>
      <c r="F19">
        <v>2272.9998083183664</v>
      </c>
      <c r="I19">
        <v>1</v>
      </c>
      <c r="J19">
        <v>2154.8262000000004</v>
      </c>
      <c r="K19">
        <f t="shared" ref="K19:K27" si="6">J19-236</f>
        <v>1918.8262000000004</v>
      </c>
      <c r="L19">
        <f t="shared" ref="L19:L27" si="7">J19+236</f>
        <v>2390.8262000000004</v>
      </c>
      <c r="M19">
        <v>1955.4116000000001</v>
      </c>
      <c r="N19">
        <v>2123.1128803386805</v>
      </c>
    </row>
    <row r="20" spans="1:14" x14ac:dyDescent="0.25">
      <c r="A20">
        <v>2</v>
      </c>
      <c r="B20">
        <v>2413.0179999999991</v>
      </c>
      <c r="C20">
        <f t="shared" si="4"/>
        <v>2186.0179999999991</v>
      </c>
      <c r="D20">
        <f t="shared" si="5"/>
        <v>2640.0179999999991</v>
      </c>
      <c r="E20">
        <v>1719.2893999999997</v>
      </c>
      <c r="F20">
        <v>2251.1426795750458</v>
      </c>
      <c r="I20">
        <v>2</v>
      </c>
      <c r="J20">
        <v>2154.8262000000004</v>
      </c>
      <c r="K20">
        <f t="shared" si="6"/>
        <v>1918.8262000000004</v>
      </c>
      <c r="L20">
        <f t="shared" si="7"/>
        <v>2390.8262000000004</v>
      </c>
      <c r="M20">
        <v>1593.5152</v>
      </c>
      <c r="N20">
        <v>2086.4608816128134</v>
      </c>
    </row>
    <row r="21" spans="1:14" x14ac:dyDescent="0.25">
      <c r="A21">
        <v>3</v>
      </c>
      <c r="B21">
        <v>2413.0179999999991</v>
      </c>
      <c r="C21">
        <f t="shared" si="4"/>
        <v>2186.0179999999991</v>
      </c>
      <c r="D21">
        <f t="shared" si="5"/>
        <v>2640.0179999999991</v>
      </c>
      <c r="E21">
        <v>1302.1063999999997</v>
      </c>
      <c r="F21">
        <v>2102.3633641233819</v>
      </c>
      <c r="I21">
        <v>3</v>
      </c>
      <c r="J21">
        <v>2154.8262000000004</v>
      </c>
      <c r="K21">
        <f t="shared" si="6"/>
        <v>1918.8262000000004</v>
      </c>
      <c r="L21">
        <f t="shared" si="7"/>
        <v>2390.8262000000004</v>
      </c>
      <c r="M21">
        <v>1183.4259999999999</v>
      </c>
      <c r="N21">
        <v>1910.7435971062557</v>
      </c>
    </row>
    <row r="22" spans="1:14" x14ac:dyDescent="0.25">
      <c r="A22">
        <v>4</v>
      </c>
      <c r="B22">
        <v>2413.0179999999991</v>
      </c>
      <c r="C22">
        <f t="shared" si="4"/>
        <v>2186.0179999999991</v>
      </c>
      <c r="D22">
        <f t="shared" si="5"/>
        <v>2640.0179999999991</v>
      </c>
      <c r="E22">
        <v>1083.3245999999999</v>
      </c>
      <c r="F22">
        <v>2127.4016244571362</v>
      </c>
      <c r="I22">
        <v>4</v>
      </c>
      <c r="J22">
        <v>2154.8262000000004</v>
      </c>
      <c r="K22">
        <f t="shared" si="6"/>
        <v>1918.8262000000004</v>
      </c>
      <c r="L22">
        <f t="shared" si="7"/>
        <v>2390.8262000000004</v>
      </c>
      <c r="M22">
        <v>1034.7939999999999</v>
      </c>
      <c r="N22">
        <v>2032.0986309906541</v>
      </c>
    </row>
    <row r="23" spans="1:14" x14ac:dyDescent="0.25">
      <c r="A23">
        <v>5</v>
      </c>
      <c r="B23">
        <v>2413.0179999999991</v>
      </c>
      <c r="C23">
        <f t="shared" si="4"/>
        <v>2186.0179999999991</v>
      </c>
      <c r="D23">
        <f t="shared" si="5"/>
        <v>2640.0179999999991</v>
      </c>
      <c r="E23">
        <v>871.74919999999986</v>
      </c>
      <c r="F23">
        <v>2037.5274636268005</v>
      </c>
      <c r="I23">
        <v>5</v>
      </c>
      <c r="J23">
        <v>2154.8262000000004</v>
      </c>
      <c r="K23">
        <f t="shared" si="6"/>
        <v>1918.8262000000004</v>
      </c>
      <c r="L23">
        <f t="shared" si="7"/>
        <v>2390.8262000000004</v>
      </c>
      <c r="M23">
        <v>703.1869999999999</v>
      </c>
      <c r="N23">
        <v>1643.5493425922718</v>
      </c>
    </row>
    <row r="24" spans="1:14" x14ac:dyDescent="0.25">
      <c r="A24">
        <v>6</v>
      </c>
      <c r="B24">
        <v>2413.0179999999991</v>
      </c>
      <c r="C24">
        <f t="shared" si="4"/>
        <v>2186.0179999999991</v>
      </c>
      <c r="D24">
        <f t="shared" si="5"/>
        <v>2640.0179999999991</v>
      </c>
      <c r="E24">
        <v>820.51620000000003</v>
      </c>
      <c r="F24">
        <v>2236.0262571591711</v>
      </c>
      <c r="I24">
        <v>6</v>
      </c>
      <c r="J24">
        <v>2154.8262000000004</v>
      </c>
      <c r="K24">
        <f t="shared" si="6"/>
        <v>1918.8262000000004</v>
      </c>
      <c r="L24">
        <f t="shared" si="7"/>
        <v>2390.8262000000004</v>
      </c>
      <c r="M24">
        <v>807.67979999999989</v>
      </c>
      <c r="N24">
        <v>2201.0451959109005</v>
      </c>
    </row>
    <row r="25" spans="1:14" x14ac:dyDescent="0.25">
      <c r="A25">
        <v>7</v>
      </c>
      <c r="B25">
        <v>2413.0179999999991</v>
      </c>
      <c r="C25">
        <f t="shared" si="4"/>
        <v>2186.0179999999991</v>
      </c>
      <c r="D25">
        <f t="shared" si="5"/>
        <v>2640.0179999999991</v>
      </c>
      <c r="E25">
        <v>677.40159999999992</v>
      </c>
      <c r="F25">
        <v>2114.8532174325383</v>
      </c>
      <c r="I25">
        <v>7</v>
      </c>
      <c r="J25">
        <v>2154.8262000000004</v>
      </c>
      <c r="K25">
        <f t="shared" si="6"/>
        <v>1918.8262000000004</v>
      </c>
      <c r="L25">
        <f t="shared" si="7"/>
        <v>2390.8262000000004</v>
      </c>
      <c r="M25">
        <v>643.95939999999996</v>
      </c>
      <c r="N25">
        <v>2010.4464013458587</v>
      </c>
    </row>
    <row r="26" spans="1:14" x14ac:dyDescent="0.25">
      <c r="A26">
        <v>8</v>
      </c>
      <c r="B26">
        <v>2413.0179999999991</v>
      </c>
      <c r="C26">
        <f t="shared" si="4"/>
        <v>2186.0179999999991</v>
      </c>
      <c r="D26">
        <f t="shared" si="5"/>
        <v>2640.0179999999991</v>
      </c>
      <c r="E26">
        <v>468.8664</v>
      </c>
      <c r="F26">
        <v>1652.6759591406258</v>
      </c>
      <c r="I26">
        <v>8</v>
      </c>
      <c r="J26">
        <v>2154.8262000000004</v>
      </c>
      <c r="K26">
        <f t="shared" si="6"/>
        <v>1918.8262000000004</v>
      </c>
      <c r="L26">
        <f t="shared" si="7"/>
        <v>2390.8262000000004</v>
      </c>
      <c r="M26">
        <v>658.59739999999988</v>
      </c>
      <c r="N26">
        <v>2321.4461299263976</v>
      </c>
    </row>
    <row r="27" spans="1:14" x14ac:dyDescent="0.25">
      <c r="A27">
        <v>9</v>
      </c>
      <c r="B27">
        <v>2413.0179999999991</v>
      </c>
      <c r="C27">
        <f t="shared" si="4"/>
        <v>2186.0179999999991</v>
      </c>
      <c r="D27">
        <f t="shared" si="5"/>
        <v>2640.0179999999991</v>
      </c>
      <c r="E27">
        <v>474.1867499999999</v>
      </c>
      <c r="F27">
        <v>1864.4025413525555</v>
      </c>
      <c r="I27">
        <v>9</v>
      </c>
      <c r="J27">
        <v>2154.8262000000004</v>
      </c>
      <c r="K27">
        <f t="shared" si="6"/>
        <v>1918.8262000000004</v>
      </c>
      <c r="L27">
        <f t="shared" si="7"/>
        <v>2390.8262000000004</v>
      </c>
      <c r="M27">
        <v>603.76119999999992</v>
      </c>
      <c r="N27">
        <v>2373.8620188144623</v>
      </c>
    </row>
  </sheetData>
  <mergeCells count="4">
    <mergeCell ref="A1:F1"/>
    <mergeCell ref="I1:N1"/>
    <mergeCell ref="A16:F16"/>
    <mergeCell ref="I16:N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Sheet1</vt:lpstr>
      <vt:lpstr>ST with Coup</vt:lpstr>
      <vt:lpstr>ET with Coup</vt:lpstr>
      <vt:lpstr>ST without Coup</vt:lpstr>
      <vt:lpstr>ET without Coup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Loubser</dc:creator>
  <cp:lastModifiedBy>Mike Loubser</cp:lastModifiedBy>
  <dcterms:created xsi:type="dcterms:W3CDTF">2022-10-13T09:17:41Z</dcterms:created>
  <dcterms:modified xsi:type="dcterms:W3CDTF">2022-10-19T12:38:55Z</dcterms:modified>
</cp:coreProperties>
</file>