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27762\Documents\Masters\Data and stats\Submitted datasets\"/>
    </mc:Choice>
  </mc:AlternateContent>
  <bookViews>
    <workbookView xWindow="0" yWindow="0" windowWidth="23040" windowHeight="8916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5" i="1" l="1"/>
  <c r="H45" i="1"/>
  <c r="G45" i="1"/>
  <c r="F45" i="1"/>
  <c r="E45" i="1"/>
  <c r="I44" i="1"/>
  <c r="H44" i="1"/>
  <c r="G44" i="1"/>
  <c r="F44" i="1"/>
  <c r="E44" i="1"/>
  <c r="I43" i="1"/>
  <c r="H43" i="1"/>
  <c r="G43" i="1"/>
  <c r="F43" i="1"/>
  <c r="E43" i="1"/>
  <c r="I42" i="1"/>
  <c r="H42" i="1"/>
  <c r="G42" i="1"/>
  <c r="F42" i="1"/>
  <c r="E42" i="1"/>
  <c r="P42" i="1"/>
  <c r="Q42" i="1"/>
  <c r="R42" i="1"/>
  <c r="S42" i="1"/>
  <c r="P43" i="1"/>
  <c r="Q43" i="1"/>
  <c r="R43" i="1"/>
  <c r="S43" i="1"/>
  <c r="P44" i="1"/>
  <c r="Q44" i="1"/>
  <c r="R44" i="1"/>
  <c r="S44" i="1"/>
  <c r="P45" i="1"/>
  <c r="Q45" i="1"/>
  <c r="R45" i="1"/>
  <c r="S45" i="1"/>
  <c r="O45" i="1"/>
  <c r="O44" i="1"/>
  <c r="O43" i="1"/>
  <c r="O42" i="1"/>
  <c r="AC42" i="1"/>
  <c r="AB42" i="1"/>
  <c r="AA42" i="1"/>
  <c r="Z42" i="1"/>
  <c r="Y42" i="1"/>
  <c r="AC41" i="1"/>
  <c r="AB41" i="1"/>
  <c r="AA41" i="1"/>
  <c r="Z41" i="1"/>
  <c r="Y41" i="1"/>
  <c r="AC40" i="1"/>
  <c r="AB40" i="1"/>
  <c r="AA40" i="1"/>
  <c r="Z40" i="1"/>
  <c r="Y40" i="1"/>
  <c r="AC39" i="1"/>
  <c r="AB39" i="1"/>
  <c r="AA39" i="1"/>
  <c r="Z39" i="1"/>
  <c r="Y39" i="1"/>
  <c r="AC24" i="1"/>
  <c r="AB24" i="1"/>
  <c r="AA24" i="1"/>
  <c r="Z24" i="1"/>
  <c r="Y24" i="1"/>
  <c r="AC23" i="1"/>
  <c r="AB23" i="1"/>
  <c r="AA23" i="1"/>
  <c r="Z23" i="1"/>
  <c r="Y23" i="1"/>
  <c r="AC22" i="1"/>
  <c r="AB22" i="1"/>
  <c r="AA22" i="1"/>
  <c r="Z22" i="1"/>
  <c r="Y22" i="1"/>
  <c r="AC21" i="1"/>
  <c r="AB21" i="1"/>
  <c r="AA21" i="1"/>
  <c r="Z21" i="1"/>
  <c r="Y21" i="1"/>
  <c r="AC9" i="1"/>
  <c r="AB9" i="1"/>
  <c r="AA9" i="1"/>
  <c r="Z9" i="1"/>
  <c r="Y9" i="1"/>
  <c r="AC8" i="1"/>
  <c r="AB8" i="1"/>
  <c r="AA8" i="1"/>
  <c r="Z8" i="1"/>
  <c r="Y8" i="1"/>
  <c r="AC7" i="1"/>
  <c r="AB7" i="1"/>
  <c r="AA7" i="1"/>
  <c r="Z7" i="1"/>
  <c r="Y7" i="1"/>
  <c r="AC6" i="1"/>
  <c r="AB6" i="1"/>
  <c r="AA6" i="1"/>
  <c r="Z6" i="1"/>
  <c r="Y6" i="1"/>
  <c r="F9" i="1"/>
  <c r="G9" i="1"/>
  <c r="H9" i="1"/>
  <c r="I9" i="1"/>
  <c r="F10" i="1"/>
  <c r="G10" i="1"/>
  <c r="H10" i="1"/>
  <c r="I10" i="1"/>
  <c r="F11" i="1"/>
  <c r="G11" i="1"/>
  <c r="H11" i="1"/>
  <c r="I11" i="1"/>
  <c r="F12" i="1"/>
  <c r="G12" i="1"/>
  <c r="H12" i="1"/>
  <c r="I12" i="1"/>
  <c r="E12" i="1"/>
  <c r="E11" i="1"/>
  <c r="E10" i="1"/>
  <c r="E9" i="1"/>
  <c r="P6" i="1"/>
  <c r="Q6" i="1"/>
  <c r="R6" i="1"/>
  <c r="S6" i="1"/>
  <c r="P7" i="1"/>
  <c r="Q7" i="1"/>
  <c r="R7" i="1"/>
  <c r="S7" i="1"/>
  <c r="P8" i="1"/>
  <c r="Q8" i="1"/>
  <c r="R8" i="1"/>
  <c r="S8" i="1"/>
  <c r="P9" i="1"/>
  <c r="Q9" i="1"/>
  <c r="R9" i="1"/>
  <c r="S9" i="1"/>
  <c r="O9" i="1"/>
  <c r="O8" i="1"/>
  <c r="O7" i="1"/>
  <c r="O6" i="1"/>
  <c r="S26" i="1"/>
  <c r="R26" i="1"/>
  <c r="Q26" i="1"/>
  <c r="P26" i="1"/>
  <c r="O26" i="1"/>
  <c r="S25" i="1"/>
  <c r="R25" i="1"/>
  <c r="Q25" i="1"/>
  <c r="P25" i="1"/>
  <c r="O25" i="1"/>
  <c r="S24" i="1"/>
  <c r="R24" i="1"/>
  <c r="Q24" i="1"/>
  <c r="P24" i="1"/>
  <c r="O24" i="1"/>
  <c r="S23" i="1"/>
  <c r="R23" i="1"/>
  <c r="Q23" i="1"/>
  <c r="P23" i="1"/>
  <c r="O23" i="1"/>
  <c r="F25" i="1"/>
  <c r="G25" i="1"/>
  <c r="H25" i="1"/>
  <c r="I25" i="1"/>
  <c r="F26" i="1"/>
  <c r="G26" i="1"/>
  <c r="H26" i="1"/>
  <c r="I26" i="1"/>
  <c r="F27" i="1"/>
  <c r="G27" i="1"/>
  <c r="H27" i="1"/>
  <c r="I27" i="1"/>
  <c r="F28" i="1"/>
  <c r="G28" i="1"/>
  <c r="H28" i="1"/>
  <c r="I28" i="1"/>
  <c r="E28" i="1"/>
  <c r="E27" i="1"/>
  <c r="E26" i="1"/>
  <c r="E25" i="1"/>
</calcChain>
</file>

<file path=xl/sharedStrings.xml><?xml version="1.0" encoding="utf-8"?>
<sst xmlns="http://schemas.openxmlformats.org/spreadsheetml/2006/main" count="191" uniqueCount="85">
  <si>
    <t>Sample</t>
  </si>
  <si>
    <t>ID</t>
  </si>
  <si>
    <t>Species</t>
  </si>
  <si>
    <t>Treatment</t>
  </si>
  <si>
    <t>Urea</t>
  </si>
  <si>
    <t>Na</t>
  </si>
  <si>
    <t>K</t>
  </si>
  <si>
    <t>LogK</t>
  </si>
  <si>
    <t>Crea</t>
  </si>
  <si>
    <t>CHP A</t>
  </si>
  <si>
    <t>Control</t>
  </si>
  <si>
    <t>53,3</t>
  </si>
  <si>
    <t>0,328</t>
  </si>
  <si>
    <t>CHP C</t>
  </si>
  <si>
    <t>CHP D</t>
  </si>
  <si>
    <t>CHP E</t>
  </si>
  <si>
    <t>CHP G</t>
  </si>
  <si>
    <t>23,3</t>
  </si>
  <si>
    <t>0,053</t>
  </si>
  <si>
    <t>CHP H</t>
  </si>
  <si>
    <t>44,3</t>
  </si>
  <si>
    <t>28,3</t>
  </si>
  <si>
    <t>0,036</t>
  </si>
  <si>
    <t xml:space="preserve">Medium </t>
  </si>
  <si>
    <t>64,4</t>
  </si>
  <si>
    <t>91,1</t>
  </si>
  <si>
    <t>0,369</t>
  </si>
  <si>
    <t>CHP B</t>
  </si>
  <si>
    <t>33,5</t>
  </si>
  <si>
    <t>51,4</t>
  </si>
  <si>
    <t>0,033</t>
  </si>
  <si>
    <t>75,5</t>
  </si>
  <si>
    <t>110,3</t>
  </si>
  <si>
    <t>High</t>
  </si>
  <si>
    <t>74,8</t>
  </si>
  <si>
    <t>0,098</t>
  </si>
  <si>
    <t>54,6</t>
  </si>
  <si>
    <t>68,8</t>
  </si>
  <si>
    <t>0,077</t>
  </si>
  <si>
    <t>64,2</t>
  </si>
  <si>
    <t>51,7</t>
  </si>
  <si>
    <t>0,096</t>
  </si>
  <si>
    <t>FD 1</t>
  </si>
  <si>
    <t>28,10</t>
  </si>
  <si>
    <t>FD 2</t>
  </si>
  <si>
    <t>FD 3</t>
  </si>
  <si>
    <t>FD 4</t>
  </si>
  <si>
    <t>FD 5</t>
  </si>
  <si>
    <t>FD 6</t>
  </si>
  <si>
    <t>FD 7</t>
  </si>
  <si>
    <t>FD 8</t>
  </si>
  <si>
    <t>Medium</t>
  </si>
  <si>
    <t>GC 5</t>
  </si>
  <si>
    <t>GC 6</t>
  </si>
  <si>
    <t>GC 8</t>
  </si>
  <si>
    <t>GC 14</t>
  </si>
  <si>
    <t>GC 15</t>
  </si>
  <si>
    <t>GC 17</t>
  </si>
  <si>
    <t>GC 18</t>
  </si>
  <si>
    <t>GC 13</t>
  </si>
  <si>
    <t>Mean</t>
  </si>
  <si>
    <t>SD</t>
  </si>
  <si>
    <t>min</t>
  </si>
  <si>
    <t>max</t>
  </si>
  <si>
    <t>Medium water stress urine soulte values across species</t>
  </si>
  <si>
    <t>Heterecephalus glaber</t>
  </si>
  <si>
    <t>Fukomys damarensis</t>
  </si>
  <si>
    <t>Cryptomys hottentotus pretoriae</t>
  </si>
  <si>
    <t>Georhychus capensis</t>
  </si>
  <si>
    <t>Creatinine</t>
  </si>
  <si>
    <t xml:space="preserve">Sodium </t>
  </si>
  <si>
    <t>potassium</t>
  </si>
  <si>
    <r>
      <t>283,65</t>
    </r>
    <r>
      <rPr>
        <sz val="11"/>
        <color theme="1"/>
        <rFont val="Calibri"/>
        <family val="2"/>
      </rPr>
      <t>±20</t>
    </r>
  </si>
  <si>
    <r>
      <t>0,0615</t>
    </r>
    <r>
      <rPr>
        <sz val="11"/>
        <color theme="1"/>
        <rFont val="Calibri"/>
        <family val="2"/>
      </rPr>
      <t>±0,05</t>
    </r>
  </si>
  <si>
    <r>
      <t>160</t>
    </r>
    <r>
      <rPr>
        <sz val="11"/>
        <color theme="1"/>
        <rFont val="Calibri"/>
        <family val="2"/>
      </rPr>
      <t>±</t>
    </r>
    <r>
      <rPr>
        <sz val="11"/>
        <color theme="1"/>
        <rFont val="Calibri"/>
        <family val="2"/>
        <scheme val="minor"/>
      </rPr>
      <t>56</t>
    </r>
  </si>
  <si>
    <r>
      <t>334</t>
    </r>
    <r>
      <rPr>
        <sz val="11"/>
        <color theme="1"/>
        <rFont val="Calibri"/>
        <family val="2"/>
      </rPr>
      <t>±</t>
    </r>
    <r>
      <rPr>
        <sz val="11"/>
        <color theme="1"/>
        <rFont val="Calibri"/>
        <family val="2"/>
        <scheme val="minor"/>
      </rPr>
      <t>182</t>
    </r>
  </si>
  <si>
    <r>
      <t>207</t>
    </r>
    <r>
      <rPr>
        <sz val="11"/>
        <color theme="1"/>
        <rFont val="Calibri"/>
        <family val="2"/>
      </rPr>
      <t>±</t>
    </r>
    <r>
      <rPr>
        <sz val="11"/>
        <color theme="1"/>
        <rFont val="Calibri"/>
        <family val="2"/>
        <scheme val="minor"/>
      </rPr>
      <t>59</t>
    </r>
  </si>
  <si>
    <r>
      <t>181,2</t>
    </r>
    <r>
      <rPr>
        <sz val="11"/>
        <color theme="1"/>
        <rFont val="Calibri"/>
        <family val="2"/>
      </rPr>
      <t>±48,51</t>
    </r>
  </si>
  <si>
    <r>
      <t>35,72</t>
    </r>
    <r>
      <rPr>
        <sz val="11"/>
        <color theme="1"/>
        <rFont val="Calibri"/>
        <family val="2"/>
      </rPr>
      <t>±16,02</t>
    </r>
  </si>
  <si>
    <r>
      <t>68</t>
    </r>
    <r>
      <rPr>
        <sz val="11"/>
        <color theme="1"/>
        <rFont val="Calibri"/>
        <family val="2"/>
      </rPr>
      <t>±18,16</t>
    </r>
  </si>
  <si>
    <r>
      <t>16</t>
    </r>
    <r>
      <rPr>
        <sz val="11"/>
        <color theme="1"/>
        <rFont val="Calibri"/>
        <family val="2"/>
      </rPr>
      <t>±0,05</t>
    </r>
  </si>
  <si>
    <r>
      <t>225,49</t>
    </r>
    <r>
      <rPr>
        <sz val="11"/>
        <color theme="1"/>
        <rFont val="Calibri"/>
        <family val="2"/>
      </rPr>
      <t>±74,54</t>
    </r>
  </si>
  <si>
    <r>
      <t>33,83</t>
    </r>
    <r>
      <rPr>
        <sz val="11"/>
        <color theme="1"/>
        <rFont val="Calibri"/>
        <family val="2"/>
      </rPr>
      <t>±14,49</t>
    </r>
  </si>
  <si>
    <r>
      <t>54,09</t>
    </r>
    <r>
      <rPr>
        <sz val="11"/>
        <color theme="1"/>
        <rFont val="Calibri"/>
        <family val="2"/>
      </rPr>
      <t>±17,09</t>
    </r>
  </si>
  <si>
    <r>
      <t>0,13</t>
    </r>
    <r>
      <rPr>
        <sz val="11"/>
        <color theme="1"/>
        <rFont val="Calibri"/>
        <family val="2"/>
      </rPr>
      <t>±0,04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</si>
</sst>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Arial"/>
    </font>
    <font>
      <sz val="11"/>
      <color theme="1"/>
      <name val="Calibri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2" borderId="1" xfId="1" applyFont="1" applyFill="1" applyBorder="1"/>
    <xf numFmtId="0" fontId="2" fillId="2" borderId="1" xfId="1" applyFont="1" applyFill="1" applyBorder="1" applyAlignment="1"/>
    <xf numFmtId="2" fontId="2" fillId="2" borderId="1" xfId="1" applyNumberFormat="1" applyFont="1" applyFill="1" applyBorder="1" applyAlignment="1">
      <alignment horizontal="center"/>
    </xf>
    <xf numFmtId="2" fontId="2" fillId="2" borderId="1" xfId="1" quotePrefix="1" applyNumberFormat="1" applyFont="1" applyFill="1" applyBorder="1" applyAlignment="1">
      <alignment horizontal="center"/>
    </xf>
    <xf numFmtId="2" fontId="2" fillId="2" borderId="1" xfId="1" applyNumberFormat="1" applyFont="1" applyFill="1" applyBorder="1"/>
    <xf numFmtId="2" fontId="2" fillId="2" borderId="1" xfId="1" applyNumberFormat="1" applyFont="1" applyFill="1" applyBorder="1" applyAlignment="1"/>
    <xf numFmtId="2" fontId="3" fillId="2" borderId="1" xfId="1" quotePrefix="1" applyNumberFormat="1" applyFont="1" applyFill="1" applyBorder="1" applyAlignment="1">
      <alignment horizontal="center"/>
    </xf>
    <xf numFmtId="2" fontId="3" fillId="2" borderId="1" xfId="1" applyNumberFormat="1" applyFont="1" applyFill="1" applyBorder="1" applyAlignment="1">
      <alignment horizontal="center"/>
    </xf>
    <xf numFmtId="2" fontId="3" fillId="2" borderId="1" xfId="1" applyNumberFormat="1" applyFont="1" applyFill="1" applyBorder="1"/>
    <xf numFmtId="0" fontId="3" fillId="2" borderId="3" xfId="1" applyFont="1" applyFill="1" applyBorder="1" applyAlignment="1"/>
    <xf numFmtId="2" fontId="2" fillId="2" borderId="4" xfId="1" applyNumberFormat="1" applyFont="1" applyFill="1" applyBorder="1" applyAlignment="1">
      <alignment horizontal="center"/>
    </xf>
    <xf numFmtId="2" fontId="2" fillId="2" borderId="4" xfId="1" applyNumberFormat="1" applyFont="1" applyFill="1" applyBorder="1"/>
    <xf numFmtId="0" fontId="3" fillId="2" borderId="2" xfId="1" applyFont="1" applyFill="1" applyBorder="1" applyAlignment="1"/>
    <xf numFmtId="2" fontId="1" fillId="0" borderId="2" xfId="1" applyNumberFormat="1" applyFont="1" applyBorder="1" applyAlignment="1"/>
    <xf numFmtId="0" fontId="2" fillId="2" borderId="0" xfId="1" applyFont="1" applyFill="1" applyBorder="1"/>
    <xf numFmtId="2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Border="1"/>
    <xf numFmtId="0" fontId="0" fillId="0" borderId="0" xfId="0" applyAlignment="1"/>
    <xf numFmtId="0" fontId="0" fillId="0" borderId="0" xfId="0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1"/>
  <sheetViews>
    <sheetView tabSelected="1" topLeftCell="D25" workbookViewId="0">
      <selection activeCell="Q42" sqref="Q42"/>
    </sheetView>
  </sheetViews>
  <sheetFormatPr defaultRowHeight="14.4" x14ac:dyDescent="0.3"/>
  <sheetData>
    <row r="1" spans="1:29" x14ac:dyDescent="0.3">
      <c r="A1" s="1" t="s">
        <v>0</v>
      </c>
      <c r="B1" s="1" t="s">
        <v>1</v>
      </c>
      <c r="C1" s="1" t="s">
        <v>2</v>
      </c>
      <c r="D1" s="1" t="s">
        <v>3</v>
      </c>
      <c r="E1" s="10" t="s">
        <v>4</v>
      </c>
      <c r="F1" s="13" t="s">
        <v>5</v>
      </c>
      <c r="G1" s="13" t="s">
        <v>6</v>
      </c>
      <c r="H1" s="13" t="s">
        <v>7</v>
      </c>
      <c r="I1" s="13" t="s">
        <v>8</v>
      </c>
      <c r="L1" s="1" t="s">
        <v>9</v>
      </c>
      <c r="M1" s="2">
        <v>1</v>
      </c>
      <c r="N1" s="1" t="s">
        <v>23</v>
      </c>
      <c r="O1" s="11">
        <v>373</v>
      </c>
      <c r="P1" s="4" t="s">
        <v>24</v>
      </c>
      <c r="Q1" s="4" t="s">
        <v>25</v>
      </c>
      <c r="R1" s="14">
        <v>1.96</v>
      </c>
      <c r="S1" s="4" t="s">
        <v>26</v>
      </c>
      <c r="V1" s="1" t="s">
        <v>9</v>
      </c>
      <c r="W1" s="2">
        <v>1</v>
      </c>
      <c r="X1" s="1" t="s">
        <v>33</v>
      </c>
      <c r="Y1" s="11">
        <v>309.3</v>
      </c>
      <c r="Z1" s="3">
        <v>22</v>
      </c>
      <c r="AA1" s="4" t="s">
        <v>34</v>
      </c>
      <c r="AB1" s="14">
        <v>1.87</v>
      </c>
      <c r="AC1" s="4" t="s">
        <v>35</v>
      </c>
    </row>
    <row r="2" spans="1:29" x14ac:dyDescent="0.3">
      <c r="A2" s="1">
        <v>1</v>
      </c>
      <c r="B2" s="1" t="s">
        <v>9</v>
      </c>
      <c r="C2" s="2">
        <v>1</v>
      </c>
      <c r="D2" s="1" t="s">
        <v>10</v>
      </c>
      <c r="E2" s="11">
        <v>290.60000000000002</v>
      </c>
      <c r="F2" s="3">
        <v>41</v>
      </c>
      <c r="G2" s="4" t="s">
        <v>11</v>
      </c>
      <c r="H2" s="14">
        <v>1.73</v>
      </c>
      <c r="I2" s="4" t="s">
        <v>12</v>
      </c>
      <c r="L2" s="1" t="s">
        <v>27</v>
      </c>
      <c r="M2" s="2">
        <v>1</v>
      </c>
      <c r="N2" s="1" t="s">
        <v>23</v>
      </c>
      <c r="O2" s="11">
        <v>269.7</v>
      </c>
      <c r="P2" s="3">
        <v>20</v>
      </c>
      <c r="Q2" s="3">
        <v>46.2</v>
      </c>
      <c r="R2" s="14">
        <v>1.66</v>
      </c>
      <c r="S2" s="3">
        <v>1.6E-2</v>
      </c>
      <c r="V2" s="1" t="s">
        <v>27</v>
      </c>
      <c r="W2" s="2">
        <v>1</v>
      </c>
      <c r="X2" s="1" t="s">
        <v>33</v>
      </c>
      <c r="Y2" s="11">
        <v>269.8</v>
      </c>
      <c r="Z2" s="4" t="s">
        <v>36</v>
      </c>
      <c r="AA2" s="4" t="s">
        <v>37</v>
      </c>
      <c r="AB2" s="14">
        <v>1.84</v>
      </c>
      <c r="AC2" s="4" t="s">
        <v>38</v>
      </c>
    </row>
    <row r="3" spans="1:29" x14ac:dyDescent="0.3">
      <c r="A3" s="1">
        <v>2</v>
      </c>
      <c r="B3" s="1" t="s">
        <v>13</v>
      </c>
      <c r="C3" s="2">
        <v>1</v>
      </c>
      <c r="D3" s="1" t="s">
        <v>10</v>
      </c>
      <c r="E3" s="11">
        <v>0.5</v>
      </c>
      <c r="F3" s="3">
        <v>20</v>
      </c>
      <c r="G3" s="3">
        <v>13.63</v>
      </c>
      <c r="H3" s="14">
        <v>1.1299999999999999</v>
      </c>
      <c r="I3" s="3">
        <v>0.11</v>
      </c>
      <c r="L3" s="1" t="s">
        <v>16</v>
      </c>
      <c r="M3" s="2">
        <v>1</v>
      </c>
      <c r="N3" s="1" t="s">
        <v>23</v>
      </c>
      <c r="O3" s="11">
        <v>160.1</v>
      </c>
      <c r="P3" s="4" t="s">
        <v>28</v>
      </c>
      <c r="Q3" s="4" t="s">
        <v>29</v>
      </c>
      <c r="R3" s="14">
        <v>1.71</v>
      </c>
      <c r="S3" s="4" t="s">
        <v>30</v>
      </c>
      <c r="V3" s="1" t="s">
        <v>13</v>
      </c>
      <c r="W3" s="2">
        <v>1</v>
      </c>
      <c r="X3" s="1" t="s">
        <v>33</v>
      </c>
      <c r="Y3" s="11">
        <v>232.5</v>
      </c>
      <c r="Z3" s="4" t="s">
        <v>39</v>
      </c>
      <c r="AA3" s="7" t="s">
        <v>40</v>
      </c>
      <c r="AB3" s="14">
        <v>1.71</v>
      </c>
      <c r="AC3" s="7" t="s">
        <v>41</v>
      </c>
    </row>
    <row r="4" spans="1:29" x14ac:dyDescent="0.3">
      <c r="A4" s="1">
        <v>3</v>
      </c>
      <c r="B4" s="1" t="s">
        <v>14</v>
      </c>
      <c r="C4" s="2">
        <v>1</v>
      </c>
      <c r="D4" s="1" t="s">
        <v>10</v>
      </c>
      <c r="E4" s="11">
        <v>43.7</v>
      </c>
      <c r="F4" s="3">
        <v>29.8</v>
      </c>
      <c r="G4" s="3">
        <v>31.4</v>
      </c>
      <c r="H4" s="14">
        <v>1.5</v>
      </c>
      <c r="I4" s="3">
        <v>7.3999999999999996E-2</v>
      </c>
      <c r="L4" s="1" t="s">
        <v>19</v>
      </c>
      <c r="M4" s="2">
        <v>1</v>
      </c>
      <c r="N4" s="1" t="s">
        <v>23</v>
      </c>
      <c r="O4" s="11">
        <v>331.8</v>
      </c>
      <c r="P4" s="4" t="s">
        <v>31</v>
      </c>
      <c r="Q4" s="4" t="s">
        <v>32</v>
      </c>
      <c r="R4" s="14">
        <v>2.04</v>
      </c>
      <c r="S4" s="3">
        <v>0.107</v>
      </c>
      <c r="V4" s="1" t="s">
        <v>14</v>
      </c>
      <c r="W4" s="2">
        <v>1</v>
      </c>
      <c r="X4" s="1" t="s">
        <v>33</v>
      </c>
      <c r="Y4" s="11">
        <v>23.01</v>
      </c>
      <c r="Z4" s="3">
        <v>85.2</v>
      </c>
      <c r="AA4" s="8">
        <v>73.7</v>
      </c>
      <c r="AB4" s="14">
        <v>1.87</v>
      </c>
      <c r="AC4" s="8">
        <v>8.5999999999999993E-2</v>
      </c>
    </row>
    <row r="5" spans="1:29" x14ac:dyDescent="0.3">
      <c r="A5" s="1">
        <v>4</v>
      </c>
      <c r="B5" s="1" t="s">
        <v>15</v>
      </c>
      <c r="C5" s="2">
        <v>1</v>
      </c>
      <c r="D5" s="1" t="s">
        <v>10</v>
      </c>
      <c r="E5" s="11">
        <v>62.8</v>
      </c>
      <c r="F5" s="3">
        <v>48.7</v>
      </c>
      <c r="G5" s="3">
        <v>52.7</v>
      </c>
      <c r="H5" s="14">
        <v>1.72</v>
      </c>
      <c r="I5" s="3">
        <v>0.106</v>
      </c>
    </row>
    <row r="6" spans="1:29" x14ac:dyDescent="0.3">
      <c r="A6" s="1">
        <v>5</v>
      </c>
      <c r="B6" s="1" t="s">
        <v>16</v>
      </c>
      <c r="C6" s="2">
        <v>1</v>
      </c>
      <c r="D6" s="1" t="s">
        <v>10</v>
      </c>
      <c r="E6" s="11">
        <v>65.599999999999994</v>
      </c>
      <c r="F6" s="3">
        <v>20</v>
      </c>
      <c r="G6" s="4" t="s">
        <v>17</v>
      </c>
      <c r="H6" s="14">
        <v>1.37</v>
      </c>
      <c r="I6" s="4" t="s">
        <v>18</v>
      </c>
      <c r="N6" s="15" t="s">
        <v>60</v>
      </c>
      <c r="O6" s="16">
        <f>AVERAGE(O1:O4)</f>
        <v>283.65000000000003</v>
      </c>
      <c r="P6" s="16">
        <f t="shared" ref="P6:S6" si="0">AVERAGE(P1:P4)</f>
        <v>20</v>
      </c>
      <c r="Q6" s="16">
        <f t="shared" si="0"/>
        <v>46.2</v>
      </c>
      <c r="R6" s="16">
        <f t="shared" si="0"/>
        <v>1.8425</v>
      </c>
      <c r="S6" s="16">
        <f t="shared" si="0"/>
        <v>6.1499999999999999E-2</v>
      </c>
      <c r="X6" s="15" t="s">
        <v>60</v>
      </c>
      <c r="Y6" s="16">
        <f>AVERAGE(Y1:Y4)</f>
        <v>208.6525</v>
      </c>
      <c r="Z6" s="16">
        <f t="shared" ref="Z6:AC6" si="1">AVERAGE(Z1:Z4)</f>
        <v>53.6</v>
      </c>
      <c r="AA6" s="16">
        <f t="shared" si="1"/>
        <v>73.7</v>
      </c>
      <c r="AB6" s="16">
        <f t="shared" si="1"/>
        <v>1.8225</v>
      </c>
      <c r="AC6" s="16">
        <f t="shared" si="1"/>
        <v>8.5999999999999993E-2</v>
      </c>
    </row>
    <row r="7" spans="1:29" x14ac:dyDescent="0.3">
      <c r="A7" s="1">
        <v>6</v>
      </c>
      <c r="B7" s="1" t="s">
        <v>19</v>
      </c>
      <c r="C7" s="2">
        <v>1</v>
      </c>
      <c r="D7" s="1" t="s">
        <v>10</v>
      </c>
      <c r="E7" s="11">
        <v>1.18</v>
      </c>
      <c r="F7" s="4" t="s">
        <v>20</v>
      </c>
      <c r="G7" s="4" t="s">
        <v>21</v>
      </c>
      <c r="H7" s="14">
        <v>1.45</v>
      </c>
      <c r="I7" s="4" t="s">
        <v>22</v>
      </c>
      <c r="N7" s="15" t="s">
        <v>61</v>
      </c>
      <c r="O7" s="16">
        <f>_xlfn.STDEV.P(O1:O5)</f>
        <v>80.251246096244401</v>
      </c>
      <c r="P7" s="16">
        <f t="shared" ref="P7:S7" si="2">_xlfn.STDEV.P(P1:P5)</f>
        <v>0</v>
      </c>
      <c r="Q7" s="16">
        <f t="shared" si="2"/>
        <v>0</v>
      </c>
      <c r="R7" s="16">
        <f t="shared" si="2"/>
        <v>0.16099301227071941</v>
      </c>
      <c r="S7" s="16">
        <f t="shared" si="2"/>
        <v>4.5499999999999992E-2</v>
      </c>
      <c r="X7" s="15" t="s">
        <v>61</v>
      </c>
      <c r="Y7" s="16">
        <f>_xlfn.STDEV.P(Y1:Y5)</f>
        <v>110.56760044764472</v>
      </c>
      <c r="Z7" s="16">
        <f t="shared" ref="Z7:AC7" si="3">_xlfn.STDEV.P(Z1:Z5)</f>
        <v>31.600000000000005</v>
      </c>
      <c r="AA7" s="16">
        <f t="shared" si="3"/>
        <v>0</v>
      </c>
      <c r="AB7" s="16">
        <f t="shared" si="3"/>
        <v>6.609652033201148E-2</v>
      </c>
      <c r="AC7" s="16">
        <f t="shared" si="3"/>
        <v>0</v>
      </c>
    </row>
    <row r="8" spans="1:29" x14ac:dyDescent="0.3">
      <c r="A8" s="1">
        <v>7</v>
      </c>
      <c r="N8" s="15" t="s">
        <v>62</v>
      </c>
      <c r="O8" s="16">
        <f>MIN(O1:O4)</f>
        <v>160.1</v>
      </c>
      <c r="P8" s="16">
        <f t="shared" ref="P8:S8" si="4">MIN(P1:P4)</f>
        <v>20</v>
      </c>
      <c r="Q8" s="16">
        <f t="shared" si="4"/>
        <v>46.2</v>
      </c>
      <c r="R8" s="16">
        <f t="shared" si="4"/>
        <v>1.66</v>
      </c>
      <c r="S8" s="16">
        <f t="shared" si="4"/>
        <v>1.6E-2</v>
      </c>
      <c r="X8" s="15" t="s">
        <v>62</v>
      </c>
      <c r="Y8" s="16">
        <f>MIN(Y1:Y4)</f>
        <v>23.01</v>
      </c>
      <c r="Z8" s="16">
        <f t="shared" ref="Z8:AC8" si="5">MIN(Z1:Z4)</f>
        <v>22</v>
      </c>
      <c r="AA8" s="16">
        <f t="shared" si="5"/>
        <v>73.7</v>
      </c>
      <c r="AB8" s="16">
        <f t="shared" si="5"/>
        <v>1.71</v>
      </c>
      <c r="AC8" s="16">
        <f t="shared" si="5"/>
        <v>8.5999999999999993E-2</v>
      </c>
    </row>
    <row r="9" spans="1:29" x14ac:dyDescent="0.3">
      <c r="A9" s="1">
        <v>8</v>
      </c>
      <c r="D9" s="15" t="s">
        <v>60</v>
      </c>
      <c r="E9" s="16">
        <f>AVERAGE(E2:E7)</f>
        <v>77.396666666666675</v>
      </c>
      <c r="F9" s="16">
        <f t="shared" ref="F9:I9" si="6">AVERAGE(F2:F7)</f>
        <v>31.9</v>
      </c>
      <c r="G9" s="16">
        <f t="shared" si="6"/>
        <v>32.576666666666668</v>
      </c>
      <c r="H9" s="16">
        <f t="shared" si="6"/>
        <v>1.4833333333333332</v>
      </c>
      <c r="I9" s="16">
        <f t="shared" si="6"/>
        <v>9.6666666666666665E-2</v>
      </c>
      <c r="N9" s="15" t="s">
        <v>63</v>
      </c>
      <c r="O9" s="16">
        <f>MAX(O1:O4)</f>
        <v>373</v>
      </c>
      <c r="P9" s="16">
        <f t="shared" ref="P9:S9" si="7">MAX(P1:P4)</f>
        <v>20</v>
      </c>
      <c r="Q9" s="16">
        <f t="shared" si="7"/>
        <v>46.2</v>
      </c>
      <c r="R9" s="16">
        <f t="shared" si="7"/>
        <v>2.04</v>
      </c>
      <c r="S9" s="16">
        <f t="shared" si="7"/>
        <v>0.107</v>
      </c>
      <c r="X9" s="15" t="s">
        <v>63</v>
      </c>
      <c r="Y9" s="16">
        <f>MAX(Y1:Y4)</f>
        <v>309.3</v>
      </c>
      <c r="Z9" s="16">
        <f t="shared" ref="Z9:AC9" si="8">MAX(Z1:Z4)</f>
        <v>85.2</v>
      </c>
      <c r="AA9" s="16">
        <f t="shared" si="8"/>
        <v>73.7</v>
      </c>
      <c r="AB9" s="16">
        <f t="shared" si="8"/>
        <v>1.87</v>
      </c>
      <c r="AC9" s="16">
        <f t="shared" si="8"/>
        <v>8.5999999999999993E-2</v>
      </c>
    </row>
    <row r="10" spans="1:29" x14ac:dyDescent="0.3">
      <c r="A10" s="1">
        <v>9</v>
      </c>
      <c r="D10" s="15" t="s">
        <v>61</v>
      </c>
      <c r="E10" s="16">
        <f>_xlfn.STDEV.P(E2:E7)</f>
        <v>98.881602883897926</v>
      </c>
      <c r="F10" s="16">
        <f t="shared" ref="F10:I10" si="9">_xlfn.STDEV.P(F2:F7)</f>
        <v>11.425235227337769</v>
      </c>
      <c r="G10" s="16">
        <f t="shared" si="9"/>
        <v>15.971946934825723</v>
      </c>
      <c r="H10" s="16">
        <f t="shared" si="9"/>
        <v>0.2065322143287967</v>
      </c>
      <c r="I10" s="16">
        <f t="shared" si="9"/>
        <v>1.611072796479273E-2</v>
      </c>
    </row>
    <row r="11" spans="1:29" x14ac:dyDescent="0.3">
      <c r="A11" s="1">
        <v>10</v>
      </c>
      <c r="D11" s="15" t="s">
        <v>62</v>
      </c>
      <c r="E11" s="16">
        <f>MIN(E2:E7)</f>
        <v>0.5</v>
      </c>
      <c r="F11" s="16">
        <f t="shared" ref="F11:I11" si="10">MIN(F2:F7)</f>
        <v>20</v>
      </c>
      <c r="G11" s="16">
        <f t="shared" si="10"/>
        <v>13.63</v>
      </c>
      <c r="H11" s="16">
        <f t="shared" si="10"/>
        <v>1.1299999999999999</v>
      </c>
      <c r="I11" s="16">
        <f t="shared" si="10"/>
        <v>7.3999999999999996E-2</v>
      </c>
    </row>
    <row r="12" spans="1:29" x14ac:dyDescent="0.3">
      <c r="A12" s="1">
        <v>11</v>
      </c>
      <c r="D12" s="15" t="s">
        <v>63</v>
      </c>
      <c r="E12" s="16">
        <f>MAX(E2:E7)</f>
        <v>290.60000000000002</v>
      </c>
      <c r="F12" s="16">
        <f t="shared" ref="F12:I12" si="11">MAX(F2:F7)</f>
        <v>48.7</v>
      </c>
      <c r="G12" s="16">
        <f t="shared" si="11"/>
        <v>52.7</v>
      </c>
      <c r="H12" s="16">
        <f t="shared" si="11"/>
        <v>1.73</v>
      </c>
      <c r="I12" s="16">
        <f t="shared" si="11"/>
        <v>0.11</v>
      </c>
    </row>
    <row r="13" spans="1:29" x14ac:dyDescent="0.3">
      <c r="A13" s="1">
        <v>12</v>
      </c>
    </row>
    <row r="14" spans="1:29" x14ac:dyDescent="0.3">
      <c r="A14" s="1">
        <v>13</v>
      </c>
    </row>
    <row r="15" spans="1:29" x14ac:dyDescent="0.3">
      <c r="A15" s="1">
        <v>14</v>
      </c>
    </row>
    <row r="16" spans="1:29" x14ac:dyDescent="0.3">
      <c r="A16" s="1">
        <v>15</v>
      </c>
      <c r="B16" s="1" t="s">
        <v>42</v>
      </c>
      <c r="C16" s="2">
        <v>2</v>
      </c>
      <c r="D16" s="1" t="s">
        <v>10</v>
      </c>
      <c r="E16" s="11">
        <v>44.7</v>
      </c>
      <c r="F16" s="3">
        <v>23.4</v>
      </c>
      <c r="G16" s="7" t="s">
        <v>43</v>
      </c>
      <c r="H16" s="14">
        <v>1.45</v>
      </c>
      <c r="I16" s="9">
        <v>2.9000000000000001E-2</v>
      </c>
      <c r="L16" s="1" t="s">
        <v>42</v>
      </c>
      <c r="M16" s="2">
        <v>2</v>
      </c>
      <c r="N16" s="1" t="s">
        <v>51</v>
      </c>
      <c r="O16" s="12">
        <v>187.2</v>
      </c>
      <c r="P16" s="6">
        <v>20</v>
      </c>
      <c r="Q16" s="5">
        <v>77.8</v>
      </c>
      <c r="R16" s="14">
        <v>1.89</v>
      </c>
      <c r="S16" s="5">
        <v>0.14499999999999999</v>
      </c>
      <c r="V16" s="1" t="s">
        <v>42</v>
      </c>
      <c r="W16" s="2">
        <v>2</v>
      </c>
      <c r="X16" s="1" t="s">
        <v>33</v>
      </c>
      <c r="Y16" s="12">
        <v>128.5</v>
      </c>
      <c r="Z16" s="5">
        <v>45.1</v>
      </c>
      <c r="AA16" s="5">
        <v>245.9</v>
      </c>
      <c r="AB16" s="14">
        <v>2.39</v>
      </c>
      <c r="AC16" s="5">
        <v>0.193</v>
      </c>
    </row>
    <row r="17" spans="1:29" x14ac:dyDescent="0.3">
      <c r="A17" s="1">
        <v>16</v>
      </c>
      <c r="B17" s="1" t="s">
        <v>44</v>
      </c>
      <c r="C17" s="2">
        <v>2</v>
      </c>
      <c r="D17" s="1" t="s">
        <v>10</v>
      </c>
      <c r="E17" s="12">
        <v>117.4</v>
      </c>
      <c r="F17" s="6">
        <v>20</v>
      </c>
      <c r="G17" s="5">
        <v>29.3</v>
      </c>
      <c r="H17" s="14">
        <v>1.47</v>
      </c>
      <c r="I17" s="5">
        <v>7.5999999999999998E-2</v>
      </c>
      <c r="L17" s="1" t="s">
        <v>45</v>
      </c>
      <c r="M17" s="2">
        <v>2</v>
      </c>
      <c r="N17" s="1" t="s">
        <v>51</v>
      </c>
      <c r="O17" s="12">
        <v>190.8</v>
      </c>
      <c r="P17" s="5">
        <v>62.1</v>
      </c>
      <c r="Q17" s="5">
        <v>79.599999999999994</v>
      </c>
      <c r="R17" s="14">
        <v>1.9</v>
      </c>
      <c r="S17" s="5">
        <v>0.22</v>
      </c>
      <c r="V17" s="1" t="s">
        <v>45</v>
      </c>
      <c r="W17" s="2">
        <v>2</v>
      </c>
      <c r="X17" s="1" t="s">
        <v>33</v>
      </c>
      <c r="Y17" s="12">
        <v>313</v>
      </c>
      <c r="Z17" s="5">
        <v>42.1</v>
      </c>
      <c r="AA17" s="5">
        <v>85.1</v>
      </c>
      <c r="AB17" s="14">
        <v>1.93</v>
      </c>
      <c r="AC17" s="5">
        <v>0.34399999999999997</v>
      </c>
    </row>
    <row r="18" spans="1:29" x14ac:dyDescent="0.3">
      <c r="A18" s="1">
        <v>17</v>
      </c>
      <c r="B18" s="1" t="s">
        <v>45</v>
      </c>
      <c r="C18" s="2">
        <v>2</v>
      </c>
      <c r="D18" s="1" t="s">
        <v>10</v>
      </c>
      <c r="E18" s="12">
        <v>147.5</v>
      </c>
      <c r="F18" s="6">
        <v>20</v>
      </c>
      <c r="G18" s="5">
        <v>42.9</v>
      </c>
      <c r="H18" s="14">
        <v>1.63</v>
      </c>
      <c r="I18" s="5">
        <v>0.13400000000000001</v>
      </c>
      <c r="L18" s="1" t="s">
        <v>46</v>
      </c>
      <c r="M18" s="2">
        <v>2</v>
      </c>
      <c r="N18" s="1" t="s">
        <v>51</v>
      </c>
      <c r="O18" s="12">
        <v>178</v>
      </c>
      <c r="P18" s="5">
        <v>25.1</v>
      </c>
      <c r="Q18" s="5">
        <v>73.599999999999994</v>
      </c>
      <c r="R18" s="14">
        <v>1.87</v>
      </c>
      <c r="S18" s="5">
        <v>0.121</v>
      </c>
      <c r="V18" s="1" t="s">
        <v>46</v>
      </c>
      <c r="W18" s="2">
        <v>2</v>
      </c>
      <c r="X18" s="1" t="s">
        <v>33</v>
      </c>
      <c r="Y18" s="12">
        <v>189.2</v>
      </c>
      <c r="Z18" s="5">
        <v>52.9</v>
      </c>
      <c r="AA18" s="5">
        <v>161.19999999999999</v>
      </c>
      <c r="AB18" s="14">
        <v>2.21</v>
      </c>
      <c r="AC18" s="5">
        <v>0.13</v>
      </c>
    </row>
    <row r="19" spans="1:29" x14ac:dyDescent="0.3">
      <c r="A19" s="1">
        <v>18</v>
      </c>
      <c r="B19" s="1" t="s">
        <v>46</v>
      </c>
      <c r="C19" s="2">
        <v>2</v>
      </c>
      <c r="D19" s="1" t="s">
        <v>10</v>
      </c>
      <c r="E19" s="12">
        <v>78.099999999999994</v>
      </c>
      <c r="F19" s="5">
        <v>32.6</v>
      </c>
      <c r="G19" s="5">
        <v>44.6</v>
      </c>
      <c r="H19" s="14">
        <v>1.65</v>
      </c>
      <c r="I19" s="5">
        <v>0.05</v>
      </c>
      <c r="L19" s="1" t="s">
        <v>47</v>
      </c>
      <c r="M19" s="2">
        <v>2</v>
      </c>
      <c r="N19" s="1" t="s">
        <v>51</v>
      </c>
      <c r="O19" s="12">
        <v>265.3</v>
      </c>
      <c r="P19" s="6">
        <v>20</v>
      </c>
      <c r="Q19" s="5">
        <v>34.299999999999997</v>
      </c>
      <c r="R19" s="14">
        <v>1.54</v>
      </c>
      <c r="S19" s="5">
        <v>0.23699999999999999</v>
      </c>
      <c r="V19" s="1" t="s">
        <v>50</v>
      </c>
      <c r="W19" s="2">
        <v>2</v>
      </c>
      <c r="X19" s="1" t="s">
        <v>33</v>
      </c>
      <c r="Y19" s="12">
        <v>196.5</v>
      </c>
      <c r="Z19" s="5">
        <v>46.6</v>
      </c>
      <c r="AA19" s="5">
        <v>75.900000000000006</v>
      </c>
      <c r="AB19" s="14">
        <v>1.88</v>
      </c>
      <c r="AC19" s="5">
        <v>0.107</v>
      </c>
    </row>
    <row r="20" spans="1:29" x14ac:dyDescent="0.3">
      <c r="A20" s="1">
        <v>19</v>
      </c>
      <c r="B20" s="1" t="s">
        <v>47</v>
      </c>
      <c r="C20" s="2">
        <v>2</v>
      </c>
      <c r="D20" s="1" t="s">
        <v>10</v>
      </c>
      <c r="E20" s="12">
        <v>27.2</v>
      </c>
      <c r="F20" s="5">
        <v>29.6</v>
      </c>
      <c r="G20" s="5">
        <v>30.3</v>
      </c>
      <c r="H20" s="14">
        <v>1.48</v>
      </c>
      <c r="I20" s="5">
        <v>3.2000000000000001E-2</v>
      </c>
      <c r="L20" s="1" t="s">
        <v>49</v>
      </c>
      <c r="M20" s="2">
        <v>2</v>
      </c>
      <c r="N20" s="1" t="s">
        <v>51</v>
      </c>
      <c r="O20" s="12">
        <v>99.4</v>
      </c>
      <c r="P20" s="5">
        <v>51.1</v>
      </c>
      <c r="Q20" s="5">
        <v>54.6</v>
      </c>
      <c r="R20" s="14">
        <v>1.74</v>
      </c>
      <c r="S20" s="5">
        <v>8.7999999999999995E-2</v>
      </c>
    </row>
    <row r="21" spans="1:29" x14ac:dyDescent="0.3">
      <c r="A21" s="1">
        <v>20</v>
      </c>
      <c r="B21" s="1" t="s">
        <v>48</v>
      </c>
      <c r="C21" s="2">
        <v>2</v>
      </c>
      <c r="D21" s="1" t="s">
        <v>10</v>
      </c>
      <c r="E21" s="12">
        <v>107</v>
      </c>
      <c r="F21" s="5">
        <v>21.5</v>
      </c>
      <c r="G21" s="5">
        <v>31.5</v>
      </c>
      <c r="H21" s="14">
        <v>1.5</v>
      </c>
      <c r="I21" s="5">
        <v>7.2999999999999995E-2</v>
      </c>
      <c r="L21" s="1" t="s">
        <v>50</v>
      </c>
      <c r="M21" s="2">
        <v>2</v>
      </c>
      <c r="N21" s="1" t="s">
        <v>51</v>
      </c>
      <c r="O21" s="12">
        <v>166.5</v>
      </c>
      <c r="P21" s="5">
        <v>36</v>
      </c>
      <c r="Q21" s="5">
        <v>88.1</v>
      </c>
      <c r="R21" s="14">
        <v>1.94</v>
      </c>
      <c r="S21" s="5">
        <v>0.14399999999999999</v>
      </c>
      <c r="X21" s="15" t="s">
        <v>60</v>
      </c>
      <c r="Y21" s="16">
        <f>AVERAGE(Y16:Y19)</f>
        <v>206.8</v>
      </c>
      <c r="Z21" s="16">
        <f t="shared" ref="Z21:AC21" si="12">AVERAGE(Z16:Z19)</f>
        <v>46.674999999999997</v>
      </c>
      <c r="AA21" s="16">
        <f t="shared" si="12"/>
        <v>142.02500000000001</v>
      </c>
      <c r="AB21" s="16">
        <f t="shared" si="12"/>
        <v>2.1025</v>
      </c>
      <c r="AC21" s="16">
        <f t="shared" si="12"/>
        <v>0.19349999999999998</v>
      </c>
    </row>
    <row r="22" spans="1:29" x14ac:dyDescent="0.3">
      <c r="A22" s="1">
        <v>21</v>
      </c>
      <c r="B22" s="1" t="s">
        <v>49</v>
      </c>
      <c r="C22" s="2">
        <v>2</v>
      </c>
      <c r="D22" s="1" t="s">
        <v>10</v>
      </c>
      <c r="E22" s="12">
        <v>59</v>
      </c>
      <c r="F22" s="5">
        <v>34.1</v>
      </c>
      <c r="G22" s="5">
        <v>68.7</v>
      </c>
      <c r="H22" s="14">
        <v>1.84</v>
      </c>
      <c r="I22" s="5">
        <v>8.5000000000000006E-2</v>
      </c>
      <c r="X22" s="15" t="s">
        <v>61</v>
      </c>
      <c r="Y22" s="16">
        <f>_xlfn.STDEV.P(Y16:Y20)</f>
        <v>66.755486665891297</v>
      </c>
      <c r="Z22" s="16">
        <f t="shared" ref="Z22:AC22" si="13">_xlfn.STDEV.P(Z16:Z20)</f>
        <v>3.9423184802854263</v>
      </c>
      <c r="AA22" s="16">
        <f t="shared" si="13"/>
        <v>68.503042815629726</v>
      </c>
      <c r="AB22" s="16">
        <f t="shared" si="13"/>
        <v>0.20825165065372239</v>
      </c>
      <c r="AC22" s="16">
        <f t="shared" si="13"/>
        <v>9.2418883351834541E-2</v>
      </c>
    </row>
    <row r="23" spans="1:29" x14ac:dyDescent="0.3">
      <c r="A23" s="1">
        <v>22</v>
      </c>
      <c r="B23" s="1" t="s">
        <v>50</v>
      </c>
      <c r="C23" s="2">
        <v>2</v>
      </c>
      <c r="D23" s="1" t="s">
        <v>10</v>
      </c>
      <c r="E23" s="12">
        <v>178.2</v>
      </c>
      <c r="F23" s="6">
        <v>20</v>
      </c>
      <c r="G23" s="5">
        <v>51.3</v>
      </c>
      <c r="H23" s="14">
        <v>1.71</v>
      </c>
      <c r="I23" s="5">
        <v>0.107</v>
      </c>
      <c r="N23" s="15" t="s">
        <v>60</v>
      </c>
      <c r="O23" s="16">
        <f>AVERAGE(O14:O21)</f>
        <v>181.19999999999996</v>
      </c>
      <c r="P23" s="16">
        <f t="shared" ref="P23:S23" si="14">AVERAGE(P14:P21)</f>
        <v>35.716666666666661</v>
      </c>
      <c r="Q23" s="16">
        <f t="shared" si="14"/>
        <v>68</v>
      </c>
      <c r="R23" s="16">
        <f t="shared" si="14"/>
        <v>1.8133333333333332</v>
      </c>
      <c r="S23" s="16">
        <f t="shared" si="14"/>
        <v>0.15916666666666665</v>
      </c>
      <c r="X23" s="15" t="s">
        <v>62</v>
      </c>
      <c r="Y23" s="16">
        <f>MIN(Y16:Y19)</f>
        <v>128.5</v>
      </c>
      <c r="Z23" s="16">
        <f t="shared" ref="Z23:AC23" si="15">MIN(Z16:Z19)</f>
        <v>42.1</v>
      </c>
      <c r="AA23" s="16">
        <f t="shared" si="15"/>
        <v>75.900000000000006</v>
      </c>
      <c r="AB23" s="16">
        <f t="shared" si="15"/>
        <v>1.88</v>
      </c>
      <c r="AC23" s="16">
        <f t="shared" si="15"/>
        <v>0.107</v>
      </c>
    </row>
    <row r="24" spans="1:29" x14ac:dyDescent="0.3">
      <c r="A24" s="1">
        <v>23</v>
      </c>
      <c r="N24" s="15" t="s">
        <v>61</v>
      </c>
      <c r="O24" s="16">
        <f>_xlfn.STDEV.P(O14:O21)</f>
        <v>48.508659020838877</v>
      </c>
      <c r="P24" s="16">
        <f t="shared" ref="P24:S24" si="16">_xlfn.STDEV.P(P14:P21)</f>
        <v>16.018470241845485</v>
      </c>
      <c r="Q24" s="16">
        <f t="shared" si="16"/>
        <v>18.171497828559204</v>
      </c>
      <c r="R24" s="16">
        <f t="shared" si="16"/>
        <v>0.13707256796634723</v>
      </c>
      <c r="S24" s="16">
        <f t="shared" si="16"/>
        <v>5.2774415097553602E-2</v>
      </c>
      <c r="X24" s="15" t="s">
        <v>63</v>
      </c>
      <c r="Y24" s="16">
        <f>MAX(Y16:Y19)</f>
        <v>313</v>
      </c>
      <c r="Z24" s="16">
        <f t="shared" ref="Z24:AC24" si="17">MAX(Z16:Z19)</f>
        <v>52.9</v>
      </c>
      <c r="AA24" s="16">
        <f t="shared" si="17"/>
        <v>245.9</v>
      </c>
      <c r="AB24" s="16">
        <f t="shared" si="17"/>
        <v>2.39</v>
      </c>
      <c r="AC24" s="16">
        <f t="shared" si="17"/>
        <v>0.34399999999999997</v>
      </c>
    </row>
    <row r="25" spans="1:29" x14ac:dyDescent="0.3">
      <c r="A25" s="1">
        <v>24</v>
      </c>
      <c r="D25" s="15" t="s">
        <v>60</v>
      </c>
      <c r="E25" s="16">
        <f>AVERAGE(E16:E23)</f>
        <v>94.887500000000017</v>
      </c>
      <c r="F25" s="16">
        <f t="shared" ref="F25:I25" si="18">AVERAGE(F16:F23)</f>
        <v>25.15</v>
      </c>
      <c r="G25" s="16">
        <f t="shared" si="18"/>
        <v>42.657142857142858</v>
      </c>
      <c r="H25" s="16">
        <f t="shared" si="18"/>
        <v>1.5912500000000001</v>
      </c>
      <c r="I25" s="16">
        <f t="shared" si="18"/>
        <v>7.3249999999999996E-2</v>
      </c>
      <c r="N25" s="15" t="s">
        <v>62</v>
      </c>
      <c r="O25" s="16">
        <f>MIN(O14:O21)</f>
        <v>99.4</v>
      </c>
      <c r="P25" s="16">
        <f t="shared" ref="P25:S25" si="19">MIN(P14:P21)</f>
        <v>20</v>
      </c>
      <c r="Q25" s="16">
        <f t="shared" si="19"/>
        <v>34.299999999999997</v>
      </c>
      <c r="R25" s="16">
        <f t="shared" si="19"/>
        <v>1.54</v>
      </c>
      <c r="S25" s="16">
        <f t="shared" si="19"/>
        <v>8.7999999999999995E-2</v>
      </c>
    </row>
    <row r="26" spans="1:29" x14ac:dyDescent="0.3">
      <c r="A26" s="1">
        <v>25</v>
      </c>
      <c r="D26" s="15" t="s">
        <v>61</v>
      </c>
      <c r="E26" s="16">
        <f>_xlfn.STDEV.P(E16:E23)</f>
        <v>48.775876145385602</v>
      </c>
      <c r="F26" s="16">
        <f t="shared" ref="F26:I26" si="20">_xlfn.STDEV.P(F16:F23)</f>
        <v>5.6053545828966138</v>
      </c>
      <c r="G26" s="16">
        <f t="shared" si="20"/>
        <v>13.160314492861488</v>
      </c>
      <c r="H26" s="16">
        <f t="shared" si="20"/>
        <v>0.13052178936867209</v>
      </c>
      <c r="I26" s="16">
        <f t="shared" si="20"/>
        <v>3.3866465714626925E-2</v>
      </c>
      <c r="N26" s="15" t="s">
        <v>63</v>
      </c>
      <c r="O26" s="16">
        <f>MAX(O14:O21)</f>
        <v>265.3</v>
      </c>
      <c r="P26" s="16">
        <f t="shared" ref="P26:S26" si="21">MAX(P14:P21)</f>
        <v>62.1</v>
      </c>
      <c r="Q26" s="16">
        <f t="shared" si="21"/>
        <v>88.1</v>
      </c>
      <c r="R26" s="16">
        <f t="shared" si="21"/>
        <v>1.94</v>
      </c>
      <c r="S26" s="16">
        <f t="shared" si="21"/>
        <v>0.23699999999999999</v>
      </c>
    </row>
    <row r="27" spans="1:29" x14ac:dyDescent="0.3">
      <c r="A27" s="1">
        <v>26</v>
      </c>
      <c r="D27" s="15" t="s">
        <v>62</v>
      </c>
      <c r="E27" s="16">
        <f>MIN(E16:E23)</f>
        <v>27.2</v>
      </c>
      <c r="F27" s="16">
        <f t="shared" ref="F27:I27" si="22">MIN(F16:F23)</f>
        <v>20</v>
      </c>
      <c r="G27" s="16">
        <f t="shared" si="22"/>
        <v>29.3</v>
      </c>
      <c r="H27" s="16">
        <f t="shared" si="22"/>
        <v>1.45</v>
      </c>
      <c r="I27" s="16">
        <f t="shared" si="22"/>
        <v>2.9000000000000001E-2</v>
      </c>
    </row>
    <row r="28" spans="1:29" x14ac:dyDescent="0.3">
      <c r="A28" s="1">
        <v>27</v>
      </c>
      <c r="D28" s="15" t="s">
        <v>63</v>
      </c>
      <c r="E28" s="16">
        <f>MAX(E16:E23)</f>
        <v>178.2</v>
      </c>
      <c r="F28" s="16">
        <f t="shared" ref="F28:I28" si="23">MAX(F16:F23)</f>
        <v>34.1</v>
      </c>
      <c r="G28" s="16">
        <f t="shared" si="23"/>
        <v>68.7</v>
      </c>
      <c r="H28" s="16">
        <f t="shared" si="23"/>
        <v>1.84</v>
      </c>
      <c r="I28" s="16">
        <f t="shared" si="23"/>
        <v>0.13400000000000001</v>
      </c>
    </row>
    <row r="29" spans="1:29" x14ac:dyDescent="0.3">
      <c r="A29" s="1">
        <v>28</v>
      </c>
    </row>
    <row r="30" spans="1:29" x14ac:dyDescent="0.3">
      <c r="A30" s="1">
        <v>29</v>
      </c>
    </row>
    <row r="31" spans="1:29" x14ac:dyDescent="0.3">
      <c r="A31" s="1">
        <v>30</v>
      </c>
    </row>
    <row r="32" spans="1:29" x14ac:dyDescent="0.3">
      <c r="A32" s="1">
        <v>31</v>
      </c>
    </row>
    <row r="33" spans="1:29" x14ac:dyDescent="0.3">
      <c r="A33" s="1">
        <v>32</v>
      </c>
    </row>
    <row r="34" spans="1:29" x14ac:dyDescent="0.3">
      <c r="A34" s="1">
        <v>33</v>
      </c>
      <c r="B34" s="1" t="s">
        <v>52</v>
      </c>
      <c r="C34" s="2">
        <v>3</v>
      </c>
      <c r="D34" s="1" t="s">
        <v>10</v>
      </c>
      <c r="E34" s="12">
        <v>98.5</v>
      </c>
      <c r="F34" s="6">
        <v>20</v>
      </c>
      <c r="G34" s="5">
        <v>17.600000000000001</v>
      </c>
      <c r="H34" s="14">
        <v>1.25</v>
      </c>
      <c r="I34" s="5">
        <v>7.0000000000000007E-2</v>
      </c>
      <c r="L34" s="1" t="s">
        <v>52</v>
      </c>
      <c r="M34" s="2">
        <v>3</v>
      </c>
      <c r="N34" s="1" t="s">
        <v>51</v>
      </c>
      <c r="O34" s="12">
        <v>104.7</v>
      </c>
      <c r="P34" s="5">
        <v>34</v>
      </c>
      <c r="Q34" s="5">
        <v>41.5</v>
      </c>
      <c r="R34" s="14">
        <v>1.62</v>
      </c>
      <c r="S34" s="5">
        <v>9.5000000000000001E-2</v>
      </c>
      <c r="V34" s="1" t="s">
        <v>52</v>
      </c>
      <c r="W34" s="2">
        <v>3</v>
      </c>
      <c r="X34" s="1" t="s">
        <v>33</v>
      </c>
      <c r="Y34" s="12">
        <v>144.30000000000001</v>
      </c>
      <c r="Z34" s="5">
        <v>32.4</v>
      </c>
      <c r="AA34" s="5">
        <v>57.3</v>
      </c>
      <c r="AB34" s="14">
        <v>1.76</v>
      </c>
      <c r="AC34" s="5">
        <v>9.1999999999999998E-2</v>
      </c>
    </row>
    <row r="35" spans="1:29" x14ac:dyDescent="0.3">
      <c r="A35" s="1">
        <v>34</v>
      </c>
      <c r="B35" s="1" t="s">
        <v>53</v>
      </c>
      <c r="C35" s="2">
        <v>3</v>
      </c>
      <c r="D35" s="1" t="s">
        <v>10</v>
      </c>
      <c r="E35" s="12">
        <v>116</v>
      </c>
      <c r="F35" s="6">
        <v>20</v>
      </c>
      <c r="G35" s="5">
        <v>16</v>
      </c>
      <c r="H35" s="14">
        <v>1.2</v>
      </c>
      <c r="I35" s="5">
        <v>5.8000000000000003E-2</v>
      </c>
      <c r="L35" s="1" t="s">
        <v>53</v>
      </c>
      <c r="M35" s="2">
        <v>3</v>
      </c>
      <c r="N35" s="1" t="s">
        <v>51</v>
      </c>
      <c r="O35" s="12">
        <v>270.3</v>
      </c>
      <c r="P35" s="5">
        <v>20.8</v>
      </c>
      <c r="Q35" s="5">
        <v>47.6</v>
      </c>
      <c r="R35" s="14">
        <v>1.68</v>
      </c>
      <c r="S35" s="5">
        <v>0.125</v>
      </c>
      <c r="V35" s="1" t="s">
        <v>59</v>
      </c>
      <c r="W35" s="2">
        <v>3</v>
      </c>
      <c r="X35" s="1" t="s">
        <v>33</v>
      </c>
      <c r="Y35" s="12">
        <v>180</v>
      </c>
      <c r="Z35" s="5">
        <v>51.9</v>
      </c>
      <c r="AA35" s="5">
        <v>66.900000000000006</v>
      </c>
      <c r="AB35" s="14">
        <v>1.83</v>
      </c>
      <c r="AC35" s="5">
        <v>0.11600000000000001</v>
      </c>
    </row>
    <row r="36" spans="1:29" x14ac:dyDescent="0.3">
      <c r="A36" s="1">
        <v>35</v>
      </c>
      <c r="B36" s="1" t="s">
        <v>54</v>
      </c>
      <c r="C36" s="2">
        <v>3</v>
      </c>
      <c r="D36" s="1" t="s">
        <v>10</v>
      </c>
      <c r="E36" s="12">
        <v>9.9</v>
      </c>
      <c r="F36" s="5">
        <v>41</v>
      </c>
      <c r="G36" s="5">
        <v>30.9</v>
      </c>
      <c r="H36" s="14">
        <v>1.49</v>
      </c>
      <c r="I36" s="5">
        <v>5.8000000000000003E-2</v>
      </c>
      <c r="L36" s="1" t="s">
        <v>59</v>
      </c>
      <c r="M36" s="2">
        <v>3</v>
      </c>
      <c r="N36" s="1" t="s">
        <v>51</v>
      </c>
      <c r="O36" s="12">
        <v>212</v>
      </c>
      <c r="P36" s="5">
        <v>23.4</v>
      </c>
      <c r="Q36" s="5">
        <v>51.9</v>
      </c>
      <c r="R36" s="14">
        <v>1.72</v>
      </c>
      <c r="S36" s="5">
        <v>7.1999999999999995E-2</v>
      </c>
      <c r="V36" s="1" t="s">
        <v>56</v>
      </c>
      <c r="W36" s="2">
        <v>3</v>
      </c>
      <c r="X36" s="1" t="s">
        <v>33</v>
      </c>
      <c r="Y36" s="12">
        <v>261.39999999999998</v>
      </c>
      <c r="Z36" s="5">
        <v>69.099999999999994</v>
      </c>
      <c r="AA36" s="5">
        <v>67.2</v>
      </c>
      <c r="AB36" s="14">
        <v>1.83</v>
      </c>
      <c r="AC36" s="5">
        <v>0.14799999999999999</v>
      </c>
    </row>
    <row r="37" spans="1:29" x14ac:dyDescent="0.3">
      <c r="A37" s="1">
        <v>36</v>
      </c>
      <c r="B37" s="1" t="s">
        <v>55</v>
      </c>
      <c r="C37" s="2">
        <v>3</v>
      </c>
      <c r="D37" s="1" t="s">
        <v>10</v>
      </c>
      <c r="E37" s="12">
        <v>12</v>
      </c>
      <c r="F37" s="5">
        <v>39.799999999999997</v>
      </c>
      <c r="G37" s="5">
        <v>26.7</v>
      </c>
      <c r="H37" s="14">
        <v>1.43</v>
      </c>
      <c r="I37" s="5">
        <v>4.1000000000000002E-2</v>
      </c>
      <c r="L37" s="1" t="s">
        <v>55</v>
      </c>
      <c r="M37" s="2">
        <v>3</v>
      </c>
      <c r="N37" s="1" t="s">
        <v>51</v>
      </c>
      <c r="O37" s="12">
        <v>296.8</v>
      </c>
      <c r="P37" s="5">
        <v>21</v>
      </c>
      <c r="Q37" s="5">
        <v>29.3</v>
      </c>
      <c r="R37" s="14">
        <v>1.47</v>
      </c>
      <c r="S37" s="5">
        <v>0.21099999999999999</v>
      </c>
      <c r="V37" s="1" t="s">
        <v>58</v>
      </c>
      <c r="W37" s="2">
        <v>3</v>
      </c>
      <c r="X37" s="1" t="s">
        <v>33</v>
      </c>
      <c r="Y37" s="12">
        <v>239</v>
      </c>
      <c r="Z37" s="6">
        <v>20</v>
      </c>
      <c r="AA37" s="5">
        <v>39.799999999999997</v>
      </c>
      <c r="AB37" s="14">
        <v>1.6</v>
      </c>
      <c r="AC37" s="5">
        <v>0.124</v>
      </c>
    </row>
    <row r="38" spans="1:29" x14ac:dyDescent="0.3">
      <c r="A38" s="1">
        <v>37</v>
      </c>
      <c r="B38" s="1" t="s">
        <v>56</v>
      </c>
      <c r="C38" s="2">
        <v>3</v>
      </c>
      <c r="D38" s="1" t="s">
        <v>10</v>
      </c>
      <c r="E38" s="12">
        <v>104.1</v>
      </c>
      <c r="F38" s="5">
        <v>22.9</v>
      </c>
      <c r="G38" s="5">
        <v>15.9</v>
      </c>
      <c r="H38" s="14">
        <v>1.2</v>
      </c>
      <c r="I38" s="5">
        <v>6.3E-2</v>
      </c>
      <c r="L38" s="1" t="s">
        <v>56</v>
      </c>
      <c r="M38" s="2">
        <v>3</v>
      </c>
      <c r="N38" s="1" t="s">
        <v>51</v>
      </c>
      <c r="O38" s="12">
        <v>257.39999999999998</v>
      </c>
      <c r="P38" s="5">
        <v>74.8</v>
      </c>
      <c r="Q38" s="5">
        <v>88</v>
      </c>
      <c r="R38" s="14">
        <v>1.94</v>
      </c>
      <c r="S38" s="5">
        <v>0.14899999999999999</v>
      </c>
    </row>
    <row r="39" spans="1:29" x14ac:dyDescent="0.3">
      <c r="A39" s="1">
        <v>38</v>
      </c>
      <c r="B39" s="1" t="s">
        <v>57</v>
      </c>
      <c r="C39" s="2">
        <v>3</v>
      </c>
      <c r="D39" s="1" t="s">
        <v>10</v>
      </c>
      <c r="E39" s="12">
        <v>104.4</v>
      </c>
      <c r="F39" s="6">
        <v>20</v>
      </c>
      <c r="G39" s="5">
        <v>19.7</v>
      </c>
      <c r="H39" s="14">
        <v>1.29</v>
      </c>
      <c r="I39" s="5">
        <v>5.1999999999999998E-2</v>
      </c>
      <c r="L39" s="1" t="s">
        <v>57</v>
      </c>
      <c r="M39" s="2">
        <v>3</v>
      </c>
      <c r="N39" s="1" t="s">
        <v>51</v>
      </c>
      <c r="O39" s="12">
        <v>129.4</v>
      </c>
      <c r="P39" s="5">
        <v>42.8</v>
      </c>
      <c r="Q39" s="5">
        <v>59.9</v>
      </c>
      <c r="R39" s="14">
        <v>1.78</v>
      </c>
      <c r="S39" s="5">
        <v>8.4000000000000005E-2</v>
      </c>
      <c r="X39" s="15" t="s">
        <v>60</v>
      </c>
      <c r="Y39" s="16">
        <f>AVERAGE(Y34:Y37)</f>
        <v>206.17500000000001</v>
      </c>
      <c r="Z39" s="16">
        <f t="shared" ref="Z39:AC39" si="24">AVERAGE(Z34:Z37)</f>
        <v>43.349999999999994</v>
      </c>
      <c r="AA39" s="16">
        <f t="shared" si="24"/>
        <v>57.8</v>
      </c>
      <c r="AB39" s="16">
        <f t="shared" si="24"/>
        <v>1.7549999999999999</v>
      </c>
      <c r="AC39" s="16">
        <f t="shared" si="24"/>
        <v>0.12</v>
      </c>
    </row>
    <row r="40" spans="1:29" x14ac:dyDescent="0.3">
      <c r="A40" s="1">
        <v>39</v>
      </c>
      <c r="B40" s="1" t="s">
        <v>58</v>
      </c>
      <c r="C40" s="2">
        <v>3</v>
      </c>
      <c r="D40" s="1" t="s">
        <v>10</v>
      </c>
      <c r="E40" s="12">
        <v>36.9</v>
      </c>
      <c r="F40" s="5">
        <v>37.200000000000003</v>
      </c>
      <c r="G40" s="5">
        <v>39.4</v>
      </c>
      <c r="H40" s="14">
        <v>1.6</v>
      </c>
      <c r="I40" s="5">
        <v>0.111</v>
      </c>
      <c r="L40" s="1" t="s">
        <v>58</v>
      </c>
      <c r="M40" s="2">
        <v>3</v>
      </c>
      <c r="N40" s="1" t="s">
        <v>51</v>
      </c>
      <c r="O40" s="12">
        <v>307.8</v>
      </c>
      <c r="P40" s="6">
        <v>20</v>
      </c>
      <c r="Q40" s="5">
        <v>60.4</v>
      </c>
      <c r="R40" s="14">
        <v>1.78</v>
      </c>
      <c r="S40" s="5">
        <v>0.15</v>
      </c>
      <c r="X40" s="15" t="s">
        <v>61</v>
      </c>
      <c r="Y40" s="16">
        <f>_xlfn.STDEV.P(Y34:Y38)</f>
        <v>46.478294665359634</v>
      </c>
      <c r="Z40" s="16">
        <f t="shared" ref="Z40:AC40" si="25">_xlfn.STDEV.P(Z34:Z38)</f>
        <v>18.716904124347078</v>
      </c>
      <c r="AA40" s="16">
        <f t="shared" si="25"/>
        <v>11.129016129020572</v>
      </c>
      <c r="AB40" s="16">
        <f t="shared" si="25"/>
        <v>9.3941471140279675E-2</v>
      </c>
      <c r="AC40" s="16">
        <f t="shared" si="25"/>
        <v>2.0000000000000025E-2</v>
      </c>
    </row>
    <row r="41" spans="1:29" x14ac:dyDescent="0.3">
      <c r="A41" s="1">
        <v>40</v>
      </c>
      <c r="X41" s="15" t="s">
        <v>62</v>
      </c>
      <c r="Y41" s="16">
        <f>MIN(Y34:Y37)</f>
        <v>144.30000000000001</v>
      </c>
      <c r="Z41" s="16">
        <f t="shared" ref="Z41:AC41" si="26">MIN(Z34:Z37)</f>
        <v>20</v>
      </c>
      <c r="AA41" s="16">
        <f t="shared" si="26"/>
        <v>39.799999999999997</v>
      </c>
      <c r="AB41" s="16">
        <f t="shared" si="26"/>
        <v>1.6</v>
      </c>
      <c r="AC41" s="16">
        <f t="shared" si="26"/>
        <v>9.1999999999999998E-2</v>
      </c>
    </row>
    <row r="42" spans="1:29" x14ac:dyDescent="0.3">
      <c r="A42" s="1">
        <v>41</v>
      </c>
      <c r="D42" s="15" t="s">
        <v>60</v>
      </c>
      <c r="E42" s="16">
        <f>AVERAGE(E34:E40)</f>
        <v>68.828571428571422</v>
      </c>
      <c r="F42" s="16">
        <f t="shared" ref="F42:I42" si="27">AVERAGE(F34:F40)</f>
        <v>28.699999999999996</v>
      </c>
      <c r="G42" s="16">
        <f t="shared" si="27"/>
        <v>23.742857142857144</v>
      </c>
      <c r="H42" s="16">
        <f t="shared" si="27"/>
        <v>1.3514285714285716</v>
      </c>
      <c r="I42" s="16">
        <f t="shared" si="27"/>
        <v>6.471428571428571E-2</v>
      </c>
      <c r="N42" s="15" t="s">
        <v>60</v>
      </c>
      <c r="O42" s="16">
        <f>AVERAGE(O34:O40)</f>
        <v>225.48571428571427</v>
      </c>
      <c r="P42" s="16">
        <f t="shared" ref="P42:S42" si="28">AVERAGE(P34:P40)</f>
        <v>33.828571428571429</v>
      </c>
      <c r="Q42" s="16">
        <f t="shared" si="28"/>
        <v>54.085714285714282</v>
      </c>
      <c r="R42" s="16">
        <f t="shared" si="28"/>
        <v>1.7128571428571426</v>
      </c>
      <c r="S42" s="16">
        <f t="shared" si="28"/>
        <v>0.12657142857142858</v>
      </c>
      <c r="X42" s="15" t="s">
        <v>63</v>
      </c>
      <c r="Y42" s="16">
        <f>MAX(Y34:Y37)</f>
        <v>261.39999999999998</v>
      </c>
      <c r="Z42" s="16">
        <f t="shared" ref="Z42:AC42" si="29">MAX(Z34:Z37)</f>
        <v>69.099999999999994</v>
      </c>
      <c r="AA42" s="16">
        <f t="shared" si="29"/>
        <v>67.2</v>
      </c>
      <c r="AB42" s="16">
        <f t="shared" si="29"/>
        <v>1.83</v>
      </c>
      <c r="AC42" s="16">
        <f t="shared" si="29"/>
        <v>0.14799999999999999</v>
      </c>
    </row>
    <row r="43" spans="1:29" x14ac:dyDescent="0.3">
      <c r="A43" s="1">
        <v>42</v>
      </c>
      <c r="D43" s="15" t="s">
        <v>61</v>
      </c>
      <c r="E43" s="16">
        <f>_xlfn.STDEV.P(E34:E40)</f>
        <v>43.648652876797755</v>
      </c>
      <c r="F43" s="16">
        <f t="shared" ref="F43:I43" si="30">_xlfn.STDEV.P(F34:F40)</f>
        <v>9.3155783502689822</v>
      </c>
      <c r="G43" s="16">
        <f t="shared" si="30"/>
        <v>8.2864531690252665</v>
      </c>
      <c r="H43" s="16">
        <f t="shared" si="30"/>
        <v>0.14495601021675039</v>
      </c>
      <c r="I43" s="16">
        <f t="shared" si="30"/>
        <v>2.065854569431453E-2</v>
      </c>
      <c r="N43" s="15" t="s">
        <v>61</v>
      </c>
      <c r="O43" s="16">
        <f>_xlfn.STDEV.P(O34:O40)</f>
        <v>74.538320510257051</v>
      </c>
      <c r="P43" s="16">
        <f t="shared" ref="P43:S43" si="31">_xlfn.STDEV.P(P34:P40)</f>
        <v>18.491211370788651</v>
      </c>
      <c r="Q43" s="16">
        <f t="shared" si="31"/>
        <v>17.085618728829793</v>
      </c>
      <c r="R43" s="16">
        <f t="shared" si="31"/>
        <v>0.13593215594703176</v>
      </c>
      <c r="S43" s="16">
        <f t="shared" si="31"/>
        <v>4.4672961278470834E-2</v>
      </c>
    </row>
    <row r="44" spans="1:29" x14ac:dyDescent="0.3">
      <c r="A44" s="1">
        <v>43</v>
      </c>
      <c r="D44" s="15" t="s">
        <v>62</v>
      </c>
      <c r="E44" s="16">
        <f>MIN(E34:E40)</f>
        <v>9.9</v>
      </c>
      <c r="F44" s="16">
        <f t="shared" ref="F44:I44" si="32">MIN(F34:F40)</f>
        <v>20</v>
      </c>
      <c r="G44" s="16">
        <f t="shared" si="32"/>
        <v>15.9</v>
      </c>
      <c r="H44" s="16">
        <f t="shared" si="32"/>
        <v>1.2</v>
      </c>
      <c r="I44" s="16">
        <f t="shared" si="32"/>
        <v>4.1000000000000002E-2</v>
      </c>
      <c r="N44" s="15" t="s">
        <v>62</v>
      </c>
      <c r="O44" s="16">
        <f>MIN(O34:O40)</f>
        <v>104.7</v>
      </c>
      <c r="P44" s="16">
        <f t="shared" ref="P44:S44" si="33">MIN(P34:P40)</f>
        <v>20</v>
      </c>
      <c r="Q44" s="16">
        <f t="shared" si="33"/>
        <v>29.3</v>
      </c>
      <c r="R44" s="16">
        <f t="shared" si="33"/>
        <v>1.47</v>
      </c>
      <c r="S44" s="16">
        <f t="shared" si="33"/>
        <v>7.1999999999999995E-2</v>
      </c>
    </row>
    <row r="45" spans="1:29" x14ac:dyDescent="0.3">
      <c r="A45" s="1">
        <v>44</v>
      </c>
      <c r="D45" s="15" t="s">
        <v>63</v>
      </c>
      <c r="E45" s="16">
        <f>MAX(E34:E40)</f>
        <v>116</v>
      </c>
      <c r="F45" s="16">
        <f t="shared" ref="F45:I45" si="34">MAX(F34:F40)</f>
        <v>41</v>
      </c>
      <c r="G45" s="16">
        <f t="shared" si="34"/>
        <v>39.4</v>
      </c>
      <c r="H45" s="16">
        <f t="shared" si="34"/>
        <v>1.6</v>
      </c>
      <c r="I45" s="16">
        <f t="shared" si="34"/>
        <v>0.111</v>
      </c>
      <c r="N45" s="15" t="s">
        <v>63</v>
      </c>
      <c r="O45" s="16">
        <f>MAX(O34:O40)</f>
        <v>307.8</v>
      </c>
      <c r="P45" s="16">
        <f t="shared" ref="P45:S45" si="35">MAX(P34:P40)</f>
        <v>74.8</v>
      </c>
      <c r="Q45" s="16">
        <f t="shared" si="35"/>
        <v>88</v>
      </c>
      <c r="R45" s="16">
        <f t="shared" si="35"/>
        <v>1.94</v>
      </c>
      <c r="S45" s="16">
        <f t="shared" si="35"/>
        <v>0.21099999999999999</v>
      </c>
    </row>
    <row r="46" spans="1:29" x14ac:dyDescent="0.3">
      <c r="A46" s="1">
        <v>45</v>
      </c>
    </row>
    <row r="47" spans="1:29" x14ac:dyDescent="0.3">
      <c r="A47" s="1">
        <v>46</v>
      </c>
    </row>
    <row r="48" spans="1:29" x14ac:dyDescent="0.3">
      <c r="A48" s="1">
        <v>47</v>
      </c>
    </row>
    <row r="49" spans="1:1" x14ac:dyDescent="0.3">
      <c r="A49" s="1">
        <v>48</v>
      </c>
    </row>
    <row r="50" spans="1:1" x14ac:dyDescent="0.3">
      <c r="A50" s="1">
        <v>49</v>
      </c>
    </row>
    <row r="51" spans="1:1" x14ac:dyDescent="0.3">
      <c r="A51" s="1">
        <v>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sqref="A1:E6"/>
    </sheetView>
  </sheetViews>
  <sheetFormatPr defaultRowHeight="14.4" x14ac:dyDescent="0.3"/>
  <cols>
    <col min="1" max="1" width="28" customWidth="1"/>
    <col min="2" max="2" width="13.77734375" customWidth="1"/>
    <col min="3" max="3" width="12.5546875" customWidth="1"/>
    <col min="4" max="4" width="11.88671875" customWidth="1"/>
    <col min="5" max="5" width="12.5546875" customWidth="1"/>
  </cols>
  <sheetData>
    <row r="1" spans="1:7" x14ac:dyDescent="0.3">
      <c r="A1" s="22" t="s">
        <v>64</v>
      </c>
      <c r="B1" s="22"/>
      <c r="C1" s="22"/>
      <c r="D1" s="22"/>
      <c r="E1" s="22"/>
      <c r="F1" s="21"/>
      <c r="G1" s="21"/>
    </row>
    <row r="2" spans="1:7" ht="15" thickBot="1" x14ac:dyDescent="0.35">
      <c r="A2" s="19"/>
      <c r="B2" s="19" t="s">
        <v>4</v>
      </c>
      <c r="C2" s="19" t="s">
        <v>69</v>
      </c>
      <c r="D2" s="19" t="s">
        <v>70</v>
      </c>
      <c r="E2" s="19" t="s">
        <v>71</v>
      </c>
      <c r="F2" s="17"/>
      <c r="G2" s="17"/>
    </row>
    <row r="3" spans="1:7" x14ac:dyDescent="0.3">
      <c r="A3" t="s">
        <v>65</v>
      </c>
      <c r="B3" s="17" t="s">
        <v>75</v>
      </c>
      <c r="C3" s="17"/>
      <c r="D3" s="17" t="s">
        <v>74</v>
      </c>
      <c r="E3" s="17" t="s">
        <v>76</v>
      </c>
    </row>
    <row r="4" spans="1:7" x14ac:dyDescent="0.3">
      <c r="A4" t="s">
        <v>66</v>
      </c>
      <c r="B4" s="17" t="s">
        <v>77</v>
      </c>
      <c r="C4" s="17" t="s">
        <v>80</v>
      </c>
      <c r="D4" s="17" t="s">
        <v>78</v>
      </c>
      <c r="E4" s="17" t="s">
        <v>79</v>
      </c>
    </row>
    <row r="5" spans="1:7" x14ac:dyDescent="0.3">
      <c r="A5" t="s">
        <v>67</v>
      </c>
      <c r="B5" s="18" t="s">
        <v>72</v>
      </c>
      <c r="C5" s="18" t="s">
        <v>73</v>
      </c>
      <c r="D5" s="18">
        <v>20</v>
      </c>
      <c r="E5" s="18">
        <v>46.2</v>
      </c>
    </row>
    <row r="6" spans="1:7" ht="15" thickBot="1" x14ac:dyDescent="0.35">
      <c r="A6" s="20" t="s">
        <v>68</v>
      </c>
      <c r="B6" s="19" t="s">
        <v>81</v>
      </c>
      <c r="C6" s="19" t="s">
        <v>84</v>
      </c>
      <c r="D6" s="19" t="s">
        <v>82</v>
      </c>
      <c r="E6" s="19" t="s">
        <v>83</v>
      </c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27762</dc:creator>
  <cp:lastModifiedBy>27762</cp:lastModifiedBy>
  <dcterms:created xsi:type="dcterms:W3CDTF">2021-12-09T13:17:14Z</dcterms:created>
  <dcterms:modified xsi:type="dcterms:W3CDTF">2023-11-14T03:46:22Z</dcterms:modified>
</cp:coreProperties>
</file>