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G:\My Drive\Projects\2023\Zakiyya\"/>
    </mc:Choice>
  </mc:AlternateContent>
  <xr:revisionPtr revIDLastSave="0" documentId="8_{0B1717B1-FD46-4548-901C-FDB496906CF6}" xr6:coauthVersionLast="36" xr6:coauthVersionMax="36" xr10:uidLastSave="{00000000-0000-0000-0000-000000000000}"/>
  <bookViews>
    <workbookView xWindow="120" yWindow="120" windowWidth="10260" windowHeight="7092" xr2:uid="{00000000-000D-0000-FFFF-FFFF00000000}"/>
  </bookViews>
  <sheets>
    <sheet name="2 way interactions" sheetId="2" r:id="rId1"/>
  </sheets>
  <calcPr calcId="191029"/>
</workbook>
</file>

<file path=xl/calcChain.xml><?xml version="1.0" encoding="utf-8"?>
<calcChain xmlns="http://schemas.openxmlformats.org/spreadsheetml/2006/main">
  <c r="G42" i="2" l="1"/>
  <c r="G43" i="2" s="1"/>
  <c r="G44" i="2" s="1"/>
  <c r="G46" i="2"/>
  <c r="G47" i="2" s="1"/>
  <c r="G48" i="2" s="1"/>
  <c r="C57" i="2"/>
  <c r="C56" i="2"/>
  <c r="C54" i="2" s="1"/>
  <c r="C59" i="2"/>
  <c r="D54" i="2" s="1"/>
  <c r="C58" i="2"/>
  <c r="D53" i="2"/>
  <c r="D52" i="2"/>
  <c r="C52" i="2"/>
  <c r="B54" i="2"/>
  <c r="F46" i="2" s="1"/>
  <c r="B53" i="2"/>
  <c r="F42" i="2" s="1"/>
  <c r="F43" i="2" l="1"/>
  <c r="F44" i="2"/>
  <c r="F48" i="2"/>
  <c r="F47" i="2"/>
  <c r="C53" i="2"/>
</calcChain>
</file>

<file path=xl/sharedStrings.xml><?xml version="1.0" encoding="utf-8"?>
<sst xmlns="http://schemas.openxmlformats.org/spreadsheetml/2006/main" count="52" uniqueCount="50">
  <si>
    <t>Name of moderator:</t>
  </si>
  <si>
    <t>Unstandardised Regression Coefficients:</t>
  </si>
  <si>
    <t>Intercept / Constant:</t>
  </si>
  <si>
    <t>Variable names:</t>
  </si>
  <si>
    <t>Means / SDs of variables:</t>
  </si>
  <si>
    <t>Mean of moderator:</t>
  </si>
  <si>
    <t>SD of moderator:</t>
  </si>
  <si>
    <t>Name of independent variable:</t>
  </si>
  <si>
    <t>Independent variable:</t>
  </si>
  <si>
    <t>Moderator:</t>
  </si>
  <si>
    <t>Interaction:</t>
  </si>
  <si>
    <t>Mean of independent variable:</t>
  </si>
  <si>
    <t>SD of independent variable:</t>
  </si>
  <si>
    <t>Variance of coefficient of IV:</t>
  </si>
  <si>
    <t>Variance of coefficient of interaction:</t>
  </si>
  <si>
    <t>Covariance of coefficients of IV and interaction:</t>
  </si>
  <si>
    <t>Sample size:</t>
  </si>
  <si>
    <t>Number of control variables:</t>
  </si>
  <si>
    <t>(* If left blank, this will automatically be done at one standard deviation above and below mean)</t>
  </si>
  <si>
    <t>Low value of independent variable:</t>
  </si>
  <si>
    <t>High value of independent variable:</t>
  </si>
  <si>
    <t>Low value of moderator:</t>
  </si>
  <si>
    <t>High value of moderator:</t>
  </si>
  <si>
    <t>Optional alternative legend**:</t>
  </si>
  <si>
    <t>Low moderator:</t>
  </si>
  <si>
    <t>High moderator:</t>
  </si>
  <si>
    <t>Values of variables at which to plot slopes*:</t>
  </si>
  <si>
    <t>Low value of IV:</t>
  </si>
  <si>
    <t>High value of IV:</t>
  </si>
  <si>
    <t>High IV:</t>
  </si>
  <si>
    <t>Low IV:</t>
  </si>
  <si>
    <t>Name of dependent variable:</t>
  </si>
  <si>
    <t xml:space="preserve">Enter information from your regression in the shaded cells.  </t>
  </si>
  <si>
    <r>
      <t xml:space="preserve">For further information see </t>
    </r>
    <r>
      <rPr>
        <b/>
        <sz val="10"/>
        <color indexed="30"/>
        <rFont val="Arial"/>
        <family val="2"/>
      </rPr>
      <t>www.jeremydawson.co.uk/slopes.htm</t>
    </r>
  </si>
  <si>
    <r>
      <t xml:space="preserve">You </t>
    </r>
    <r>
      <rPr>
        <b/>
        <sz val="10"/>
        <color indexed="10"/>
        <rFont val="Arial"/>
        <family val="2"/>
      </rPr>
      <t>MUST</t>
    </r>
    <r>
      <rPr>
        <b/>
        <sz val="10"/>
        <rFont val="Arial"/>
        <family val="2"/>
      </rPr>
      <t xml:space="preserve"> enter the coefficients into cells </t>
    </r>
    <r>
      <rPr>
        <b/>
        <sz val="10"/>
        <color indexed="53"/>
        <rFont val="Arial"/>
        <family val="2"/>
      </rPr>
      <t>B16-B20</t>
    </r>
    <r>
      <rPr>
        <b/>
        <sz val="10"/>
        <rFont val="Arial"/>
        <family val="2"/>
      </rPr>
      <t>.</t>
    </r>
  </si>
  <si>
    <r>
      <t xml:space="preserve">You must </t>
    </r>
    <r>
      <rPr>
        <b/>
        <sz val="10"/>
        <color indexed="10"/>
        <rFont val="Arial"/>
        <family val="2"/>
      </rPr>
      <t>EITHER</t>
    </r>
    <r>
      <rPr>
        <b/>
        <sz val="10"/>
        <rFont val="Arial"/>
        <family val="2"/>
      </rPr>
      <t xml:space="preserve"> enter the means &amp; SDs of the three IVs into cells </t>
    </r>
    <r>
      <rPr>
        <b/>
        <sz val="10"/>
        <color indexed="53"/>
        <rFont val="Arial"/>
        <family val="2"/>
      </rPr>
      <t>B23-B26</t>
    </r>
    <r>
      <rPr>
        <b/>
        <sz val="10"/>
        <rFont val="Arial"/>
        <family val="2"/>
      </rPr>
      <t xml:space="preserve">, </t>
    </r>
    <r>
      <rPr>
        <b/>
        <sz val="10"/>
        <color indexed="10"/>
        <rFont val="Arial"/>
        <family val="2"/>
      </rPr>
      <t>OR</t>
    </r>
    <r>
      <rPr>
        <b/>
        <sz val="10"/>
        <rFont val="Arial"/>
        <family val="2"/>
      </rPr>
      <t xml:space="preserve"> enter values at which the slopes are to be plotted in cells </t>
    </r>
    <r>
      <rPr>
        <b/>
        <sz val="10"/>
        <color indexed="53"/>
        <rFont val="Arial"/>
        <family val="2"/>
      </rPr>
      <t>B29-B32</t>
    </r>
    <r>
      <rPr>
        <b/>
        <sz val="10"/>
        <rFont val="Arial"/>
        <family val="2"/>
      </rPr>
      <t xml:space="preserve"> (</t>
    </r>
    <r>
      <rPr>
        <b/>
        <sz val="10"/>
        <color indexed="10"/>
        <rFont val="Arial"/>
        <family val="2"/>
      </rPr>
      <t>or both</t>
    </r>
    <r>
      <rPr>
        <b/>
        <sz val="10"/>
        <rFont val="Arial"/>
        <family val="2"/>
      </rPr>
      <t xml:space="preserve">). </t>
    </r>
  </si>
  <si>
    <r>
      <t xml:space="preserve">If you want simple slope tests, you </t>
    </r>
    <r>
      <rPr>
        <b/>
        <sz val="10"/>
        <color indexed="10"/>
        <rFont val="Arial"/>
        <family val="2"/>
      </rPr>
      <t>MUST</t>
    </r>
    <r>
      <rPr>
        <b/>
        <sz val="10"/>
        <rFont val="Arial"/>
        <family val="2"/>
      </rPr>
      <t xml:space="preserve"> enter the information into cells </t>
    </r>
    <r>
      <rPr>
        <b/>
        <sz val="10"/>
        <color indexed="53"/>
        <rFont val="Arial"/>
        <family val="2"/>
      </rPr>
      <t>B43-B48</t>
    </r>
    <r>
      <rPr>
        <b/>
        <sz val="10"/>
        <rFont val="Arial"/>
        <family val="2"/>
      </rPr>
      <t>.</t>
    </r>
  </si>
  <si>
    <t>Note that simple slope tests are only recommended at specific hypothesized values of the moderator.</t>
  </si>
  <si>
    <t>WARNING: Only type in yellow cells!</t>
  </si>
  <si>
    <t>Do NOT type below this line</t>
  </si>
  <si>
    <t>This worksheet plots two-way linear interaction effects estimated via regression analysis</t>
  </si>
  <si>
    <t>(** Leave these cells blank to get the normal "low/high" legend)</t>
  </si>
  <si>
    <t>SIMPLE SLOPE TESTS</t>
  </si>
  <si>
    <t>Quality work</t>
  </si>
  <si>
    <t>CSIF1</t>
  </si>
  <si>
    <t>Low CSIF1</t>
  </si>
  <si>
    <t>High CSIF1</t>
  </si>
  <si>
    <t>Low JC</t>
  </si>
  <si>
    <t>High JC</t>
  </si>
  <si>
    <t>JC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</si>
</sst>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0"/>
      <name val="Arial"/>
    </font>
    <font>
      <sz val="10"/>
      <color indexed="18"/>
      <name val="Arial"/>
      <family val="2"/>
    </font>
    <font>
      <sz val="10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18"/>
      <name val="Arial"/>
      <family val="2"/>
    </font>
    <font>
      <sz val="10"/>
      <color indexed="10"/>
      <name val="Arial"/>
      <family val="2"/>
    </font>
    <font>
      <b/>
      <sz val="10"/>
      <color indexed="12"/>
      <name val="Arial"/>
      <family val="2"/>
    </font>
    <font>
      <i/>
      <sz val="10"/>
      <color indexed="18"/>
      <name val="Arial"/>
      <family val="2"/>
    </font>
    <font>
      <b/>
      <sz val="10"/>
      <color indexed="10"/>
      <name val="Arial"/>
      <family val="2"/>
    </font>
    <font>
      <b/>
      <sz val="10"/>
      <color indexed="53"/>
      <name val="Arial"/>
      <family val="2"/>
    </font>
    <font>
      <b/>
      <sz val="10"/>
      <color indexed="3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applyFill="1"/>
    <xf numFmtId="0" fontId="6" fillId="2" borderId="0" xfId="0" applyFont="1" applyFill="1"/>
    <xf numFmtId="0" fontId="7" fillId="0" borderId="0" xfId="0" applyFont="1" applyAlignment="1">
      <alignment horizontal="right"/>
    </xf>
    <xf numFmtId="0" fontId="2" fillId="3" borderId="0" xfId="0" applyFont="1" applyFill="1" applyAlignment="1">
      <alignment horizontal="right"/>
    </xf>
    <xf numFmtId="0" fontId="2" fillId="3" borderId="0" xfId="0" applyFont="1" applyFill="1"/>
    <xf numFmtId="0" fontId="8" fillId="3" borderId="0" xfId="0" applyFont="1" applyFill="1"/>
    <xf numFmtId="0" fontId="8" fillId="0" borderId="0" xfId="0" applyFont="1" applyFill="1"/>
    <xf numFmtId="164" fontId="9" fillId="4" borderId="0" xfId="0" applyNumberFormat="1" applyFont="1" applyFill="1"/>
    <xf numFmtId="0" fontId="6" fillId="2" borderId="0" xfId="0" applyFont="1" applyFill="1" applyAlignment="1">
      <alignment horizontal="right"/>
    </xf>
    <xf numFmtId="0" fontId="10" fillId="0" borderId="0" xfId="0" applyFont="1" applyAlignment="1">
      <alignment horizontal="right" wrapText="1"/>
    </xf>
    <xf numFmtId="0" fontId="5" fillId="0" borderId="0" xfId="0" applyFont="1" applyFill="1"/>
    <xf numFmtId="0" fontId="15" fillId="0" borderId="0" xfId="0" applyFont="1" applyFill="1"/>
    <xf numFmtId="0" fontId="15" fillId="0" borderId="0" xfId="0" applyFont="1"/>
    <xf numFmtId="0" fontId="16" fillId="0" borderId="0" xfId="0" applyFont="1" applyFill="1"/>
    <xf numFmtId="0" fontId="16" fillId="0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16" fillId="0" borderId="0" xfId="0" applyFont="1"/>
    <xf numFmtId="0" fontId="4" fillId="0" borderId="0" xfId="0" applyFont="1" applyFill="1" applyAlignment="1">
      <alignment horizontal="left" wrapText="1"/>
    </xf>
    <xf numFmtId="0" fontId="0" fillId="0" borderId="0" xfId="0" applyFill="1"/>
    <xf numFmtId="0" fontId="17" fillId="5" borderId="0" xfId="0" applyFont="1" applyFill="1" applyAlignment="1">
      <alignment horizontal="center" vertical="center" wrapText="1"/>
    </xf>
    <xf numFmtId="0" fontId="14" fillId="6" borderId="0" xfId="0" applyFont="1" applyFill="1"/>
    <xf numFmtId="0" fontId="0" fillId="6" borderId="0" xfId="0" applyFill="1"/>
    <xf numFmtId="0" fontId="4" fillId="6" borderId="0" xfId="0" applyFont="1" applyFill="1" applyAlignment="1">
      <alignment horizontal="left" wrapText="1"/>
    </xf>
    <xf numFmtId="0" fontId="4" fillId="7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9771250735823"/>
          <c:y val="7.9307201458523241E-2"/>
          <c:w val="0.65267901506657378"/>
          <c:h val="0.77666362807657252"/>
        </c:manualLayout>
      </c:layout>
      <c:lineChart>
        <c:grouping val="standard"/>
        <c:varyColors val="0"/>
        <c:ser>
          <c:idx val="0"/>
          <c:order val="0"/>
          <c:tx>
            <c:strRef>
              <c:f>'2 way interactions'!$B$53</c:f>
              <c:strCache>
                <c:ptCount val="1"/>
                <c:pt idx="0">
                  <c:v>Low CSIF1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'2 way interactions'!$C$52:$D$52</c:f>
              <c:strCache>
                <c:ptCount val="2"/>
                <c:pt idx="0">
                  <c:v>Low JC</c:v>
                </c:pt>
                <c:pt idx="1">
                  <c:v>High JC</c:v>
                </c:pt>
              </c:strCache>
            </c:strRef>
          </c:cat>
          <c:val>
            <c:numRef>
              <c:f>'2 way interactions'!$C$53:$D$53</c:f>
              <c:numCache>
                <c:formatCode>General</c:formatCode>
                <c:ptCount val="2"/>
                <c:pt idx="0">
                  <c:v>2.6909999999999998</c:v>
                </c:pt>
                <c:pt idx="1">
                  <c:v>3.3090000000000002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1DC-4D7D-A9C0-9C11CBF0236C}"/>
            </c:ext>
          </c:extLst>
        </c:ser>
        <c:ser>
          <c:idx val="1"/>
          <c:order val="1"/>
          <c:tx>
            <c:strRef>
              <c:f>'2 way interactions'!$B$54</c:f>
              <c:strCache>
                <c:ptCount val="1"/>
                <c:pt idx="0">
                  <c:v>High CSIF1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'2 way interactions'!$C$52:$D$52</c:f>
              <c:strCache>
                <c:ptCount val="2"/>
                <c:pt idx="0">
                  <c:v>Low JC</c:v>
                </c:pt>
                <c:pt idx="1">
                  <c:v>High JC</c:v>
                </c:pt>
              </c:strCache>
            </c:strRef>
          </c:cat>
          <c:val>
            <c:numRef>
              <c:f>'2 way interactions'!$C$54:$D$54</c:f>
              <c:numCache>
                <c:formatCode>General</c:formatCode>
                <c:ptCount val="2"/>
                <c:pt idx="0">
                  <c:v>3.03</c:v>
                </c:pt>
                <c:pt idx="1">
                  <c:v>3.3039999999999998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DC-4D7D-A9C0-9C11CBF02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09240496"/>
        <c:axId val="1"/>
      </c:lineChart>
      <c:catAx>
        <c:axId val="1809240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5"/>
          <c:min val="1"/>
        </c:scaling>
        <c:delete val="0"/>
        <c:axPos val="l"/>
        <c:title>
          <c:tx>
            <c:strRef>
              <c:f>'2 way interactions'!$B$13</c:f>
              <c:strCache>
                <c:ptCount val="1"/>
                <c:pt idx="0">
                  <c:v>Quality work</c:v>
                </c:pt>
              </c:strCache>
            </c:strRef>
          </c:tx>
          <c:layout>
            <c:manualLayout>
              <c:xMode val="edge"/>
              <c:yMode val="edge"/>
              <c:x val="2.7847727301177971E-2"/>
              <c:y val="0.32902158761255318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175" b="1" i="0" u="none" strike="noStrike" baseline="0">
                  <a:solidFill>
                    <a:srgbClr val="000000"/>
                  </a:solidFill>
                  <a:latin typeface="Times New Roman"/>
                  <a:ea typeface="Times New Roman"/>
                  <a:cs typeface="Times New Roman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809240496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008858938941686"/>
          <c:y val="0.40836095723335453"/>
          <c:w val="0.17359041201201789"/>
          <c:h val="0.1252306935515620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-4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609600</xdr:colOff>
      <xdr:row>9</xdr:row>
      <xdr:rowOff>167640</xdr:rowOff>
    </xdr:from>
    <xdr:to>
      <xdr:col>10</xdr:col>
      <xdr:colOff>609600</xdr:colOff>
      <xdr:row>34</xdr:row>
      <xdr:rowOff>7620</xdr:rowOff>
    </xdr:to>
    <xdr:graphicFrame macro="">
      <xdr:nvGraphicFramePr>
        <xdr:cNvPr id="2059" name="Chart 2">
          <a:extLst>
            <a:ext uri="{FF2B5EF4-FFF2-40B4-BE49-F238E27FC236}">
              <a16:creationId xmlns:a16="http://schemas.microsoft.com/office/drawing/2014/main" id="{8EBD8520-9F97-48D6-B382-BC40270D02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6"/>
  <sheetViews>
    <sheetView tabSelected="1" topLeftCell="A7" zoomScale="90" workbookViewId="0">
      <selection activeCell="B13" sqref="B13"/>
    </sheetView>
  </sheetViews>
  <sheetFormatPr defaultRowHeight="13.2" x14ac:dyDescent="0.25"/>
  <cols>
    <col min="1" max="1" width="43.5546875" customWidth="1"/>
    <col min="2" max="2" width="19.5546875" customWidth="1"/>
    <col min="6" max="6" width="13.6640625" customWidth="1"/>
    <col min="7" max="8" width="15.109375" customWidth="1"/>
  </cols>
  <sheetData>
    <row r="1" spans="1:8" s="26" customFormat="1" ht="13.8" x14ac:dyDescent="0.25">
      <c r="A1" s="25" t="s">
        <v>40</v>
      </c>
    </row>
    <row r="3" spans="1:8" x14ac:dyDescent="0.25">
      <c r="A3" s="27" t="s">
        <v>32</v>
      </c>
      <c r="B3" s="27"/>
      <c r="C3" s="27"/>
      <c r="D3" s="27"/>
      <c r="E3" s="27"/>
      <c r="F3" s="27"/>
      <c r="G3" s="27"/>
      <c r="H3" s="27"/>
    </row>
    <row r="4" spans="1:8" x14ac:dyDescent="0.25">
      <c r="A4" s="28" t="s">
        <v>34</v>
      </c>
      <c r="B4" s="28"/>
      <c r="C4" s="28"/>
      <c r="D4" s="28"/>
      <c r="E4" s="28"/>
      <c r="F4" s="28"/>
      <c r="G4" s="28"/>
      <c r="H4" s="28"/>
    </row>
    <row r="5" spans="1:8" x14ac:dyDescent="0.25">
      <c r="A5" s="28" t="s">
        <v>35</v>
      </c>
      <c r="B5" s="28"/>
      <c r="C5" s="28"/>
      <c r="D5" s="28"/>
      <c r="E5" s="28"/>
      <c r="F5" s="28"/>
      <c r="G5" s="28"/>
      <c r="H5" s="28"/>
    </row>
    <row r="6" spans="1:8" ht="12.75" customHeight="1" x14ac:dyDescent="0.25">
      <c r="A6" s="28" t="s">
        <v>36</v>
      </c>
      <c r="B6" s="28"/>
      <c r="C6" s="28"/>
      <c r="D6" s="28"/>
      <c r="E6" s="28"/>
      <c r="F6" s="28"/>
      <c r="G6" s="28"/>
      <c r="H6" s="28"/>
    </row>
    <row r="7" spans="1:8" ht="12.75" customHeight="1" x14ac:dyDescent="0.25">
      <c r="A7" s="28" t="s">
        <v>37</v>
      </c>
      <c r="B7" s="28"/>
      <c r="C7" s="28"/>
      <c r="D7" s="28"/>
      <c r="E7" s="28"/>
      <c r="F7" s="28"/>
      <c r="G7" s="28"/>
      <c r="H7" s="28"/>
    </row>
    <row r="8" spans="1:8" ht="12.75" customHeight="1" x14ac:dyDescent="0.25">
      <c r="A8" s="28" t="s">
        <v>33</v>
      </c>
      <c r="B8" s="28"/>
      <c r="C8" s="28"/>
      <c r="D8" s="28"/>
      <c r="E8" s="28"/>
      <c r="F8" s="28"/>
      <c r="G8" s="28"/>
      <c r="H8" s="28"/>
    </row>
    <row r="9" spans="1:8" s="23" customFormat="1" ht="26.4" x14ac:dyDescent="0.25">
      <c r="A9" s="22"/>
      <c r="B9" s="24" t="s">
        <v>38</v>
      </c>
      <c r="C9" s="22"/>
      <c r="D9" s="22"/>
      <c r="E9" s="22"/>
      <c r="F9" s="22"/>
      <c r="G9" s="22"/>
      <c r="H9" s="22"/>
    </row>
    <row r="10" spans="1:8" x14ac:dyDescent="0.25">
      <c r="A10" s="4" t="s">
        <v>3</v>
      </c>
    </row>
    <row r="11" spans="1:8" x14ac:dyDescent="0.25">
      <c r="A11" s="1" t="s">
        <v>7</v>
      </c>
      <c r="B11" s="8" t="s">
        <v>49</v>
      </c>
    </row>
    <row r="12" spans="1:8" x14ac:dyDescent="0.25">
      <c r="A12" s="1" t="s">
        <v>0</v>
      </c>
      <c r="B12" s="8" t="s">
        <v>44</v>
      </c>
    </row>
    <row r="13" spans="1:8" x14ac:dyDescent="0.25">
      <c r="A13" s="1" t="s">
        <v>31</v>
      </c>
      <c r="B13" s="8" t="s">
        <v>43</v>
      </c>
    </row>
    <row r="14" spans="1:8" x14ac:dyDescent="0.25">
      <c r="A14" s="2"/>
      <c r="B14" s="3"/>
    </row>
    <row r="15" spans="1:8" x14ac:dyDescent="0.25">
      <c r="A15" s="4" t="s">
        <v>1</v>
      </c>
      <c r="B15" s="3"/>
    </row>
    <row r="16" spans="1:8" x14ac:dyDescent="0.25">
      <c r="A16" s="1" t="s">
        <v>8</v>
      </c>
      <c r="B16" s="9">
        <v>0.309</v>
      </c>
    </row>
    <row r="17" spans="1:2" x14ac:dyDescent="0.25">
      <c r="A17" s="1" t="s">
        <v>9</v>
      </c>
      <c r="B17" s="9">
        <v>0.16700000000000001</v>
      </c>
    </row>
    <row r="18" spans="1:2" x14ac:dyDescent="0.25">
      <c r="A18" s="1" t="s">
        <v>10</v>
      </c>
      <c r="B18" s="9">
        <v>-0.17199999999999999</v>
      </c>
    </row>
    <row r="19" spans="1:2" x14ac:dyDescent="0.25">
      <c r="A19" s="2"/>
      <c r="B19" s="3"/>
    </row>
    <row r="20" spans="1:2" x14ac:dyDescent="0.25">
      <c r="A20" s="1" t="s">
        <v>2</v>
      </c>
      <c r="B20" s="9">
        <v>3</v>
      </c>
    </row>
    <row r="22" spans="1:2" x14ac:dyDescent="0.25">
      <c r="A22" s="4" t="s">
        <v>4</v>
      </c>
    </row>
    <row r="23" spans="1:2" x14ac:dyDescent="0.25">
      <c r="A23" s="7" t="s">
        <v>11</v>
      </c>
      <c r="B23" s="10">
        <v>0</v>
      </c>
    </row>
    <row r="24" spans="1:2" x14ac:dyDescent="0.25">
      <c r="A24" s="7" t="s">
        <v>12</v>
      </c>
      <c r="B24" s="10">
        <v>1</v>
      </c>
    </row>
    <row r="25" spans="1:2" x14ac:dyDescent="0.25">
      <c r="A25" s="7" t="s">
        <v>5</v>
      </c>
      <c r="B25" s="10">
        <v>0</v>
      </c>
    </row>
    <row r="26" spans="1:2" x14ac:dyDescent="0.25">
      <c r="A26" s="7" t="s">
        <v>6</v>
      </c>
      <c r="B26" s="10">
        <v>1</v>
      </c>
    </row>
    <row r="28" spans="1:2" x14ac:dyDescent="0.25">
      <c r="A28" s="4" t="s">
        <v>26</v>
      </c>
    </row>
    <row r="29" spans="1:2" x14ac:dyDescent="0.25">
      <c r="A29" s="1" t="s">
        <v>27</v>
      </c>
      <c r="B29" s="10"/>
    </row>
    <row r="30" spans="1:2" x14ac:dyDescent="0.25">
      <c r="A30" s="1" t="s">
        <v>28</v>
      </c>
      <c r="B30" s="10"/>
    </row>
    <row r="31" spans="1:2" x14ac:dyDescent="0.25">
      <c r="A31" s="1" t="s">
        <v>21</v>
      </c>
      <c r="B31" s="10">
        <v>0</v>
      </c>
    </row>
    <row r="32" spans="1:2" x14ac:dyDescent="0.25">
      <c r="A32" s="1" t="s">
        <v>22</v>
      </c>
      <c r="B32" s="10">
        <v>1</v>
      </c>
    </row>
    <row r="33" spans="1:7" ht="26.4" x14ac:dyDescent="0.25">
      <c r="A33" s="14" t="s">
        <v>18</v>
      </c>
      <c r="B33" s="11"/>
    </row>
    <row r="34" spans="1:7" x14ac:dyDescent="0.25">
      <c r="A34" s="14"/>
      <c r="B34" s="11"/>
    </row>
    <row r="35" spans="1:7" x14ac:dyDescent="0.25">
      <c r="A35" s="4" t="s">
        <v>23</v>
      </c>
    </row>
    <row r="36" spans="1:7" x14ac:dyDescent="0.25">
      <c r="A36" s="1" t="s">
        <v>19</v>
      </c>
      <c r="B36" s="8" t="s">
        <v>47</v>
      </c>
    </row>
    <row r="37" spans="1:7" x14ac:dyDescent="0.25">
      <c r="A37" s="1" t="s">
        <v>20</v>
      </c>
      <c r="B37" s="8" t="s">
        <v>48</v>
      </c>
    </row>
    <row r="38" spans="1:7" x14ac:dyDescent="0.25">
      <c r="A38" s="1" t="s">
        <v>21</v>
      </c>
      <c r="B38" s="8" t="s">
        <v>45</v>
      </c>
    </row>
    <row r="39" spans="1:7" x14ac:dyDescent="0.25">
      <c r="A39" s="1" t="s">
        <v>22</v>
      </c>
      <c r="B39" s="8" t="s">
        <v>46</v>
      </c>
    </row>
    <row r="40" spans="1:7" ht="26.4" x14ac:dyDescent="0.25">
      <c r="A40" s="14" t="s">
        <v>41</v>
      </c>
    </row>
    <row r="42" spans="1:7" x14ac:dyDescent="0.25">
      <c r="A42" s="13" t="s">
        <v>42</v>
      </c>
      <c r="F42" s="7" t="str">
        <f>CONCATENATE("Gradient of slope for ", B53)</f>
        <v>Gradient of slope for Low CSIF1</v>
      </c>
      <c r="G42" s="12">
        <f>B16+(IF(B31="",B25-B26,B31)*B18)</f>
        <v>0.309</v>
      </c>
    </row>
    <row r="43" spans="1:7" x14ac:dyDescent="0.25">
      <c r="A43" s="7" t="s">
        <v>13</v>
      </c>
      <c r="B43" s="10">
        <v>2E-3</v>
      </c>
      <c r="F43" s="7" t="str">
        <f>CONCATENATE("t-value of slope for ", B53)</f>
        <v>t-value of slope for Low CSIF1</v>
      </c>
      <c r="G43" s="12">
        <f>G42/SQRT(B43+(IF(B31="",B25-B26,B31))*(IF(B31="",B25-B26,B31))*B44+2*(IF(B31="",B25-B26,B31))*B45)</f>
        <v>6.9094500504743497</v>
      </c>
    </row>
    <row r="44" spans="1:7" x14ac:dyDescent="0.25">
      <c r="A44" s="7" t="s">
        <v>14</v>
      </c>
      <c r="B44" s="10">
        <v>4.0000000000000001E-3</v>
      </c>
      <c r="F44" s="7" t="str">
        <f>CONCATENATE("p-value of slope for ", B53)</f>
        <v>p-value of slope for Low CSIF1</v>
      </c>
      <c r="G44" s="12">
        <f>2*TDIST(ABS(G43),(B47-B48-4),1)</f>
        <v>1.4811311463228067E-10</v>
      </c>
    </row>
    <row r="45" spans="1:7" x14ac:dyDescent="0.25">
      <c r="A45" s="7" t="s">
        <v>15</v>
      </c>
      <c r="B45" s="10">
        <v>3.0000000000000001E-3</v>
      </c>
    </row>
    <row r="46" spans="1:7" x14ac:dyDescent="0.25">
      <c r="A46" s="7"/>
      <c r="B46" s="11"/>
      <c r="F46" s="7" t="str">
        <f>CONCATENATE("Gradient of slope for ", B54)</f>
        <v>Gradient of slope for High CSIF1</v>
      </c>
      <c r="G46" s="12">
        <f>B16+(IF(B32="",B25+B26,B32)*B18)</f>
        <v>0.13700000000000001</v>
      </c>
    </row>
    <row r="47" spans="1:7" x14ac:dyDescent="0.25">
      <c r="A47" s="7" t="s">
        <v>16</v>
      </c>
      <c r="B47" s="10">
        <v>150</v>
      </c>
      <c r="F47" s="7" t="str">
        <f>CONCATENATE("t-value of slope for ", B54)</f>
        <v>t-value of slope for High CSIF1</v>
      </c>
      <c r="G47" s="12">
        <f>G46/SQRT(B43+(IF(B32="",B25+B26,B32))*(IF(B32="",B25+B26,B32))*B44+2*(IF(B32="",B25+B26,B32))*B45)</f>
        <v>1.2506331729701294</v>
      </c>
    </row>
    <row r="48" spans="1:7" x14ac:dyDescent="0.25">
      <c r="A48" s="7" t="s">
        <v>17</v>
      </c>
      <c r="B48" s="10">
        <v>3</v>
      </c>
      <c r="F48" s="7" t="str">
        <f>CONCATENATE("p-value of slope for ", B54)</f>
        <v>p-value of slope for High CSIF1</v>
      </c>
      <c r="G48" s="12">
        <f>2*TDIST(ABS(G47),(B47-B48-4),1)</f>
        <v>0.21311081180278549</v>
      </c>
    </row>
    <row r="51" spans="1:21" s="5" customFormat="1" x14ac:dyDescent="0.25">
      <c r="A51" s="6" t="s">
        <v>39</v>
      </c>
    </row>
    <row r="52" spans="1:21" x14ac:dyDescent="0.25">
      <c r="A52" s="18"/>
      <c r="B52" s="18"/>
      <c r="C52" s="18" t="str">
        <f>IF(B36="", CONCATENATE("Low ", B11), B36)</f>
        <v>Low JC</v>
      </c>
      <c r="D52" s="18" t="str">
        <f>IF(B37="", CONCATENATE("High ", B11), B37)</f>
        <v>High JC</v>
      </c>
      <c r="E52" s="18"/>
      <c r="F52" s="18"/>
      <c r="G52" s="18"/>
      <c r="H52" s="18"/>
      <c r="I52" s="18"/>
      <c r="J52" s="18"/>
      <c r="K52" s="18"/>
      <c r="L52" s="16"/>
      <c r="M52" s="16"/>
      <c r="N52" s="16"/>
      <c r="O52" s="16"/>
      <c r="P52" s="16"/>
      <c r="Q52" s="16"/>
      <c r="R52" s="16"/>
      <c r="S52" s="17"/>
      <c r="T52" s="17"/>
      <c r="U52" s="17"/>
    </row>
    <row r="53" spans="1:21" x14ac:dyDescent="0.25">
      <c r="A53" s="18"/>
      <c r="B53" s="19" t="str">
        <f>IF(B38="",CONCATENATE("Low ",B12),B38)</f>
        <v>Low CSIF1</v>
      </c>
      <c r="C53" s="18">
        <f>(C56*B16)+(C58*B17)+C56*C58*B18+B20</f>
        <v>2.6909999999999998</v>
      </c>
      <c r="D53" s="18">
        <f>C57*B16+(C58*B17)+C57*C58*B18+B20</f>
        <v>3.3090000000000002</v>
      </c>
      <c r="E53" s="18"/>
      <c r="F53" s="18"/>
      <c r="G53" s="18"/>
      <c r="H53" s="18"/>
      <c r="I53" s="18"/>
      <c r="J53" s="18"/>
      <c r="K53" s="18"/>
      <c r="L53" s="16"/>
      <c r="M53" s="16"/>
      <c r="N53" s="16"/>
      <c r="O53" s="16"/>
      <c r="P53" s="16"/>
      <c r="Q53" s="16"/>
      <c r="R53" s="16"/>
      <c r="S53" s="17"/>
      <c r="T53" s="17"/>
      <c r="U53" s="17"/>
    </row>
    <row r="54" spans="1:21" x14ac:dyDescent="0.25">
      <c r="A54" s="18"/>
      <c r="B54" s="19" t="str">
        <f>IF(B39="",CONCATENATE("High ", B12), B39)</f>
        <v>High CSIF1</v>
      </c>
      <c r="C54" s="18">
        <f>(C56*B16)+C59*B17+C56*C59*B18+B20</f>
        <v>3.03</v>
      </c>
      <c r="D54" s="18">
        <f>C57*B16+C59*B17+C57*C59*B18+B20</f>
        <v>3.3039999999999998</v>
      </c>
      <c r="E54" s="18"/>
      <c r="F54" s="18"/>
      <c r="G54" s="18"/>
      <c r="H54" s="18"/>
      <c r="I54" s="18"/>
      <c r="J54" s="18"/>
      <c r="K54" s="18"/>
      <c r="L54" s="16"/>
      <c r="M54" s="16"/>
      <c r="N54" s="16"/>
      <c r="O54" s="16"/>
      <c r="P54" s="16"/>
      <c r="Q54" s="16"/>
      <c r="R54" s="16"/>
      <c r="S54" s="17"/>
      <c r="T54" s="17"/>
      <c r="U54" s="17"/>
    </row>
    <row r="55" spans="1:21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6"/>
      <c r="M55" s="16"/>
      <c r="N55" s="16"/>
      <c r="O55" s="16"/>
      <c r="P55" s="16"/>
      <c r="Q55" s="16"/>
      <c r="R55" s="16"/>
      <c r="S55" s="17"/>
      <c r="T55" s="17"/>
      <c r="U55" s="17"/>
    </row>
    <row r="56" spans="1:21" x14ac:dyDescent="0.25">
      <c r="A56" s="18"/>
      <c r="B56" s="20" t="s">
        <v>30</v>
      </c>
      <c r="C56" s="21">
        <f>IF(B29="", B23-B24, B29)</f>
        <v>-1</v>
      </c>
      <c r="D56" s="18"/>
      <c r="E56" s="18"/>
      <c r="F56" s="18"/>
      <c r="G56" s="18"/>
      <c r="H56" s="18"/>
      <c r="I56" s="18"/>
      <c r="J56" s="18"/>
      <c r="K56" s="18"/>
      <c r="L56" s="16"/>
      <c r="M56" s="16"/>
      <c r="N56" s="16"/>
      <c r="O56" s="16"/>
      <c r="P56" s="16"/>
      <c r="Q56" s="16"/>
      <c r="R56" s="16"/>
      <c r="S56" s="17"/>
      <c r="T56" s="17"/>
      <c r="U56" s="17"/>
    </row>
    <row r="57" spans="1:21" x14ac:dyDescent="0.25">
      <c r="A57" s="18"/>
      <c r="B57" s="20" t="s">
        <v>29</v>
      </c>
      <c r="C57" s="21">
        <f>IF(B30="", B23+B24, B30)</f>
        <v>1</v>
      </c>
      <c r="D57" s="18"/>
      <c r="E57" s="18"/>
      <c r="F57" s="18"/>
      <c r="G57" s="18"/>
      <c r="H57" s="18"/>
      <c r="I57" s="18"/>
      <c r="J57" s="18"/>
      <c r="K57" s="18"/>
      <c r="L57" s="16"/>
      <c r="M57" s="16"/>
      <c r="N57" s="16"/>
      <c r="O57" s="16"/>
      <c r="P57" s="16"/>
      <c r="Q57" s="16"/>
      <c r="R57" s="16"/>
      <c r="S57" s="17"/>
      <c r="T57" s="17"/>
      <c r="U57" s="17"/>
    </row>
    <row r="58" spans="1:21" x14ac:dyDescent="0.25">
      <c r="A58" s="18"/>
      <c r="B58" s="19" t="s">
        <v>24</v>
      </c>
      <c r="C58" s="18">
        <f>IF(B31="", B25-B26, B31)</f>
        <v>0</v>
      </c>
      <c r="D58" s="18"/>
      <c r="E58" s="18"/>
      <c r="F58" s="18"/>
      <c r="G58" s="18"/>
      <c r="H58" s="18"/>
      <c r="I58" s="18"/>
      <c r="J58" s="18"/>
      <c r="K58" s="18"/>
      <c r="L58" s="16"/>
      <c r="M58" s="16"/>
      <c r="N58" s="16"/>
      <c r="O58" s="16"/>
      <c r="P58" s="16"/>
      <c r="Q58" s="16"/>
      <c r="R58" s="16"/>
      <c r="S58" s="17"/>
      <c r="T58" s="17"/>
      <c r="U58" s="17"/>
    </row>
    <row r="59" spans="1:21" x14ac:dyDescent="0.25">
      <c r="A59" s="18"/>
      <c r="B59" s="19" t="s">
        <v>25</v>
      </c>
      <c r="C59" s="18">
        <f>IF(B32="", B25+B26, B32)</f>
        <v>1</v>
      </c>
      <c r="D59" s="18"/>
      <c r="E59" s="18"/>
      <c r="F59" s="18"/>
      <c r="G59" s="18"/>
      <c r="H59" s="18"/>
      <c r="I59" s="18"/>
      <c r="J59" s="18"/>
      <c r="K59" s="18"/>
      <c r="L59" s="16"/>
      <c r="M59" s="16"/>
      <c r="N59" s="16"/>
      <c r="O59" s="16"/>
      <c r="P59" s="16"/>
      <c r="Q59" s="16"/>
      <c r="R59" s="16"/>
      <c r="S59" s="17"/>
      <c r="T59" s="17"/>
      <c r="U59" s="17"/>
    </row>
    <row r="60" spans="1:21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6"/>
      <c r="M60" s="16"/>
      <c r="N60" s="16"/>
      <c r="O60" s="16"/>
      <c r="P60" s="16"/>
      <c r="Q60" s="16"/>
      <c r="R60" s="16"/>
      <c r="S60" s="17"/>
      <c r="T60" s="17"/>
      <c r="U60" s="17"/>
    </row>
    <row r="61" spans="1:21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6"/>
      <c r="M61" s="16"/>
      <c r="N61" s="16"/>
      <c r="O61" s="16"/>
      <c r="P61" s="16"/>
      <c r="Q61" s="16"/>
      <c r="R61" s="16"/>
      <c r="S61" s="17"/>
      <c r="T61" s="17"/>
      <c r="U61" s="17"/>
    </row>
    <row r="62" spans="1:21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6"/>
      <c r="M62" s="16"/>
      <c r="N62" s="16"/>
      <c r="O62" s="16"/>
      <c r="P62" s="16"/>
      <c r="Q62" s="16"/>
      <c r="R62" s="16"/>
      <c r="S62" s="17"/>
      <c r="T62" s="17"/>
      <c r="U62" s="17"/>
    </row>
    <row r="63" spans="1:21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6"/>
      <c r="M63" s="16"/>
      <c r="N63" s="16"/>
      <c r="O63" s="16"/>
      <c r="P63" s="16"/>
      <c r="Q63" s="16"/>
      <c r="R63" s="16"/>
      <c r="S63" s="17"/>
      <c r="T63" s="17"/>
      <c r="U63" s="17"/>
    </row>
    <row r="64" spans="1:21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6"/>
      <c r="M64" s="16"/>
      <c r="N64" s="16"/>
      <c r="O64" s="16"/>
      <c r="P64" s="16"/>
      <c r="Q64" s="16"/>
      <c r="R64" s="16"/>
      <c r="S64" s="17"/>
      <c r="T64" s="17"/>
      <c r="U64" s="17"/>
    </row>
    <row r="65" spans="1:18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5"/>
      <c r="M65" s="15"/>
      <c r="N65" s="15"/>
      <c r="O65" s="15"/>
      <c r="P65" s="15"/>
      <c r="Q65" s="15"/>
      <c r="R65" s="15"/>
    </row>
    <row r="66" spans="1:18" x14ac:dyDescent="0.25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</row>
  </sheetData>
  <mergeCells count="6">
    <mergeCell ref="A8:H8"/>
    <mergeCell ref="A3:H3"/>
    <mergeCell ref="A4:H4"/>
    <mergeCell ref="A5:H5"/>
    <mergeCell ref="A6:H6"/>
    <mergeCell ref="A7:H7"/>
  </mergeCells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 way interactions</vt:lpstr>
    </vt:vector>
  </TitlesOfParts>
  <Company>Aston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Aston Business School</dc:creator>
  <cp:lastModifiedBy>AM</cp:lastModifiedBy>
  <dcterms:created xsi:type="dcterms:W3CDTF">2002-06-17T16:53:18Z</dcterms:created>
  <dcterms:modified xsi:type="dcterms:W3CDTF">2023-06-14T14:56:37Z</dcterms:modified>
</cp:coreProperties>
</file>