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7254982\Documents\AV\Thesis Project\Thesis Project\PhD_Thesis_2020-2022\Experimental Data\"/>
    </mc:Choice>
  </mc:AlternateContent>
  <xr:revisionPtr revIDLastSave="0" documentId="13_ncr:1_{2404DF83-6475-4E54-8A11-CBC00B81CB7F}" xr6:coauthVersionLast="36" xr6:coauthVersionMax="47" xr10:uidLastSave="{00000000-0000-0000-0000-000000000000}"/>
  <bookViews>
    <workbookView xWindow="-105" yWindow="-105" windowWidth="19425" windowHeight="10305" xr2:uid="{1A2A4B79-BF57-4BFC-BF38-5F4139837142}"/>
  </bookViews>
  <sheets>
    <sheet name="Sheet1" sheetId="1" r:id="rId1"/>
  </sheets>
  <externalReferences>
    <externalReference r:id="rId2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8" i="1" l="1"/>
  <c r="U59" i="1"/>
  <c r="U60" i="1"/>
  <c r="U61" i="1"/>
  <c r="U62" i="1"/>
  <c r="U63" i="1"/>
  <c r="U64" i="1"/>
  <c r="U65" i="1"/>
  <c r="U57" i="1"/>
  <c r="T58" i="1"/>
  <c r="T59" i="1"/>
  <c r="T60" i="1"/>
  <c r="T61" i="1"/>
  <c r="T62" i="1"/>
  <c r="T63" i="1"/>
  <c r="T64" i="1"/>
  <c r="T65" i="1"/>
  <c r="T57" i="1"/>
  <c r="S58" i="1"/>
  <c r="S59" i="1"/>
  <c r="S60" i="1"/>
  <c r="S61" i="1"/>
  <c r="S62" i="1"/>
  <c r="S63" i="1"/>
  <c r="S64" i="1"/>
  <c r="S65" i="1"/>
  <c r="S57" i="1"/>
  <c r="R58" i="1"/>
  <c r="R59" i="1"/>
  <c r="R60" i="1"/>
  <c r="R61" i="1"/>
  <c r="R62" i="1"/>
  <c r="R63" i="1"/>
  <c r="R64" i="1"/>
  <c r="R65" i="1"/>
  <c r="R57" i="1"/>
  <c r="H46" i="1" l="1"/>
  <c r="G46" i="1"/>
  <c r="F46" i="1"/>
  <c r="E46" i="1"/>
  <c r="E45" i="1"/>
  <c r="F45" i="1"/>
  <c r="G45" i="1"/>
  <c r="H45" i="1"/>
  <c r="H43" i="1"/>
  <c r="G43" i="1"/>
  <c r="F43" i="1"/>
  <c r="E43" i="1"/>
  <c r="E42" i="1"/>
  <c r="F42" i="1"/>
  <c r="G42" i="1"/>
  <c r="H42" i="1"/>
  <c r="H40" i="1"/>
  <c r="G40" i="1"/>
  <c r="F40" i="1"/>
  <c r="E40" i="1"/>
  <c r="H39" i="1"/>
  <c r="G39" i="1"/>
  <c r="F39" i="1"/>
  <c r="E39" i="1"/>
  <c r="I27" i="1" l="1"/>
  <c r="I28" i="1"/>
  <c r="I26" i="1"/>
  <c r="H27" i="1"/>
  <c r="H28" i="1"/>
  <c r="H26" i="1"/>
  <c r="G27" i="1"/>
  <c r="G28" i="1"/>
  <c r="G26" i="1"/>
  <c r="F27" i="1"/>
  <c r="F28" i="1"/>
  <c r="F26" i="1"/>
  <c r="E27" i="1"/>
  <c r="E28" i="1"/>
  <c r="E26" i="1"/>
  <c r="H30" i="1"/>
  <c r="G30" i="1"/>
  <c r="F30" i="1"/>
  <c r="E30" i="1"/>
  <c r="D30" i="1"/>
  <c r="C30" i="1"/>
  <c r="R11" i="1"/>
  <c r="R12" i="1"/>
  <c r="R10" i="1"/>
  <c r="Q11" i="1"/>
  <c r="Q12" i="1"/>
  <c r="Q10" i="1"/>
  <c r="P11" i="1"/>
  <c r="P12" i="1"/>
  <c r="P10" i="1"/>
  <c r="O11" i="1"/>
  <c r="O12" i="1"/>
  <c r="O10" i="1"/>
  <c r="N11" i="1"/>
  <c r="N12" i="1"/>
  <c r="N10" i="1"/>
  <c r="Q14" i="1"/>
  <c r="P14" i="1"/>
  <c r="O14" i="1"/>
  <c r="N14" i="1"/>
  <c r="M14" i="1"/>
  <c r="L14" i="1"/>
  <c r="I11" i="1"/>
  <c r="I12" i="1"/>
  <c r="I10" i="1"/>
  <c r="H11" i="1"/>
  <c r="H12" i="1"/>
  <c r="H10" i="1"/>
  <c r="G11" i="1"/>
  <c r="G12" i="1"/>
  <c r="G10" i="1"/>
  <c r="F11" i="1"/>
  <c r="F12" i="1"/>
  <c r="F10" i="1"/>
  <c r="E11" i="1"/>
  <c r="E12" i="1"/>
  <c r="E10" i="1"/>
  <c r="H14" i="1"/>
  <c r="G14" i="1"/>
  <c r="F14" i="1"/>
  <c r="E14" i="1"/>
  <c r="D14" i="1"/>
  <c r="C14" i="1"/>
  <c r="E44" i="1" l="1"/>
  <c r="F44" i="1"/>
  <c r="G44" i="1"/>
  <c r="H44" i="1"/>
  <c r="E41" i="1"/>
  <c r="F41" i="1"/>
  <c r="G41" i="1"/>
  <c r="H41" i="1"/>
  <c r="F38" i="1"/>
  <c r="E38" i="1"/>
  <c r="G38" i="1"/>
  <c r="H38" i="1"/>
</calcChain>
</file>

<file path=xl/sharedStrings.xml><?xml version="1.0" encoding="utf-8"?>
<sst xmlns="http://schemas.openxmlformats.org/spreadsheetml/2006/main" count="93" uniqueCount="24">
  <si>
    <t>L-KYN</t>
  </si>
  <si>
    <t>Control</t>
  </si>
  <si>
    <t>1 mM</t>
  </si>
  <si>
    <t>2 mM</t>
  </si>
  <si>
    <t>3 mM</t>
  </si>
  <si>
    <t>4 mM</t>
  </si>
  <si>
    <t>NOC 1,297 mM</t>
  </si>
  <si>
    <t>Raw data</t>
  </si>
  <si>
    <t>Blank</t>
  </si>
  <si>
    <t>Cell viability</t>
  </si>
  <si>
    <t>Average raw values</t>
  </si>
  <si>
    <t>Average cell viability</t>
  </si>
  <si>
    <t>Tray 1 at 24 hours</t>
  </si>
  <si>
    <t>NOC 4ug/ml</t>
  </si>
  <si>
    <t>Tray 1 at 48 hours</t>
  </si>
  <si>
    <t>Tray 1 at 72 hours</t>
  </si>
  <si>
    <t>EXP 1</t>
  </si>
  <si>
    <t>EXP 2</t>
  </si>
  <si>
    <t>EXP 3</t>
  </si>
  <si>
    <t>At 72 hrs</t>
  </si>
  <si>
    <t>At 48 hrs</t>
  </si>
  <si>
    <t>At 24 hrs</t>
  </si>
  <si>
    <t>Requested Table</t>
  </si>
  <si>
    <t>L-Kyn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</si>
</sst>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1" fillId="0" borderId="0" xfId="0" applyFont="1" applyAlignment="1">
      <alignment horizontal="center"/>
    </xf>
    <xf numFmtId="0" fontId="0" fillId="3" borderId="0" xfId="0" applyFill="1" applyAlignment="1">
      <alignment horizontal="right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right"/>
    </xf>
    <xf numFmtId="0" fontId="0" fillId="6" borderId="0" xfId="0" applyFill="1" applyAlignment="1">
      <alignment horizontal="right"/>
    </xf>
    <xf numFmtId="0" fontId="0" fillId="7" borderId="0" xfId="0" applyFill="1" applyAlignment="1">
      <alignment horizontal="right"/>
    </xf>
    <xf numFmtId="0" fontId="0" fillId="8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0" fontId="0" fillId="6" borderId="2" xfId="0" applyFill="1" applyBorder="1" applyAlignment="1">
      <alignment horizontal="right"/>
    </xf>
    <xf numFmtId="0" fontId="0" fillId="7" borderId="2" xfId="0" applyFill="1" applyBorder="1" applyAlignment="1">
      <alignment horizontal="right"/>
    </xf>
    <xf numFmtId="0" fontId="0" fillId="8" borderId="2" xfId="0" applyFill="1" applyBorder="1" applyAlignment="1">
      <alignment horizontal="right"/>
    </xf>
    <xf numFmtId="0" fontId="0" fillId="9" borderId="1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8" borderId="6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8" borderId="0" xfId="0" applyFill="1" applyBorder="1" applyAlignment="1">
      <alignment horizontal="right"/>
    </xf>
    <xf numFmtId="0" fontId="0" fillId="4" borderId="7" xfId="0" applyFill="1" applyBorder="1" applyAlignment="1">
      <alignment horizontal="right"/>
    </xf>
    <xf numFmtId="0" fontId="0" fillId="5" borderId="7" xfId="0" applyFill="1" applyBorder="1" applyAlignment="1">
      <alignment horizontal="right"/>
    </xf>
    <xf numFmtId="0" fontId="0" fillId="6" borderId="7" xfId="0" applyFill="1" applyBorder="1" applyAlignment="1">
      <alignment horizontal="right"/>
    </xf>
    <xf numFmtId="0" fontId="0" fillId="7" borderId="7" xfId="0" applyFill="1" applyBorder="1" applyAlignment="1">
      <alignment horizontal="right"/>
    </xf>
    <xf numFmtId="0" fontId="0" fillId="9" borderId="0" xfId="0" applyFill="1" applyBorder="1" applyAlignment="1">
      <alignment horizontal="right"/>
    </xf>
    <xf numFmtId="0" fontId="0" fillId="0" borderId="0" xfId="0" applyAlignment="1">
      <alignment textRotation="90"/>
    </xf>
    <xf numFmtId="0" fontId="0" fillId="0" borderId="0" xfId="0" applyAlignment="1">
      <alignment horizontal="center"/>
    </xf>
    <xf numFmtId="0" fontId="0" fillId="9" borderId="2" xfId="0" applyFill="1" applyBorder="1" applyAlignment="1">
      <alignment horizontal="right"/>
    </xf>
    <xf numFmtId="0" fontId="0" fillId="9" borderId="0" xfId="0" applyFill="1"/>
    <xf numFmtId="0" fontId="0" fillId="8" borderId="19" xfId="0" applyFill="1" applyBorder="1" applyAlignment="1">
      <alignment horizontal="right"/>
    </xf>
    <xf numFmtId="0" fontId="0" fillId="10" borderId="0" xfId="0" applyFill="1" applyAlignment="1">
      <alignment horizontal="right"/>
    </xf>
    <xf numFmtId="0" fontId="0" fillId="10" borderId="0" xfId="0" applyFill="1" applyBorder="1" applyAlignment="1">
      <alignment horizontal="right"/>
    </xf>
    <xf numFmtId="0" fontId="0" fillId="4" borderId="21" xfId="0" applyFill="1" applyBorder="1" applyAlignment="1">
      <alignment horizontal="right"/>
    </xf>
    <xf numFmtId="0" fontId="0" fillId="5" borderId="21" xfId="0" applyFill="1" applyBorder="1" applyAlignment="1">
      <alignment horizontal="right"/>
    </xf>
    <xf numFmtId="0" fontId="0" fillId="6" borderId="21" xfId="0" applyFill="1" applyBorder="1" applyAlignment="1">
      <alignment horizontal="right"/>
    </xf>
    <xf numFmtId="0" fontId="0" fillId="7" borderId="21" xfId="0" applyFill="1" applyBorder="1" applyAlignment="1">
      <alignment horizontal="right"/>
    </xf>
    <xf numFmtId="0" fontId="0" fillId="10" borderId="0" xfId="0" applyFill="1" applyBorder="1" applyAlignment="1">
      <alignment vertical="center" textRotation="90"/>
    </xf>
    <xf numFmtId="0" fontId="0" fillId="9" borderId="22" xfId="0" applyFill="1" applyBorder="1" applyAlignment="1">
      <alignment horizontal="right"/>
    </xf>
    <xf numFmtId="0" fontId="0" fillId="12" borderId="0" xfId="0" applyFill="1"/>
    <xf numFmtId="0" fontId="0" fillId="10" borderId="0" xfId="0" applyFill="1" applyAlignment="1">
      <alignment horizontal="center"/>
    </xf>
    <xf numFmtId="0" fontId="0" fillId="9" borderId="0" xfId="0" applyFill="1" applyAlignment="1">
      <alignment horizontal="right"/>
    </xf>
    <xf numFmtId="0" fontId="0" fillId="9" borderId="8" xfId="0" applyFill="1" applyBorder="1" applyAlignment="1">
      <alignment horizontal="right"/>
    </xf>
    <xf numFmtId="0" fontId="0" fillId="13" borderId="2" xfId="0" applyFill="1" applyBorder="1" applyAlignment="1">
      <alignment horizontal="right"/>
    </xf>
    <xf numFmtId="0" fontId="0" fillId="13" borderId="22" xfId="0" applyFill="1" applyBorder="1" applyAlignment="1">
      <alignment horizontal="right"/>
    </xf>
    <xf numFmtId="0" fontId="0" fillId="13" borderId="0" xfId="0" applyFill="1" applyAlignment="1">
      <alignment horizontal="right"/>
    </xf>
    <xf numFmtId="0" fontId="0" fillId="10" borderId="2" xfId="0" applyFill="1" applyBorder="1" applyAlignment="1">
      <alignment horizontal="right"/>
    </xf>
    <xf numFmtId="0" fontId="0" fillId="10" borderId="0" xfId="0" applyFill="1"/>
    <xf numFmtId="0" fontId="2" fillId="17" borderId="2" xfId="0" applyFont="1" applyFill="1" applyBorder="1"/>
    <xf numFmtId="0" fontId="2" fillId="14" borderId="8" xfId="0" applyFont="1" applyFill="1" applyBorder="1" applyAlignment="1"/>
    <xf numFmtId="0" fontId="2" fillId="14" borderId="6" xfId="0" applyFont="1" applyFill="1" applyBorder="1"/>
    <xf numFmtId="0" fontId="2" fillId="14" borderId="6" xfId="0" applyFont="1" applyFill="1" applyBorder="1" applyAlignment="1">
      <alignment horizontal="right"/>
    </xf>
    <xf numFmtId="0" fontId="2" fillId="14" borderId="22" xfId="0" applyFont="1" applyFill="1" applyBorder="1" applyAlignment="1"/>
    <xf numFmtId="0" fontId="2" fillId="14" borderId="2" xfId="0" applyFont="1" applyFill="1" applyBorder="1"/>
    <xf numFmtId="0" fontId="2" fillId="14" borderId="2" xfId="0" applyFont="1" applyFill="1" applyBorder="1" applyAlignment="1">
      <alignment horizontal="right"/>
    </xf>
    <xf numFmtId="0" fontId="4" fillId="14" borderId="2" xfId="0" applyFont="1" applyFill="1" applyBorder="1" applyAlignment="1">
      <alignment horizontal="right"/>
    </xf>
    <xf numFmtId="0" fontId="2" fillId="15" borderId="22" xfId="0" applyFont="1" applyFill="1" applyBorder="1" applyAlignment="1"/>
    <xf numFmtId="0" fontId="2" fillId="15" borderId="2" xfId="0" applyFont="1" applyFill="1" applyBorder="1"/>
    <xf numFmtId="0" fontId="2" fillId="15" borderId="2" xfId="0" applyFont="1" applyFill="1" applyBorder="1" applyAlignment="1">
      <alignment horizontal="right"/>
    </xf>
    <xf numFmtId="0" fontId="2" fillId="16" borderId="22" xfId="0" applyFont="1" applyFill="1" applyBorder="1" applyAlignment="1"/>
    <xf numFmtId="0" fontId="2" fillId="16" borderId="2" xfId="0" applyFont="1" applyFill="1" applyBorder="1"/>
    <xf numFmtId="0" fontId="2" fillId="16" borderId="2" xfId="0" applyFont="1" applyFill="1" applyBorder="1" applyAlignment="1">
      <alignment horizontal="right"/>
    </xf>
    <xf numFmtId="0" fontId="2" fillId="15" borderId="9" xfId="0" applyFont="1" applyFill="1" applyBorder="1" applyAlignment="1">
      <alignment horizontal="center" textRotation="45"/>
    </xf>
    <xf numFmtId="0" fontId="2" fillId="15" borderId="10" xfId="0" applyFont="1" applyFill="1" applyBorder="1" applyAlignment="1">
      <alignment horizontal="center" textRotation="45"/>
    </xf>
    <xf numFmtId="0" fontId="2" fillId="15" borderId="11" xfId="0" applyFont="1" applyFill="1" applyBorder="1" applyAlignment="1">
      <alignment horizontal="center" textRotation="45"/>
    </xf>
    <xf numFmtId="0" fontId="2" fillId="16" borderId="9" xfId="0" applyFont="1" applyFill="1" applyBorder="1" applyAlignment="1">
      <alignment horizontal="center" textRotation="45"/>
    </xf>
    <xf numFmtId="0" fontId="2" fillId="16" borderId="10" xfId="0" applyFont="1" applyFill="1" applyBorder="1" applyAlignment="1">
      <alignment horizontal="center" textRotation="45"/>
    </xf>
    <xf numFmtId="0" fontId="2" fillId="16" borderId="11" xfId="0" applyFont="1" applyFill="1" applyBorder="1" applyAlignment="1">
      <alignment horizontal="center" textRotation="45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10" borderId="12" xfId="0" applyFont="1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1" fillId="11" borderId="9" xfId="0" applyFont="1" applyFill="1" applyBorder="1" applyAlignment="1">
      <alignment horizontal="center" vertical="center" textRotation="90"/>
    </xf>
    <xf numFmtId="0" fontId="0" fillId="11" borderId="10" xfId="0" applyFill="1" applyBorder="1" applyAlignment="1">
      <alignment horizontal="center" vertical="center" textRotation="90"/>
    </xf>
    <xf numFmtId="0" fontId="0" fillId="11" borderId="16" xfId="0" applyFill="1" applyBorder="1" applyAlignment="1">
      <alignment horizontal="center" vertical="center" textRotation="90"/>
    </xf>
    <xf numFmtId="0" fontId="0" fillId="11" borderId="15" xfId="0" applyFill="1" applyBorder="1" applyAlignment="1">
      <alignment horizontal="center" vertical="center" textRotation="90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10" borderId="19" xfId="0" applyFont="1" applyFill="1" applyBorder="1" applyAlignment="1">
      <alignment horizontal="center"/>
    </xf>
    <xf numFmtId="0" fontId="1" fillId="10" borderId="20" xfId="0" applyFont="1" applyFill="1" applyBorder="1" applyAlignment="1">
      <alignment horizontal="center"/>
    </xf>
    <xf numFmtId="0" fontId="1" fillId="10" borderId="2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0" borderId="17" xfId="0" applyFont="1" applyFill="1" applyBorder="1" applyAlignment="1">
      <alignment horizontal="center"/>
    </xf>
    <xf numFmtId="0" fontId="1" fillId="10" borderId="18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14" borderId="10" xfId="0" applyFont="1" applyFill="1" applyBorder="1" applyAlignment="1">
      <alignment horizontal="center" textRotation="45"/>
    </xf>
    <xf numFmtId="0" fontId="2" fillId="14" borderId="11" xfId="0" applyFont="1" applyFill="1" applyBorder="1" applyAlignment="1">
      <alignment horizontal="center" textRotation="45"/>
    </xf>
    <xf numFmtId="0" fontId="1" fillId="11" borderId="10" xfId="0" applyFont="1" applyFill="1" applyBorder="1" applyAlignment="1">
      <alignment horizontal="center" vertical="center" textRotation="90"/>
    </xf>
    <xf numFmtId="0" fontId="1" fillId="11" borderId="11" xfId="0" applyFont="1" applyFill="1" applyBorder="1" applyAlignment="1">
      <alignment horizontal="center" vertical="center" textRotation="90"/>
    </xf>
    <xf numFmtId="0" fontId="5" fillId="14" borderId="2" xfId="0" applyFont="1" applyFill="1" applyBorder="1" applyAlignment="1">
      <alignment horizontal="center"/>
    </xf>
    <xf numFmtId="0" fontId="0" fillId="14" borderId="2" xfId="0" applyFill="1" applyBorder="1"/>
    <xf numFmtId="0" fontId="0" fillId="18" borderId="2" xfId="0" applyFill="1" applyBorder="1"/>
    <xf numFmtId="0" fontId="0" fillId="3" borderId="2" xfId="0" applyFill="1" applyBorder="1"/>
    <xf numFmtId="0" fontId="0" fillId="19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-16F10%20analysis%20_Y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-Kyn 24 hours"/>
      <sheetName val="L-Kyn 48 hours"/>
      <sheetName val="L-Kyn 72 hours"/>
      <sheetName val="L-Kyn"/>
      <sheetName val="QUIN"/>
      <sheetName val="KA"/>
      <sheetName val="CTCE-9908"/>
      <sheetName val="Combination Treatment"/>
      <sheetName val="Calculated IC50's"/>
      <sheetName val="NOC 24 hours"/>
      <sheetName val="NOC 48 hours"/>
      <sheetName val="EGCG 24 hours"/>
      <sheetName val="EGCG 48 hours"/>
      <sheetName val="EGCG 72 hours"/>
      <sheetName val="MAZ-51 24 hours"/>
      <sheetName val="24 hrs Raw data MAZ-51"/>
      <sheetName val="MAZ-51 48 hours"/>
      <sheetName val="48 hrs Raw data MAZ-51"/>
      <sheetName val="MAZ-51 72 hours"/>
      <sheetName val="72 hrs Raw data MAZ-51"/>
    </sheetNames>
    <sheetDataSet>
      <sheetData sheetId="0">
        <row r="31">
          <cell r="C31" t="str">
            <v>Control</v>
          </cell>
          <cell r="D31" t="str">
            <v>1 mM</v>
          </cell>
          <cell r="E31" t="str">
            <v>2 mM</v>
          </cell>
          <cell r="F31" t="str">
            <v>3 mM</v>
          </cell>
          <cell r="G31" t="str">
            <v>4 mM</v>
          </cell>
          <cell r="H31" t="str">
            <v>NOC 4ug/ml</v>
          </cell>
        </row>
      </sheetData>
      <sheetData sheetId="1">
        <row r="24">
          <cell r="B24">
            <v>3.3000000000000002E-2</v>
          </cell>
          <cell r="C24">
            <v>0.71666666666666667</v>
          </cell>
          <cell r="D24">
            <v>0.61499999999999988</v>
          </cell>
          <cell r="E24">
            <v>0.3746666666666667</v>
          </cell>
          <cell r="F24">
            <v>0.24466666666666667</v>
          </cell>
          <cell r="G24">
            <v>0.20166666666666666</v>
          </cell>
        </row>
      </sheetData>
      <sheetData sheetId="2">
        <row r="23">
          <cell r="C23">
            <v>3.4333333333333334E-2</v>
          </cell>
          <cell r="D23">
            <v>1.1620000000000001</v>
          </cell>
          <cell r="E23">
            <v>0.61599999999999999</v>
          </cell>
          <cell r="F23">
            <v>0.29166666666666669</v>
          </cell>
          <cell r="G23">
            <v>0.14766666666666664</v>
          </cell>
          <cell r="H23">
            <v>0.14699999999999999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10AF1-8925-4188-85B7-84BB9403D45B}">
  <dimension ref="B1:U65"/>
  <sheetViews>
    <sheetView tabSelected="1" topLeftCell="A43" workbookViewId="0">
      <selection activeCell="P46" sqref="P46"/>
    </sheetView>
  </sheetViews>
  <sheetFormatPr defaultRowHeight="15" x14ac:dyDescent="0.25"/>
  <sheetData>
    <row r="1" spans="2:18" ht="15.75" thickBot="1" x14ac:dyDescent="0.3"/>
    <row r="2" spans="2:18" ht="15" customHeight="1" thickBot="1" x14ac:dyDescent="0.3">
      <c r="B2" s="78" t="s">
        <v>12</v>
      </c>
      <c r="C2" s="96" t="s">
        <v>0</v>
      </c>
      <c r="D2" s="87"/>
      <c r="E2" s="87"/>
      <c r="F2" s="87"/>
      <c r="G2" s="87"/>
      <c r="H2" s="87"/>
      <c r="I2" s="88"/>
      <c r="K2" s="78" t="s">
        <v>14</v>
      </c>
      <c r="L2" s="87" t="s">
        <v>0</v>
      </c>
      <c r="M2" s="87"/>
      <c r="N2" s="87"/>
      <c r="O2" s="87"/>
      <c r="P2" s="87"/>
      <c r="Q2" s="87"/>
      <c r="R2" s="88"/>
    </row>
    <row r="3" spans="2:18" x14ac:dyDescent="0.25">
      <c r="B3" s="79"/>
      <c r="C3" s="43" t="s">
        <v>8</v>
      </c>
      <c r="D3" s="1" t="s">
        <v>1</v>
      </c>
      <c r="E3" s="2" t="s">
        <v>2</v>
      </c>
      <c r="F3" s="3" t="s">
        <v>3</v>
      </c>
      <c r="G3" s="4" t="s">
        <v>4</v>
      </c>
      <c r="H3" s="5" t="s">
        <v>5</v>
      </c>
      <c r="I3" s="6" t="s">
        <v>6</v>
      </c>
      <c r="K3" s="99"/>
      <c r="L3" s="33" t="s">
        <v>8</v>
      </c>
      <c r="M3" s="1" t="s">
        <v>1</v>
      </c>
      <c r="N3" s="2" t="s">
        <v>2</v>
      </c>
      <c r="O3" s="3" t="s">
        <v>3</v>
      </c>
      <c r="P3" s="4" t="s">
        <v>4</v>
      </c>
      <c r="Q3" s="5" t="s">
        <v>5</v>
      </c>
      <c r="R3" s="6" t="s">
        <v>13</v>
      </c>
    </row>
    <row r="4" spans="2:18" ht="15.75" thickBot="1" x14ac:dyDescent="0.3">
      <c r="B4" s="79"/>
      <c r="C4" s="7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K4" s="99"/>
      <c r="L4" s="44">
        <v>1</v>
      </c>
      <c r="M4" s="31">
        <v>2</v>
      </c>
      <c r="N4" s="31">
        <v>3</v>
      </c>
      <c r="O4" s="31">
        <v>4</v>
      </c>
      <c r="P4" s="7">
        <v>5</v>
      </c>
      <c r="Q4" s="7">
        <v>6</v>
      </c>
      <c r="R4" s="7">
        <v>7</v>
      </c>
    </row>
    <row r="5" spans="2:18" x14ac:dyDescent="0.25">
      <c r="B5" s="79"/>
      <c r="C5" s="82" t="s">
        <v>7</v>
      </c>
      <c r="D5" s="82"/>
      <c r="E5" s="82"/>
      <c r="F5" s="82"/>
      <c r="G5" s="82"/>
      <c r="H5" s="82"/>
      <c r="I5" s="83"/>
      <c r="K5" s="99"/>
      <c r="L5" s="82" t="s">
        <v>7</v>
      </c>
      <c r="M5" s="82"/>
      <c r="N5" s="82"/>
      <c r="O5" s="82"/>
      <c r="P5" s="82"/>
      <c r="Q5" s="82"/>
      <c r="R5" s="83"/>
    </row>
    <row r="6" spans="2:18" x14ac:dyDescent="0.25">
      <c r="B6" s="80"/>
      <c r="C6" s="32">
        <v>3.3000000000000002E-2</v>
      </c>
      <c r="D6" s="14">
        <v>0.52700000000000002</v>
      </c>
      <c r="E6" s="15">
        <v>0.54600000000000004</v>
      </c>
      <c r="F6" s="16">
        <v>0.51700000000000002</v>
      </c>
      <c r="G6" s="17">
        <v>0.45700000000000002</v>
      </c>
      <c r="H6" s="18">
        <v>0.39300000000000002</v>
      </c>
      <c r="I6" s="19">
        <v>0.40500000000000003</v>
      </c>
      <c r="K6" s="99"/>
      <c r="L6" s="42">
        <v>0.03</v>
      </c>
      <c r="M6" s="14">
        <v>0.52900000000000003</v>
      </c>
      <c r="N6" s="15">
        <v>0.376</v>
      </c>
      <c r="O6" s="16">
        <v>0.30499999999999999</v>
      </c>
      <c r="P6" s="17">
        <v>0.20200000000000001</v>
      </c>
      <c r="Q6" s="18">
        <v>9.9000000000000005E-2</v>
      </c>
      <c r="R6" s="19">
        <v>0.33900000000000002</v>
      </c>
    </row>
    <row r="7" spans="2:18" x14ac:dyDescent="0.25">
      <c r="B7" s="80"/>
      <c r="C7" s="32">
        <v>3.3000000000000002E-2</v>
      </c>
      <c r="D7" s="14">
        <v>0.58899999999999997</v>
      </c>
      <c r="E7" s="15">
        <v>0.57899999999999996</v>
      </c>
      <c r="F7" s="16">
        <v>0.50700000000000001</v>
      </c>
      <c r="G7" s="17">
        <v>0.54500000000000004</v>
      </c>
      <c r="H7" s="18">
        <v>0.55800000000000005</v>
      </c>
      <c r="I7" s="19">
        <v>0.39600000000000002</v>
      </c>
      <c r="K7" s="99"/>
      <c r="L7" s="42">
        <v>2.9000000000000001E-2</v>
      </c>
      <c r="M7" s="14">
        <v>0.49199999999999999</v>
      </c>
      <c r="N7" s="15">
        <v>0.38800000000000001</v>
      </c>
      <c r="O7" s="16">
        <v>0.317</v>
      </c>
      <c r="P7" s="17">
        <v>0.16200000000000001</v>
      </c>
      <c r="Q7" s="18">
        <v>9.1999999999999998E-2</v>
      </c>
      <c r="R7" s="19">
        <v>0.28000000000000003</v>
      </c>
    </row>
    <row r="8" spans="2:18" x14ac:dyDescent="0.25">
      <c r="B8" s="80"/>
      <c r="C8" s="32">
        <v>3.7999999999999999E-2</v>
      </c>
      <c r="D8" s="14">
        <v>0.53400000000000003</v>
      </c>
      <c r="E8" s="15">
        <v>0.54500000000000004</v>
      </c>
      <c r="F8" s="16">
        <v>0.50900000000000001</v>
      </c>
      <c r="G8" s="17">
        <v>0.48099999999999998</v>
      </c>
      <c r="H8" s="18">
        <v>0.47499999999999998</v>
      </c>
      <c r="I8" s="19">
        <v>0.47399999999999998</v>
      </c>
      <c r="K8" s="99"/>
      <c r="L8" s="42">
        <v>3.1E-2</v>
      </c>
      <c r="M8" s="14">
        <v>0.52200000000000002</v>
      </c>
      <c r="N8" s="15">
        <v>0.36499999999999999</v>
      </c>
      <c r="O8" s="16">
        <v>0.30499999999999999</v>
      </c>
      <c r="P8" s="17">
        <v>0.108</v>
      </c>
      <c r="Q8" s="18">
        <v>8.4000000000000005E-2</v>
      </c>
      <c r="R8" s="19">
        <v>0.27900000000000003</v>
      </c>
    </row>
    <row r="9" spans="2:18" x14ac:dyDescent="0.25">
      <c r="B9" s="80"/>
      <c r="C9" s="32"/>
      <c r="D9" s="14"/>
      <c r="E9" s="94" t="s">
        <v>9</v>
      </c>
      <c r="F9" s="95"/>
      <c r="G9" s="95"/>
      <c r="H9" s="95"/>
      <c r="I9" s="95"/>
      <c r="K9" s="99"/>
      <c r="L9" s="42"/>
      <c r="M9" s="14"/>
      <c r="N9" s="84" t="s">
        <v>9</v>
      </c>
      <c r="O9" s="85"/>
      <c r="P9" s="85"/>
      <c r="Q9" s="85"/>
      <c r="R9" s="86"/>
    </row>
    <row r="10" spans="2:18" x14ac:dyDescent="0.25">
      <c r="B10" s="79"/>
      <c r="C10" s="29"/>
      <c r="D10" s="8"/>
      <c r="E10" s="15">
        <f>(E6-C6)/(D6-C6)</f>
        <v>1.0384615384615385</v>
      </c>
      <c r="F10" s="16">
        <f>(F6-C6)/(D6-C6)</f>
        <v>0.97975708502024295</v>
      </c>
      <c r="G10" s="17">
        <f>(G6-C6)/(D6-C6)</f>
        <v>0.85829959514170051</v>
      </c>
      <c r="H10" s="18">
        <f>(H6-C6)/(D6-C6)</f>
        <v>0.72874493927125505</v>
      </c>
      <c r="I10" s="19">
        <f>(I6-C6)/(D6-C6)</f>
        <v>0.75303643724696356</v>
      </c>
      <c r="K10" s="99"/>
      <c r="L10" s="29"/>
      <c r="M10" s="8"/>
      <c r="N10" s="15">
        <f>(N6-L6)/(M6-L6)</f>
        <v>0.6933867735470941</v>
      </c>
      <c r="O10" s="16">
        <f>(O6-L6)/(M6-L6)</f>
        <v>0.55110220440881763</v>
      </c>
      <c r="P10" s="17">
        <f>(P6-L6)/(M6-L6)</f>
        <v>0.34468937875751504</v>
      </c>
      <c r="Q10" s="18">
        <f>(Q6-L6)/(M6-L6)</f>
        <v>0.13827655310621242</v>
      </c>
      <c r="R10" s="34">
        <f>(R6-L6)/(M6-L6)</f>
        <v>0.61923847695390788</v>
      </c>
    </row>
    <row r="11" spans="2:18" x14ac:dyDescent="0.25">
      <c r="B11" s="79"/>
      <c r="C11" s="29"/>
      <c r="D11" s="8"/>
      <c r="E11" s="15">
        <f>(E7-C7)/(D7-C7)</f>
        <v>0.98201438848920863</v>
      </c>
      <c r="F11" s="16">
        <f>(F7-C7)/(D7-C7)</f>
        <v>0.85251798561151082</v>
      </c>
      <c r="G11" s="17">
        <f>(G7-C7)/(D7-C7)</f>
        <v>0.92086330935251814</v>
      </c>
      <c r="H11" s="18">
        <f>(H7-C7)/(D7-C7)</f>
        <v>0.94424460431654689</v>
      </c>
      <c r="I11" s="19">
        <f>(I7-C7)/(D7-C7)</f>
        <v>0.65287769784172667</v>
      </c>
      <c r="K11" s="99"/>
      <c r="L11" s="29"/>
      <c r="M11" s="8"/>
      <c r="N11" s="15">
        <f t="shared" ref="N11:N12" si="0">(N7-L7)/(M7-L7)</f>
        <v>0.77537796976241902</v>
      </c>
      <c r="O11" s="16">
        <f t="shared" ref="O11:O12" si="1">(O7-L7)/(M7-L7)</f>
        <v>0.62203023758099352</v>
      </c>
      <c r="P11" s="17">
        <f t="shared" ref="P11:P12" si="2">(P7-L7)/(M7-L7)</f>
        <v>0.28725701943844495</v>
      </c>
      <c r="Q11" s="18">
        <f t="shared" ref="Q11:Q12" si="3">(Q7-L7)/(M7-L7)</f>
        <v>0.13606911447084236</v>
      </c>
      <c r="R11" s="34">
        <f t="shared" ref="R11:R12" si="4">(R7-L7)/(M7-L7)</f>
        <v>0.54211663066954652</v>
      </c>
    </row>
    <row r="12" spans="2:18" ht="15.75" thickBot="1" x14ac:dyDescent="0.3">
      <c r="B12" s="79"/>
      <c r="C12" s="29"/>
      <c r="D12" s="8"/>
      <c r="E12" s="15">
        <f t="shared" ref="E12" si="5">(E8-C8)/(D8-C8)</f>
        <v>1.0221774193548385</v>
      </c>
      <c r="F12" s="16">
        <f t="shared" ref="F12" si="6">(F8-C8)/(D8-C8)</f>
        <v>0.94959677419354838</v>
      </c>
      <c r="G12" s="17">
        <f t="shared" ref="G12" si="7">(G8-C8)/(D8-C8)</f>
        <v>0.89314516129032251</v>
      </c>
      <c r="H12" s="18">
        <f t="shared" ref="H12" si="8">(H8-C8)/(D8-C8)</f>
        <v>0.88104838709677413</v>
      </c>
      <c r="I12" s="19">
        <f t="shared" ref="I12" si="9">(I8-C8)/(D8-C8)</f>
        <v>0.87903225806451601</v>
      </c>
      <c r="K12" s="99"/>
      <c r="L12" s="29"/>
      <c r="M12" s="8"/>
      <c r="N12" s="37">
        <f t="shared" si="0"/>
        <v>0.68024439918533597</v>
      </c>
      <c r="O12" s="38">
        <f t="shared" si="1"/>
        <v>0.5580448065173117</v>
      </c>
      <c r="P12" s="39">
        <f t="shared" si="2"/>
        <v>0.15682281059063136</v>
      </c>
      <c r="Q12" s="40">
        <f t="shared" si="3"/>
        <v>0.1079429735234216</v>
      </c>
      <c r="R12" s="34">
        <f t="shared" si="4"/>
        <v>0.50509164969450104</v>
      </c>
    </row>
    <row r="13" spans="2:18" ht="15.75" thickBot="1" x14ac:dyDescent="0.3">
      <c r="B13" s="79"/>
      <c r="C13" s="89" t="s">
        <v>10</v>
      </c>
      <c r="D13" s="89"/>
      <c r="E13" s="90"/>
      <c r="F13" s="90"/>
      <c r="G13" s="90"/>
      <c r="H13" s="90"/>
      <c r="I13" s="91"/>
      <c r="K13" s="99"/>
      <c r="L13" s="89" t="s">
        <v>10</v>
      </c>
      <c r="M13" s="89"/>
      <c r="N13" s="90"/>
      <c r="O13" s="90"/>
      <c r="P13" s="90"/>
      <c r="Q13" s="90"/>
      <c r="R13" s="91"/>
    </row>
    <row r="14" spans="2:18" ht="15.75" thickBot="1" x14ac:dyDescent="0.3">
      <c r="B14" s="79"/>
      <c r="C14" s="46">
        <f>AVERAGE(C6:C8)</f>
        <v>3.4666666666666672E-2</v>
      </c>
      <c r="D14" s="21">
        <f>SUM(D6:D8)/3</f>
        <v>0.55000000000000004</v>
      </c>
      <c r="E14" s="25">
        <f>SUM(E6:E8)/3</f>
        <v>0.55666666666666664</v>
      </c>
      <c r="F14" s="26">
        <f>SUM(F6:F8)/3</f>
        <v>0.51100000000000001</v>
      </c>
      <c r="G14" s="27">
        <f>SUM(G6:G8)/3</f>
        <v>0.49433333333333335</v>
      </c>
      <c r="H14" s="28">
        <f>SUM(H6:H8)/3</f>
        <v>0.47533333333333339</v>
      </c>
      <c r="I14" s="22"/>
      <c r="K14" s="99"/>
      <c r="L14" s="42">
        <f>AVERAGE(L6:L8)</f>
        <v>0.03</v>
      </c>
      <c r="M14" s="14">
        <f>SUM(M6:M8)/3</f>
        <v>0.51433333333333331</v>
      </c>
      <c r="N14" s="15">
        <f>SUM(N6:N8)/3</f>
        <v>0.37633333333333335</v>
      </c>
      <c r="O14" s="16">
        <f>SUM(O6:O8)/3</f>
        <v>0.309</v>
      </c>
      <c r="P14" s="17">
        <f>SUM(P6:P8)/3</f>
        <v>0.15733333333333333</v>
      </c>
      <c r="Q14" s="18">
        <f>SUM(Q6:Q8)/3</f>
        <v>9.1666666666666674E-2</v>
      </c>
      <c r="R14" s="19"/>
    </row>
    <row r="15" spans="2:18" x14ac:dyDescent="0.25">
      <c r="B15" s="79"/>
      <c r="C15" s="29"/>
      <c r="D15" s="23"/>
      <c r="E15" s="75" t="s">
        <v>11</v>
      </c>
      <c r="F15" s="76"/>
      <c r="G15" s="76"/>
      <c r="H15" s="77"/>
      <c r="I15" s="24"/>
      <c r="K15" s="99"/>
      <c r="L15" s="42"/>
      <c r="M15" s="14"/>
      <c r="N15" s="75" t="s">
        <v>11</v>
      </c>
      <c r="O15" s="76"/>
      <c r="P15" s="76"/>
      <c r="Q15" s="77"/>
      <c r="R15" s="19"/>
    </row>
    <row r="16" spans="2:18" ht="15.75" thickBot="1" x14ac:dyDescent="0.3">
      <c r="B16" s="81"/>
      <c r="C16" s="47"/>
      <c r="D16" s="47"/>
      <c r="I16" s="47"/>
      <c r="K16" s="100"/>
      <c r="L16" s="48"/>
      <c r="M16" s="47"/>
      <c r="R16" s="47"/>
    </row>
    <row r="17" spans="2:18" ht="15.75" thickBot="1" x14ac:dyDescent="0.3">
      <c r="B17" s="30"/>
      <c r="K17" s="41"/>
      <c r="L17" s="36"/>
      <c r="M17" s="36"/>
      <c r="N17" s="36"/>
      <c r="O17" s="36"/>
      <c r="P17" s="36"/>
      <c r="Q17" s="36"/>
      <c r="R17" s="36"/>
    </row>
    <row r="18" spans="2:18" x14ac:dyDescent="0.25">
      <c r="B18" s="78" t="s">
        <v>15</v>
      </c>
      <c r="C18" s="92" t="s">
        <v>0</v>
      </c>
      <c r="D18" s="93"/>
      <c r="E18" s="93"/>
      <c r="F18" s="93"/>
      <c r="G18" s="93"/>
      <c r="H18" s="93"/>
      <c r="I18" s="93"/>
    </row>
    <row r="19" spans="2:18" x14ac:dyDescent="0.25">
      <c r="B19" s="79"/>
      <c r="C19" s="33" t="s">
        <v>8</v>
      </c>
      <c r="D19" s="1" t="s">
        <v>1</v>
      </c>
      <c r="E19" s="2" t="s">
        <v>2</v>
      </c>
      <c r="F19" s="3" t="s">
        <v>3</v>
      </c>
      <c r="G19" s="4" t="s">
        <v>4</v>
      </c>
      <c r="H19" s="5" t="s">
        <v>5</v>
      </c>
      <c r="I19" s="6" t="s">
        <v>6</v>
      </c>
    </row>
    <row r="20" spans="2:18" ht="15.75" thickBot="1" x14ac:dyDescent="0.3">
      <c r="B20" s="79"/>
      <c r="C20" s="31">
        <v>1</v>
      </c>
      <c r="D20" s="31">
        <v>2</v>
      </c>
      <c r="E20" s="31">
        <v>3</v>
      </c>
      <c r="F20" s="31">
        <v>4</v>
      </c>
      <c r="G20" s="31">
        <v>5</v>
      </c>
      <c r="H20" s="7">
        <v>6</v>
      </c>
      <c r="I20" s="7">
        <v>7</v>
      </c>
    </row>
    <row r="21" spans="2:18" x14ac:dyDescent="0.25">
      <c r="B21" s="79"/>
      <c r="C21" s="82" t="s">
        <v>7</v>
      </c>
      <c r="D21" s="82"/>
      <c r="E21" s="82"/>
      <c r="F21" s="82"/>
      <c r="G21" s="82"/>
      <c r="H21" s="82"/>
      <c r="I21" s="83"/>
      <c r="L21" s="50"/>
      <c r="M21" s="50"/>
      <c r="N21" s="50"/>
      <c r="O21" s="50"/>
    </row>
    <row r="22" spans="2:18" ht="15.6" customHeight="1" x14ac:dyDescent="0.25">
      <c r="B22" s="80"/>
      <c r="C22" s="20">
        <v>3.6999999999999998E-2</v>
      </c>
      <c r="D22" s="8">
        <v>1.532</v>
      </c>
      <c r="E22" s="9">
        <v>0.94499999999999995</v>
      </c>
      <c r="F22" s="10">
        <v>0.59399999999999997</v>
      </c>
      <c r="G22" s="11">
        <v>0.159</v>
      </c>
      <c r="H22" s="12">
        <v>0.182</v>
      </c>
      <c r="I22" s="13">
        <v>0.621</v>
      </c>
    </row>
    <row r="23" spans="2:18" x14ac:dyDescent="0.25">
      <c r="B23" s="80"/>
      <c r="C23" s="20">
        <v>3.6999999999999998E-2</v>
      </c>
      <c r="D23" s="8">
        <v>1.79</v>
      </c>
      <c r="E23" s="9">
        <v>1.21</v>
      </c>
      <c r="F23" s="10">
        <v>0.16400000000000001</v>
      </c>
      <c r="G23" s="11">
        <v>0.106</v>
      </c>
      <c r="H23" s="12">
        <v>0.14399999999999999</v>
      </c>
      <c r="I23" s="13">
        <v>0.52100000000000002</v>
      </c>
    </row>
    <row r="24" spans="2:18" x14ac:dyDescent="0.25">
      <c r="B24" s="80"/>
      <c r="C24" s="20">
        <v>3.5000000000000003E-2</v>
      </c>
      <c r="D24" s="8">
        <v>1.542</v>
      </c>
      <c r="E24" s="9">
        <v>0.96899999999999997</v>
      </c>
      <c r="F24" s="10">
        <v>0.219</v>
      </c>
      <c r="G24" s="11">
        <v>0.10299999999999999</v>
      </c>
      <c r="H24" s="12">
        <v>9.2999999999999999E-2</v>
      </c>
      <c r="I24" s="13">
        <v>0.59399999999999997</v>
      </c>
    </row>
    <row r="25" spans="2:18" x14ac:dyDescent="0.25">
      <c r="B25" s="80"/>
      <c r="C25" s="33"/>
      <c r="D25" s="1"/>
      <c r="E25" s="94" t="s">
        <v>9</v>
      </c>
      <c r="F25" s="95"/>
      <c r="G25" s="95"/>
      <c r="H25" s="95"/>
      <c r="I25" s="95"/>
    </row>
    <row r="26" spans="2:18" x14ac:dyDescent="0.25">
      <c r="B26" s="79"/>
      <c r="C26" s="29"/>
      <c r="D26" s="8"/>
      <c r="E26" s="9">
        <f>(E22-C22)/(D22-C22)</f>
        <v>0.60735785953177246</v>
      </c>
      <c r="F26" s="10">
        <f>(F22-C22)/(D22-C22)</f>
        <v>0.37257525083612031</v>
      </c>
      <c r="G26" s="11">
        <f>(G22-C22)/(D22-C22)</f>
        <v>8.1605351170568552E-2</v>
      </c>
      <c r="H26" s="12">
        <f>(H22-C22)/(D22-C22)</f>
        <v>9.6989966555183937E-2</v>
      </c>
      <c r="I26" s="13">
        <f>(I22-C22)/(D22-C22)</f>
        <v>0.39063545150501666</v>
      </c>
    </row>
    <row r="27" spans="2:18" x14ac:dyDescent="0.25">
      <c r="B27" s="79"/>
      <c r="C27" s="29"/>
      <c r="D27" s="8"/>
      <c r="E27" s="9">
        <f t="shared" ref="E27:E28" si="10">(E23-C23)/(D23-C23)</f>
        <v>0.66913861950941245</v>
      </c>
      <c r="F27" s="10">
        <f t="shared" ref="F27:F28" si="11">(F23-C23)/(D23-C23)</f>
        <v>7.2447233314318307E-2</v>
      </c>
      <c r="G27" s="11">
        <f t="shared" ref="G27:G28" si="12">(G23-C23)/(D23-C23)</f>
        <v>3.9361095265259556E-2</v>
      </c>
      <c r="H27" s="12">
        <f t="shared" ref="H27:H28" si="13">(H23-C23)/(D23-C23)</f>
        <v>6.1038220193953212E-2</v>
      </c>
      <c r="I27" s="13">
        <f t="shared" ref="I27:I28" si="14">(I23-C23)/(D23-C23)</f>
        <v>0.27609811751283514</v>
      </c>
    </row>
    <row r="28" spans="2:18" ht="15.75" thickBot="1" x14ac:dyDescent="0.3">
      <c r="B28" s="79"/>
      <c r="C28" s="29"/>
      <c r="D28" s="8"/>
      <c r="E28" s="9">
        <f t="shared" si="10"/>
        <v>0.61977438619774372</v>
      </c>
      <c r="F28" s="10">
        <f t="shared" si="11"/>
        <v>0.1220968812209688</v>
      </c>
      <c r="G28" s="11">
        <f t="shared" si="12"/>
        <v>4.5122760451227595E-2</v>
      </c>
      <c r="H28" s="12">
        <f t="shared" si="13"/>
        <v>3.8487060384870597E-2</v>
      </c>
      <c r="I28" s="13">
        <f t="shared" si="14"/>
        <v>0.37093563370935628</v>
      </c>
    </row>
    <row r="29" spans="2:18" ht="15.75" thickBot="1" x14ac:dyDescent="0.3">
      <c r="B29" s="79"/>
      <c r="C29" s="89" t="s">
        <v>10</v>
      </c>
      <c r="D29" s="89"/>
      <c r="E29" s="90"/>
      <c r="F29" s="90"/>
      <c r="G29" s="90"/>
      <c r="H29" s="90"/>
      <c r="I29" s="91"/>
    </row>
    <row r="30" spans="2:18" ht="15.75" thickBot="1" x14ac:dyDescent="0.3">
      <c r="B30" s="79"/>
      <c r="C30" s="45">
        <f>AVERAGE(C22:C24)</f>
        <v>3.6333333333333336E-2</v>
      </c>
      <c r="D30" s="14">
        <f>SUM(D22:D24)/3</f>
        <v>1.6213333333333333</v>
      </c>
      <c r="E30" s="15">
        <f>SUM(E22:E24)/3</f>
        <v>1.0413333333333332</v>
      </c>
      <c r="F30" s="16">
        <f>SUM(F22:F24)/3</f>
        <v>0.32566666666666666</v>
      </c>
      <c r="G30" s="17">
        <f>SUM(G22:G24)/3</f>
        <v>0.12266666666666666</v>
      </c>
      <c r="H30" s="18">
        <f>SUM(H22:H24)/3</f>
        <v>0.13966666666666663</v>
      </c>
      <c r="I30" s="19"/>
    </row>
    <row r="31" spans="2:18" x14ac:dyDescent="0.25">
      <c r="B31" s="79"/>
      <c r="C31" s="45"/>
      <c r="D31" s="23"/>
      <c r="E31" s="75" t="s">
        <v>11</v>
      </c>
      <c r="F31" s="76"/>
      <c r="G31" s="76"/>
      <c r="H31" s="77"/>
      <c r="I31" s="24"/>
    </row>
    <row r="32" spans="2:18" ht="15.75" thickBot="1" x14ac:dyDescent="0.3">
      <c r="B32" s="81"/>
      <c r="C32" s="49"/>
      <c r="D32" s="49"/>
      <c r="I32" s="13"/>
    </row>
    <row r="33" spans="2:10" x14ac:dyDescent="0.25">
      <c r="J33" s="36"/>
    </row>
    <row r="34" spans="2:10" ht="15.75" thickBot="1" x14ac:dyDescent="0.3">
      <c r="J34" s="36"/>
    </row>
    <row r="35" spans="2:10" ht="24" thickBot="1" x14ac:dyDescent="0.4">
      <c r="B35" s="72" t="s">
        <v>22</v>
      </c>
      <c r="C35" s="73"/>
      <c r="D35" s="73"/>
      <c r="E35" s="73"/>
      <c r="F35" s="73"/>
      <c r="G35" s="73"/>
      <c r="H35" s="74"/>
      <c r="J35" s="36"/>
    </row>
    <row r="36" spans="2:10" ht="1.5" customHeight="1" x14ac:dyDescent="0.25">
      <c r="J36" s="36"/>
    </row>
    <row r="37" spans="2:10" ht="18.75" x14ac:dyDescent="0.3">
      <c r="B37" s="52"/>
      <c r="C37" s="52"/>
      <c r="D37" s="52" t="s">
        <v>1</v>
      </c>
      <c r="E37" s="52" t="s">
        <v>2</v>
      </c>
      <c r="F37" s="52" t="s">
        <v>3</v>
      </c>
      <c r="G37" s="52" t="s">
        <v>4</v>
      </c>
      <c r="H37" s="52" t="s">
        <v>5</v>
      </c>
      <c r="I37" s="51"/>
      <c r="J37" s="36"/>
    </row>
    <row r="38" spans="2:10" ht="18.75" x14ac:dyDescent="0.3">
      <c r="B38" s="97" t="s">
        <v>21</v>
      </c>
      <c r="C38" s="53" t="s">
        <v>16</v>
      </c>
      <c r="D38" s="54">
        <v>100</v>
      </c>
      <c r="E38" s="55">
        <f>(E14-C14)/(D14-C14)</f>
        <v>1.0129366106080206</v>
      </c>
      <c r="F38" s="55">
        <f>(F14-C14)/(D14-C14)</f>
        <v>0.92432082794307879</v>
      </c>
      <c r="G38" s="55">
        <f>(G14-C14)/(D14-C14)</f>
        <v>0.89197930142302706</v>
      </c>
      <c r="H38" s="55">
        <f>(H14-C14)/(D14-C14)</f>
        <v>0.85510996119016813</v>
      </c>
      <c r="J38" s="36"/>
    </row>
    <row r="39" spans="2:10" ht="18.75" x14ac:dyDescent="0.3">
      <c r="B39" s="97"/>
      <c r="C39" s="56" t="s">
        <v>17</v>
      </c>
      <c r="D39" s="57">
        <v>100</v>
      </c>
      <c r="E39" s="58" t="e">
        <f>('[1]L-Kyn 24 hours'!E31-'[1]L-Kyn 24 hours'!C31)/('[1]L-Kyn 24 hours'!D31-'[1]L-Kyn 24 hours'!C31)</f>
        <v>#VALUE!</v>
      </c>
      <c r="F39" s="58" t="e">
        <f>('[1]L-Kyn 24 hours'!F31-'[1]L-Kyn 24 hours'!C31)/('[1]L-Kyn 24 hours'!D31-'[1]L-Kyn 24 hours'!C31)</f>
        <v>#VALUE!</v>
      </c>
      <c r="G39" s="58" t="e">
        <f>('[1]L-Kyn 24 hours'!G31-'[1]L-Kyn 24 hours'!C31)/('[1]L-Kyn 24 hours'!D31-'[1]L-Kyn 24 hours'!C31)</f>
        <v>#VALUE!</v>
      </c>
      <c r="H39" s="58" t="e">
        <f>('[1]L-Kyn 24 hours'!H31-'[1]L-Kyn 24 hours'!C31)/('[1]L-Kyn 24 hours'!D31-'[1]L-Kyn 24 hours'!C31)</f>
        <v>#VALUE!</v>
      </c>
      <c r="J39" s="36"/>
    </row>
    <row r="40" spans="2:10" ht="19.5" thickBot="1" x14ac:dyDescent="0.35">
      <c r="B40" s="98"/>
      <c r="C40" s="56" t="s">
        <v>18</v>
      </c>
      <c r="D40" s="57">
        <v>100</v>
      </c>
      <c r="E40" s="59" t="e">
        <f>('[1]L-Kyn 24 hours'!D48-'[1]L-Kyn 24 hours'!B48)/('[1]L-Kyn 24 hours'!C48-'[1]L-Kyn 24 hours'!B48)</f>
        <v>#DIV/0!</v>
      </c>
      <c r="F40" s="59" t="e">
        <f>('[1]L-Kyn 24 hours'!E48-'[1]L-Kyn 24 hours'!B48)/('[1]L-Kyn 24 hours'!C48-'[1]L-Kyn 24 hours'!B48)</f>
        <v>#DIV/0!</v>
      </c>
      <c r="G40" s="59" t="e">
        <f>('[1]L-Kyn 24 hours'!F48-'[1]L-Kyn 24 hours'!B48)/('[1]L-Kyn 24 hours'!C48-'[1]L-Kyn 24 hours'!B48)</f>
        <v>#DIV/0!</v>
      </c>
      <c r="H40" s="59" t="e">
        <f>('[1]L-Kyn 24 hours'!G48-'[1]L-Kyn 24 hours'!B48)/('[1]L-Kyn 24 hours'!C48-'[1]L-Kyn 24 hours'!B48)</f>
        <v>#DIV/0!</v>
      </c>
      <c r="J40" s="35"/>
    </row>
    <row r="41" spans="2:10" ht="18.75" x14ac:dyDescent="0.3">
      <c r="B41" s="66" t="s">
        <v>20</v>
      </c>
      <c r="C41" s="60" t="s">
        <v>16</v>
      </c>
      <c r="D41" s="61">
        <v>100</v>
      </c>
      <c r="E41" s="62">
        <f>(N14-L14)/(M14-L14)</f>
        <v>0.71507226428079851</v>
      </c>
      <c r="F41" s="62">
        <f>(O14-L14)/(M14-L14)</f>
        <v>0.57604955264969038</v>
      </c>
      <c r="G41" s="62">
        <f>(P14-L14)/(M14-L14)</f>
        <v>0.26290433585684791</v>
      </c>
      <c r="H41" s="62">
        <f>(Q14-L14)/(M14-L14)</f>
        <v>0.12732278045423265</v>
      </c>
    </row>
    <row r="42" spans="2:10" ht="18.75" x14ac:dyDescent="0.3">
      <c r="B42" s="67"/>
      <c r="C42" s="60" t="s">
        <v>17</v>
      </c>
      <c r="D42" s="61">
        <v>100</v>
      </c>
      <c r="E42" s="62">
        <f>('[1]L-Kyn 48 hours'!D24-'[1]L-Kyn 48 hours'!B24)/('[1]L-Kyn 48 hours'!C24-'[1]L-Kyn 48 hours'!B24)</f>
        <v>0.85129205265724017</v>
      </c>
      <c r="F42" s="62">
        <f>('[1]L-Kyn 48 hours'!E24-'[1]L-Kyn 48 hours'!B24)/('[1]L-Kyn 48 hours'!C24-'[1]L-Kyn 48 hours'!B24)</f>
        <v>0.49975621647976598</v>
      </c>
      <c r="G42" s="62">
        <f>('[1]L-Kyn 48 hours'!F24-'[1]L-Kyn 48 hours'!B24)/('[1]L-Kyn 48 hours'!C24-'[1]L-Kyn 48 hours'!B24)</f>
        <v>0.30960507069722087</v>
      </c>
      <c r="H42" s="62">
        <f>('[1]L-Kyn 48 hours'!G24-'[1]L-Kyn 48 hours'!B24)/('[1]L-Kyn 48 hours'!C24-'[1]L-Kyn 48 hours'!B24)</f>
        <v>0.24670892247684056</v>
      </c>
    </row>
    <row r="43" spans="2:10" ht="19.5" thickBot="1" x14ac:dyDescent="0.35">
      <c r="B43" s="68"/>
      <c r="C43" s="60" t="s">
        <v>18</v>
      </c>
      <c r="D43" s="61">
        <v>100</v>
      </c>
      <c r="E43" s="62" t="e">
        <f>('[1]L-Kyn 48 hours'!D40-'[1]L-Kyn 48 hours'!B40)/('[1]L-Kyn 48 hours'!C40-'[1]L-Kyn 48 hours'!B40)</f>
        <v>#DIV/0!</v>
      </c>
      <c r="F43" s="62" t="e">
        <f>('[1]L-Kyn 48 hours'!E40-'[1]L-Kyn 48 hours'!B40)/('[1]L-Kyn 48 hours'!C40-'[1]L-Kyn 48 hours'!B40)</f>
        <v>#DIV/0!</v>
      </c>
      <c r="G43" s="62" t="e">
        <f>('[1]L-Kyn 48 hours'!F40-'[1]L-Kyn 48 hours'!B40)/('[1]L-Kyn 48 hours'!C40-'[1]L-Kyn 48 hours'!B40)</f>
        <v>#DIV/0!</v>
      </c>
      <c r="H43" s="62" t="e">
        <f>('[1]L-Kyn 48 hours'!G40-'[1]L-Kyn 48 hours'!B40)/('[1]L-Kyn 48 hours'!C40-'[1]L-Kyn 48 hours'!B40)</f>
        <v>#DIV/0!</v>
      </c>
    </row>
    <row r="44" spans="2:10" ht="18.75" x14ac:dyDescent="0.3">
      <c r="B44" s="69" t="s">
        <v>19</v>
      </c>
      <c r="C44" s="63" t="s">
        <v>16</v>
      </c>
      <c r="D44" s="64">
        <v>100</v>
      </c>
      <c r="E44" s="65">
        <f>(E30-C30)/(D30-C30)</f>
        <v>0.63406940063091477</v>
      </c>
      <c r="F44" s="65">
        <f>(F30-C30)/(D30-C30)</f>
        <v>0.1825446898002103</v>
      </c>
      <c r="G44" s="65">
        <f>(G30-C30)/(D30-C30)</f>
        <v>5.4468980021030483E-2</v>
      </c>
      <c r="H44" s="65">
        <f>(H30-C30)/(D30-C30)</f>
        <v>6.5194532071503664E-2</v>
      </c>
    </row>
    <row r="45" spans="2:10" ht="18.75" x14ac:dyDescent="0.3">
      <c r="B45" s="70"/>
      <c r="C45" s="63" t="s">
        <v>17</v>
      </c>
      <c r="D45" s="64">
        <v>100</v>
      </c>
      <c r="E45" s="65">
        <f>('[1]L-Kyn 72 hours'!E23-'[1]L-Kyn 72 hours'!C23)/('[1]L-Kyn 72 hours'!D23-'[1]L-Kyn 72 hours'!C23)</f>
        <v>0.51581436594738395</v>
      </c>
      <c r="F45" s="65">
        <f>('[1]L-Kyn 72 hours'!F23-'[1]L-Kyn 72 hours'!C23)/('[1]L-Kyn 72 hours'!D23-'[1]L-Kyn 72 hours'!C23)</f>
        <v>0.22819982264262489</v>
      </c>
      <c r="G45" s="65">
        <f>('[1]L-Kyn 72 hours'!G23-'[1]L-Kyn 72 hours'!C23)/('[1]L-Kyn 72 hours'!D23-'[1]L-Kyn 72 hours'!C23)</f>
        <v>0.10050251256281403</v>
      </c>
      <c r="H45" s="65">
        <f>('[1]L-Kyn 72 hours'!H23-'[1]L-Kyn 72 hours'!C23)/('[1]L-Kyn 72 hours'!D23-'[1]L-Kyn 72 hours'!C23)</f>
        <v>9.9911321312444568E-2</v>
      </c>
    </row>
    <row r="46" spans="2:10" ht="19.5" thickBot="1" x14ac:dyDescent="0.35">
      <c r="B46" s="71"/>
      <c r="C46" s="63" t="s">
        <v>18</v>
      </c>
      <c r="D46" s="64">
        <v>100</v>
      </c>
      <c r="E46" s="65" t="e">
        <f>('[1]L-Kyn 72 hours'!E41-'[1]L-Kyn 72 hours'!C41)/('[1]L-Kyn 72 hours'!D41-'[1]L-Kyn 72 hours'!C41)</f>
        <v>#DIV/0!</v>
      </c>
      <c r="F46" s="65" t="e">
        <f>('[1]L-Kyn 72 hours'!F41-'[1]L-Kyn 72 hours'!C41)/('[1]L-Kyn 72 hours'!D41-'[1]L-Kyn 72 hours'!C41)</f>
        <v>#DIV/0!</v>
      </c>
      <c r="G46" s="65" t="e">
        <f>('[1]L-Kyn 72 hours'!G41-'[1]L-Kyn 72 hours'!C41)/('[1]L-Kyn 72 hours'!D41-'[1]L-Kyn 72 hours'!C41)</f>
        <v>#DIV/0!</v>
      </c>
      <c r="H46" s="65" t="e">
        <f>('[1]L-Kyn 72 hours'!H41-'[1]L-Kyn 72 hours'!C41)/('[1]L-Kyn 72 hours'!D41-'[1]L-Kyn 72 hours'!C41)</f>
        <v>#DIV/0!</v>
      </c>
    </row>
    <row r="52" spans="7:21" x14ac:dyDescent="0.25">
      <c r="G52" t="s">
        <v>22</v>
      </c>
    </row>
    <row r="54" spans="7:21" x14ac:dyDescent="0.25">
      <c r="I54" t="s">
        <v>1</v>
      </c>
      <c r="J54" t="s">
        <v>2</v>
      </c>
      <c r="K54" t="s">
        <v>3</v>
      </c>
      <c r="L54" t="s">
        <v>4</v>
      </c>
      <c r="M54" t="s">
        <v>5</v>
      </c>
    </row>
    <row r="55" spans="7:21" ht="15.75" x14ac:dyDescent="0.25">
      <c r="G55" t="s">
        <v>21</v>
      </c>
      <c r="H55" t="s">
        <v>16</v>
      </c>
      <c r="I55">
        <v>100</v>
      </c>
      <c r="J55">
        <v>1.012936611</v>
      </c>
      <c r="K55">
        <v>0.92432082790000003</v>
      </c>
      <c r="L55">
        <v>0.89197930140000004</v>
      </c>
      <c r="M55">
        <v>0.85510996120000005</v>
      </c>
      <c r="O55" s="101" t="s">
        <v>23</v>
      </c>
      <c r="P55" s="101"/>
      <c r="Q55" s="101"/>
      <c r="R55" s="101"/>
      <c r="S55" s="101"/>
      <c r="T55" s="101"/>
      <c r="U55" s="101"/>
    </row>
    <row r="56" spans="7:21" x14ac:dyDescent="0.25">
      <c r="H56" t="s">
        <v>17</v>
      </c>
      <c r="I56">
        <v>100</v>
      </c>
      <c r="J56">
        <v>0.9805589307</v>
      </c>
      <c r="K56">
        <v>0.96476306199999995</v>
      </c>
      <c r="L56">
        <v>0.90400972049999995</v>
      </c>
      <c r="M56">
        <v>0.77764277039999996</v>
      </c>
      <c r="O56" s="102"/>
      <c r="P56" s="102"/>
      <c r="Q56" s="102" t="s">
        <v>1</v>
      </c>
      <c r="R56" s="102" t="s">
        <v>2</v>
      </c>
      <c r="S56" s="102" t="s">
        <v>3</v>
      </c>
      <c r="T56" s="102" t="s">
        <v>4</v>
      </c>
      <c r="U56" s="102" t="s">
        <v>5</v>
      </c>
    </row>
    <row r="57" spans="7:21" x14ac:dyDescent="0.25">
      <c r="H57" t="s">
        <v>18</v>
      </c>
      <c r="I57">
        <v>100</v>
      </c>
      <c r="J57">
        <v>0.97499999999999998</v>
      </c>
      <c r="K57">
        <v>0.9048611111</v>
      </c>
      <c r="L57">
        <v>0.85208333329999997</v>
      </c>
      <c r="M57">
        <v>0.79236111109999996</v>
      </c>
      <c r="O57" s="103" t="s">
        <v>21</v>
      </c>
      <c r="P57" s="103" t="s">
        <v>16</v>
      </c>
      <c r="Q57" s="103">
        <v>100</v>
      </c>
      <c r="R57" s="103">
        <f>(100*J55)</f>
        <v>101.29366109999999</v>
      </c>
      <c r="S57" s="103">
        <f>(100*K55)</f>
        <v>92.43208279000001</v>
      </c>
      <c r="T57" s="103">
        <f>(100*L55)</f>
        <v>89.197930139999997</v>
      </c>
      <c r="U57" s="103">
        <f>(100*M55)</f>
        <v>85.510996120000001</v>
      </c>
    </row>
    <row r="58" spans="7:21" x14ac:dyDescent="0.25">
      <c r="G58" t="s">
        <v>20</v>
      </c>
      <c r="H58" t="s">
        <v>16</v>
      </c>
      <c r="I58">
        <v>100</v>
      </c>
      <c r="J58">
        <v>0.71507226430000004</v>
      </c>
      <c r="K58">
        <v>0.57604955260000001</v>
      </c>
      <c r="L58">
        <v>0.26290433590000001</v>
      </c>
      <c r="M58">
        <v>0.12732278050000001</v>
      </c>
      <c r="O58" s="103"/>
      <c r="P58" s="103" t="s">
        <v>17</v>
      </c>
      <c r="Q58" s="103">
        <v>100</v>
      </c>
      <c r="R58" s="103">
        <f t="shared" ref="R58:R65" si="15">(100*J56)</f>
        <v>98.055893069999996</v>
      </c>
      <c r="S58" s="103">
        <f t="shared" ref="S58:S65" si="16">(100*K56)</f>
        <v>96.476306199999996</v>
      </c>
      <c r="T58" s="103">
        <f t="shared" ref="T58:T65" si="17">(100*L56)</f>
        <v>90.400972049999993</v>
      </c>
      <c r="U58" s="103">
        <f t="shared" ref="U58:U65" si="18">(100*M56)</f>
        <v>77.764277039999996</v>
      </c>
    </row>
    <row r="59" spans="7:21" x14ac:dyDescent="0.25">
      <c r="H59" t="s">
        <v>17</v>
      </c>
      <c r="I59">
        <v>100</v>
      </c>
      <c r="J59">
        <v>0.27434604480000002</v>
      </c>
      <c r="K59">
        <v>0.5149700599</v>
      </c>
      <c r="L59">
        <v>0.33060195399999998</v>
      </c>
      <c r="M59">
        <v>0.26961865740000002</v>
      </c>
      <c r="O59" s="103"/>
      <c r="P59" s="103" t="s">
        <v>18</v>
      </c>
      <c r="Q59" s="103">
        <v>100</v>
      </c>
      <c r="R59" s="103">
        <f t="shared" si="15"/>
        <v>97.5</v>
      </c>
      <c r="S59" s="103">
        <f t="shared" si="16"/>
        <v>90.486111109999996</v>
      </c>
      <c r="T59" s="103">
        <f t="shared" si="17"/>
        <v>85.208333330000002</v>
      </c>
      <c r="U59" s="103">
        <f t="shared" si="18"/>
        <v>79.236111109999996</v>
      </c>
    </row>
    <row r="60" spans="7:21" x14ac:dyDescent="0.25">
      <c r="H60" t="s">
        <v>18</v>
      </c>
      <c r="I60">
        <v>100</v>
      </c>
      <c r="J60">
        <v>0.61900024870000003</v>
      </c>
      <c r="K60">
        <v>0.68639641880000002</v>
      </c>
      <c r="L60">
        <v>0.18751554340000001</v>
      </c>
      <c r="M60">
        <v>0.13106192489999999</v>
      </c>
      <c r="O60" s="104" t="s">
        <v>20</v>
      </c>
      <c r="P60" s="104" t="s">
        <v>16</v>
      </c>
      <c r="Q60" s="104">
        <v>100</v>
      </c>
      <c r="R60" s="104">
        <f t="shared" si="15"/>
        <v>71.507226430000003</v>
      </c>
      <c r="S60" s="104">
        <f t="shared" si="16"/>
        <v>57.604955260000004</v>
      </c>
      <c r="T60" s="104">
        <f t="shared" si="17"/>
        <v>26.290433589999999</v>
      </c>
      <c r="U60" s="104">
        <f t="shared" si="18"/>
        <v>12.732278050000001</v>
      </c>
    </row>
    <row r="61" spans="7:21" x14ac:dyDescent="0.25">
      <c r="G61" t="s">
        <v>19</v>
      </c>
      <c r="H61" t="s">
        <v>16</v>
      </c>
      <c r="I61">
        <v>100</v>
      </c>
      <c r="J61">
        <v>0.63406940060000005</v>
      </c>
      <c r="K61">
        <v>0.18254468979999999</v>
      </c>
      <c r="L61">
        <v>5.4468980020000002E-2</v>
      </c>
      <c r="M61">
        <v>6.5194532070000005E-2</v>
      </c>
      <c r="O61" s="104"/>
      <c r="P61" s="104" t="s">
        <v>17</v>
      </c>
      <c r="Q61" s="104">
        <v>100</v>
      </c>
      <c r="R61" s="104">
        <f t="shared" si="15"/>
        <v>27.434604480000001</v>
      </c>
      <c r="S61" s="104">
        <f t="shared" si="16"/>
        <v>51.497005989999998</v>
      </c>
      <c r="T61" s="104">
        <f t="shared" si="17"/>
        <v>33.060195399999998</v>
      </c>
      <c r="U61" s="104">
        <f t="shared" si="18"/>
        <v>26.96186574</v>
      </c>
    </row>
    <row r="62" spans="7:21" x14ac:dyDescent="0.25">
      <c r="H62" t="s">
        <v>17</v>
      </c>
      <c r="I62">
        <v>100</v>
      </c>
      <c r="J62">
        <v>0.51351351349999996</v>
      </c>
      <c r="K62">
        <v>0.22453222449999999</v>
      </c>
      <c r="L62">
        <v>9.6228096230000004E-2</v>
      </c>
      <c r="M62">
        <v>9.5634095629999999E-2</v>
      </c>
      <c r="O62" s="104"/>
      <c r="P62" s="104" t="s">
        <v>18</v>
      </c>
      <c r="Q62" s="104">
        <v>100</v>
      </c>
      <c r="R62" s="104">
        <f t="shared" si="15"/>
        <v>61.900024870000003</v>
      </c>
      <c r="S62" s="104">
        <f t="shared" si="16"/>
        <v>68.639641879999999</v>
      </c>
      <c r="T62" s="104">
        <f t="shared" si="17"/>
        <v>18.751554340000002</v>
      </c>
      <c r="U62" s="104">
        <f t="shared" si="18"/>
        <v>13.106192489999998</v>
      </c>
    </row>
    <row r="63" spans="7:21" x14ac:dyDescent="0.25">
      <c r="H63" t="s">
        <v>18</v>
      </c>
      <c r="I63">
        <v>100</v>
      </c>
      <c r="J63">
        <v>0.4803677932</v>
      </c>
      <c r="K63">
        <v>0.3551192843</v>
      </c>
      <c r="L63">
        <v>8.4990059640000004E-2</v>
      </c>
      <c r="M63">
        <v>0.1046222664</v>
      </c>
      <c r="O63" s="105" t="s">
        <v>19</v>
      </c>
      <c r="P63" s="105" t="s">
        <v>16</v>
      </c>
      <c r="Q63" s="105">
        <v>100</v>
      </c>
      <c r="R63" s="105">
        <f t="shared" si="15"/>
        <v>63.406940060000004</v>
      </c>
      <c r="S63" s="105">
        <f t="shared" si="16"/>
        <v>18.254468979999999</v>
      </c>
      <c r="T63" s="105">
        <f t="shared" si="17"/>
        <v>5.4468980020000002</v>
      </c>
      <c r="U63" s="105">
        <f t="shared" si="18"/>
        <v>6.5194532070000006</v>
      </c>
    </row>
    <row r="64" spans="7:21" x14ac:dyDescent="0.25">
      <c r="O64" s="105"/>
      <c r="P64" s="105" t="s">
        <v>17</v>
      </c>
      <c r="Q64" s="105">
        <v>100</v>
      </c>
      <c r="R64" s="105">
        <f t="shared" si="15"/>
        <v>51.351351349999995</v>
      </c>
      <c r="S64" s="105">
        <f t="shared" si="16"/>
        <v>22.453222449999998</v>
      </c>
      <c r="T64" s="105">
        <f t="shared" si="17"/>
        <v>9.6228096230000002</v>
      </c>
      <c r="U64" s="105">
        <f t="shared" si="18"/>
        <v>9.5634095630000004</v>
      </c>
    </row>
    <row r="65" spans="15:21" x14ac:dyDescent="0.25">
      <c r="O65" s="105"/>
      <c r="P65" s="105" t="s">
        <v>18</v>
      </c>
      <c r="Q65" s="105">
        <v>100</v>
      </c>
      <c r="R65" s="105">
        <f t="shared" si="15"/>
        <v>48.036779320000001</v>
      </c>
      <c r="S65" s="105">
        <f t="shared" si="16"/>
        <v>35.511928429999998</v>
      </c>
      <c r="T65" s="105">
        <f t="shared" si="17"/>
        <v>8.4990059640000002</v>
      </c>
      <c r="U65" s="105">
        <f t="shared" si="18"/>
        <v>10.462226639999999</v>
      </c>
    </row>
  </sheetData>
  <mergeCells count="23">
    <mergeCell ref="O55:U55"/>
    <mergeCell ref="B2:B16"/>
    <mergeCell ref="C2:I2"/>
    <mergeCell ref="B38:B40"/>
    <mergeCell ref="K2:K16"/>
    <mergeCell ref="C21:I21"/>
    <mergeCell ref="E25:I25"/>
    <mergeCell ref="C29:I29"/>
    <mergeCell ref="L5:R5"/>
    <mergeCell ref="N9:R9"/>
    <mergeCell ref="L2:R2"/>
    <mergeCell ref="L13:R13"/>
    <mergeCell ref="C18:I18"/>
    <mergeCell ref="C5:I5"/>
    <mergeCell ref="E9:I9"/>
    <mergeCell ref="C13:I13"/>
    <mergeCell ref="E15:H15"/>
    <mergeCell ref="N15:Q15"/>
    <mergeCell ref="B41:B43"/>
    <mergeCell ref="B44:B46"/>
    <mergeCell ref="B35:H35"/>
    <mergeCell ref="E31:H31"/>
    <mergeCell ref="B18:B32"/>
  </mergeCells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Avulundiah Phiri</dc:creator>
  <cp:lastModifiedBy>Mr. AE Phiri</cp:lastModifiedBy>
  <dcterms:created xsi:type="dcterms:W3CDTF">2022-05-13T16:44:49Z</dcterms:created>
  <dcterms:modified xsi:type="dcterms:W3CDTF">2023-08-17T15:22:55Z</dcterms:modified>
</cp:coreProperties>
</file>