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/>
  <mc:AlternateContent xmlns:mc="http://schemas.openxmlformats.org/markup-compatibility/2006">
    <mc:Choice Requires="x15">
      <x15ac:absPath xmlns:x15ac="http://schemas.microsoft.com/office/spreadsheetml/2010/11/ac" url="C:\Users\helen\OneDrive\Desktop\"/>
    </mc:Choice>
  </mc:AlternateContent>
  <xr:revisionPtr revIDLastSave="0" documentId="13_ncr:1_{8650B827-AA02-4617-A770-9E60920DA1C8}" xr6:coauthVersionLast="47" xr6:coauthVersionMax="47" xr10:uidLastSave="{00000000-0000-0000-0000-000000000000}"/>
  <bookViews>
    <workbookView xWindow="-93" yWindow="-93" windowWidth="19386" windowHeight="11466" activeTab="1" xr2:uid="{3E44F062-8BFF-49BE-B1CB-0A2097B21610}"/>
  </bookViews>
  <sheets>
    <sheet name="DU" sheetId="2" r:id="rId1"/>
    <sheet name="Sheet1" sheetId="3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30" i="3" l="1"/>
  <c r="O31" i="3"/>
  <c r="N31" i="3"/>
  <c r="M31" i="3"/>
  <c r="L31" i="3"/>
  <c r="K31" i="3"/>
  <c r="J31" i="3"/>
  <c r="Q30" i="3"/>
  <c r="U30" i="3" l="1"/>
  <c r="S30" i="3"/>
  <c r="O30" i="3"/>
  <c r="M30" i="3"/>
  <c r="K30" i="3"/>
  <c r="I30" i="3"/>
  <c r="G30" i="3"/>
  <c r="E30" i="3"/>
  <c r="T30" i="3"/>
  <c r="R30" i="3"/>
  <c r="P30" i="3"/>
  <c r="N30" i="3"/>
  <c r="L30" i="3"/>
  <c r="H30" i="3"/>
  <c r="F30" i="3"/>
  <c r="D30" i="3"/>
  <c r="C27" i="3" l="1"/>
  <c r="D27" i="3"/>
  <c r="E27" i="3"/>
  <c r="F27" i="3"/>
  <c r="G27" i="3"/>
  <c r="H27" i="3"/>
  <c r="I27" i="3"/>
  <c r="J27" i="3"/>
  <c r="K27" i="3"/>
  <c r="L27" i="3"/>
  <c r="M27" i="3"/>
  <c r="N27" i="3"/>
  <c r="O27" i="3"/>
  <c r="P27" i="3"/>
  <c r="Q27" i="3"/>
  <c r="R27" i="3"/>
  <c r="S27" i="3"/>
  <c r="T27" i="3"/>
  <c r="U27" i="3"/>
  <c r="B27" i="3"/>
  <c r="C28" i="3" l="1"/>
  <c r="D28" i="3"/>
  <c r="E28" i="3"/>
  <c r="F28" i="3"/>
  <c r="G28" i="3"/>
  <c r="H28" i="3"/>
  <c r="I28" i="3"/>
  <c r="J28" i="3"/>
  <c r="K28" i="3"/>
  <c r="L28" i="3"/>
  <c r="M28" i="3"/>
  <c r="N28" i="3"/>
  <c r="O28" i="3"/>
  <c r="P28" i="3"/>
  <c r="Q28" i="3"/>
  <c r="R28" i="3"/>
  <c r="S28" i="3"/>
  <c r="T28" i="3"/>
  <c r="U28" i="3"/>
  <c r="B28" i="3"/>
  <c r="U14" i="3"/>
  <c r="U15" i="3"/>
  <c r="U16" i="3"/>
  <c r="U13" i="3"/>
  <c r="T14" i="3"/>
  <c r="T15" i="3"/>
  <c r="T16" i="3"/>
  <c r="T13" i="3"/>
  <c r="S14" i="3"/>
  <c r="S15" i="3"/>
  <c r="S16" i="3"/>
  <c r="S13" i="3"/>
  <c r="R14" i="3"/>
  <c r="R15" i="3"/>
  <c r="R16" i="3"/>
  <c r="R13" i="3"/>
  <c r="Q14" i="3"/>
  <c r="Q15" i="3"/>
  <c r="Q16" i="3"/>
  <c r="Q13" i="3"/>
  <c r="P14" i="3"/>
  <c r="P15" i="3"/>
  <c r="P16" i="3"/>
  <c r="P13" i="3"/>
  <c r="O14" i="3"/>
  <c r="O15" i="3"/>
  <c r="O16" i="3"/>
  <c r="O13" i="3"/>
  <c r="N14" i="3"/>
  <c r="N15" i="3"/>
  <c r="N16" i="3"/>
  <c r="N13" i="3"/>
  <c r="M15" i="3"/>
  <c r="M16" i="3"/>
  <c r="M14" i="3"/>
  <c r="L15" i="3"/>
  <c r="L16" i="3"/>
  <c r="L14" i="3"/>
  <c r="K15" i="3"/>
  <c r="K16" i="3"/>
  <c r="K14" i="3"/>
  <c r="J15" i="3"/>
  <c r="J16" i="3"/>
  <c r="J14" i="3"/>
  <c r="I14" i="3"/>
  <c r="I15" i="3"/>
  <c r="I16" i="3"/>
  <c r="I13" i="3"/>
  <c r="H14" i="3"/>
  <c r="H15" i="3"/>
  <c r="H16" i="3"/>
  <c r="H13" i="3"/>
  <c r="G14" i="3"/>
  <c r="G15" i="3"/>
  <c r="G16" i="3"/>
  <c r="G13" i="3"/>
  <c r="F14" i="3"/>
  <c r="F15" i="3"/>
  <c r="F16" i="3"/>
  <c r="F13" i="3"/>
  <c r="E14" i="3"/>
  <c r="E15" i="3"/>
  <c r="E16" i="3"/>
  <c r="D15" i="3"/>
  <c r="D16" i="3"/>
  <c r="D14" i="3"/>
  <c r="E13" i="3"/>
  <c r="D13" i="3"/>
  <c r="C14" i="3"/>
  <c r="C15" i="3"/>
  <c r="C16" i="3"/>
  <c r="C13" i="3"/>
  <c r="B14" i="3"/>
  <c r="B15" i="3"/>
  <c r="B16" i="3"/>
  <c r="B13" i="3"/>
  <c r="Q50" i="2"/>
  <c r="Q38" i="2"/>
  <c r="R38" i="2"/>
  <c r="Q39" i="2"/>
  <c r="R39" i="2"/>
  <c r="Q40" i="2"/>
  <c r="R40" i="2"/>
  <c r="Q21" i="2" l="1"/>
  <c r="R21" i="2"/>
  <c r="P21" i="2"/>
  <c r="H16" i="2"/>
  <c r="G54" i="2"/>
  <c r="H54" i="2"/>
  <c r="F54" i="2"/>
  <c r="Q54" i="2"/>
  <c r="R54" i="2"/>
  <c r="P54" i="2"/>
  <c r="Q43" i="2"/>
  <c r="R43" i="2"/>
  <c r="P43" i="2"/>
  <c r="G43" i="2"/>
  <c r="H43" i="2"/>
  <c r="F43" i="2"/>
  <c r="Q32" i="2"/>
  <c r="R32" i="2"/>
  <c r="P32" i="2"/>
  <c r="G32" i="2"/>
  <c r="H32" i="2"/>
  <c r="F32" i="2"/>
  <c r="G21" i="2"/>
  <c r="H21" i="2"/>
  <c r="F21" i="2"/>
  <c r="Q10" i="2"/>
  <c r="R10" i="2"/>
  <c r="P10" i="2"/>
  <c r="G10" i="2"/>
  <c r="H10" i="2"/>
  <c r="F10" i="2"/>
  <c r="Q6" i="2" l="1"/>
  <c r="Q7" i="2"/>
  <c r="Q8" i="2"/>
  <c r="R6" i="2"/>
  <c r="R7" i="2"/>
  <c r="R8" i="2"/>
  <c r="R5" i="2"/>
  <c r="Q5" i="2"/>
  <c r="Q17" i="2"/>
  <c r="Q18" i="2"/>
  <c r="Q19" i="2"/>
  <c r="R17" i="2"/>
  <c r="R18" i="2"/>
  <c r="R19" i="2"/>
  <c r="R16" i="2"/>
  <c r="Q16" i="2"/>
  <c r="Q28" i="2"/>
  <c r="Q29" i="2"/>
  <c r="Q30" i="2"/>
  <c r="R28" i="2"/>
  <c r="R29" i="2"/>
  <c r="R30" i="2"/>
  <c r="R27" i="2"/>
  <c r="Q27" i="2"/>
  <c r="R41" i="2"/>
  <c r="Q41" i="2"/>
  <c r="R50" i="2"/>
  <c r="R51" i="2"/>
  <c r="R52" i="2"/>
  <c r="Q51" i="2"/>
  <c r="Q52" i="2"/>
  <c r="R49" i="2"/>
  <c r="Q49" i="2"/>
  <c r="H50" i="2"/>
  <c r="H51" i="2"/>
  <c r="H52" i="2"/>
  <c r="H49" i="2"/>
  <c r="G50" i="2"/>
  <c r="G51" i="2"/>
  <c r="G52" i="2"/>
  <c r="G49" i="2"/>
  <c r="G40" i="2"/>
  <c r="G41" i="2"/>
  <c r="H40" i="2"/>
  <c r="H41" i="2"/>
  <c r="H39" i="2"/>
  <c r="G39" i="2"/>
  <c r="H29" i="2"/>
  <c r="H30" i="2"/>
  <c r="H28" i="2"/>
  <c r="G29" i="2"/>
  <c r="G30" i="2"/>
  <c r="G28" i="2"/>
  <c r="H17" i="2"/>
  <c r="H18" i="2"/>
  <c r="H19" i="2"/>
  <c r="G17" i="2"/>
  <c r="G18" i="2"/>
  <c r="G19" i="2"/>
  <c r="G16" i="2"/>
  <c r="H6" i="2"/>
  <c r="H7" i="2"/>
  <c r="H8" i="2"/>
  <c r="H5" i="2"/>
  <c r="G6" i="2"/>
  <c r="G7" i="2"/>
  <c r="G8" i="2"/>
  <c r="G5" i="2"/>
</calcChain>
</file>

<file path=xl/sharedStrings.xml><?xml version="1.0" encoding="utf-8"?>
<sst xmlns="http://schemas.openxmlformats.org/spreadsheetml/2006/main" count="199" uniqueCount="42">
  <si>
    <t>STD DEV</t>
  </si>
  <si>
    <t>AVG</t>
  </si>
  <si>
    <t>R6</t>
  </si>
  <si>
    <t>R5</t>
  </si>
  <si>
    <t>R4</t>
  </si>
  <si>
    <t>R3</t>
  </si>
  <si>
    <t>R2</t>
  </si>
  <si>
    <t>R1</t>
  </si>
  <si>
    <t>24 h</t>
  </si>
  <si>
    <t>18 h</t>
  </si>
  <si>
    <t>0 h</t>
  </si>
  <si>
    <t>150 DATS NAC</t>
  </si>
  <si>
    <t>150 DATS</t>
  </si>
  <si>
    <t>100 DATS NAC</t>
  </si>
  <si>
    <t>100 DATS</t>
  </si>
  <si>
    <t>10 DATS NAC</t>
  </si>
  <si>
    <t>10 DATS</t>
  </si>
  <si>
    <t>C9</t>
  </si>
  <si>
    <t>NAC</t>
  </si>
  <si>
    <t>DMSO</t>
  </si>
  <si>
    <t>DMEM</t>
  </si>
  <si>
    <t>DU</t>
  </si>
  <si>
    <t>REPEAT AVERAGES</t>
  </si>
  <si>
    <t>ORIGINAL</t>
  </si>
  <si>
    <t>RELATIVE</t>
  </si>
  <si>
    <t>10 D</t>
  </si>
  <si>
    <t>100 D</t>
  </si>
  <si>
    <t>150 D</t>
  </si>
  <si>
    <t>10 DN</t>
  </si>
  <si>
    <t>100 DN</t>
  </si>
  <si>
    <t>150 DN</t>
  </si>
  <si>
    <t>These values are from previous sheet.</t>
  </si>
  <si>
    <t>these values are made relative to dmem.</t>
  </si>
  <si>
    <t>these values are final 3 with std dev and avg</t>
  </si>
  <si>
    <t>ttest</t>
  </si>
  <si>
    <t>significant</t>
  </si>
  <si>
    <t>wo</t>
  </si>
  <si>
    <t>w</t>
  </si>
  <si>
    <t>ttest**</t>
  </si>
  <si>
    <t>Vehicle-treated cells</t>
  </si>
  <si>
    <t>NAC-treated cells</t>
  </si>
  <si>
    <t>ESE-15-one-treated cells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</si>
</sst>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00FF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9" fontId="4" fillId="0" borderId="0" applyFont="0" applyFill="0" applyBorder="0" applyAlignment="0" applyProtection="0"/>
    <xf numFmtId="43" fontId="4" fillId="0" borderId="0" applyFont="0" applyFill="0" applyBorder="0" applyAlignment="0" applyProtection="0"/>
  </cellStyleXfs>
  <cellXfs count="26">
    <xf numFmtId="0" fontId="0" fillId="0" borderId="0" xfId="0"/>
    <xf numFmtId="0" fontId="0" fillId="0" borderId="1" xfId="0" applyBorder="1"/>
    <xf numFmtId="0" fontId="0" fillId="0" borderId="2" xfId="0" applyBorder="1"/>
    <xf numFmtId="0" fontId="1" fillId="0" borderId="0" xfId="0" applyFont="1" applyAlignment="1">
      <alignment horizontal="right"/>
    </xf>
    <xf numFmtId="0" fontId="2" fillId="0" borderId="0" xfId="0" applyFont="1"/>
    <xf numFmtId="0" fontId="3" fillId="0" borderId="0" xfId="0" applyFont="1"/>
    <xf numFmtId="9" fontId="0" fillId="0" borderId="2" xfId="1" applyFont="1" applyBorder="1"/>
    <xf numFmtId="9" fontId="0" fillId="0" borderId="1" xfId="1" applyFont="1" applyBorder="1"/>
    <xf numFmtId="9" fontId="0" fillId="0" borderId="0" xfId="1" applyFont="1"/>
    <xf numFmtId="0" fontId="1" fillId="0" borderId="3" xfId="0" applyFont="1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1" fillId="0" borderId="0" xfId="0" applyFont="1"/>
    <xf numFmtId="0" fontId="1" fillId="0" borderId="8" xfId="0" applyFont="1" applyBorder="1"/>
    <xf numFmtId="0" fontId="1" fillId="0" borderId="5" xfId="0" applyFont="1" applyBorder="1"/>
    <xf numFmtId="0" fontId="1" fillId="0" borderId="9" xfId="0" applyFont="1" applyBorder="1"/>
    <xf numFmtId="0" fontId="1" fillId="0" borderId="6" xfId="0" applyFont="1" applyBorder="1"/>
    <xf numFmtId="0" fontId="0" fillId="0" borderId="10" xfId="0" applyBorder="1"/>
    <xf numFmtId="0" fontId="0" fillId="0" borderId="11" xfId="0" applyBorder="1"/>
    <xf numFmtId="9" fontId="0" fillId="0" borderId="8" xfId="1" applyFont="1" applyBorder="1"/>
    <xf numFmtId="0" fontId="0" fillId="2" borderId="0" xfId="0" applyFill="1"/>
    <xf numFmtId="43" fontId="1" fillId="0" borderId="0" xfId="2" applyFont="1"/>
  </cellXfs>
  <cellStyles count="3">
    <cellStyle name="Comma" xfId="2" builtinId="3"/>
    <cellStyle name="Normal" xfId="0" builtinId="0"/>
    <cellStyle name="Percent" xfId="1" builtinId="5"/>
  </cellStyles>
  <dxfs count="0"/>
  <tableStyles count="0" defaultTableStyle="TableStyleMedium2" defaultPivotStyle="PivotStyleLight16"/>
  <colors>
    <mruColors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v>Without NAC</c:v>
          </c:tx>
          <c:spPr>
            <a:solidFill>
              <a:schemeClr val="accent2">
                <a:lumMod val="75000"/>
              </a:schemeClr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chemeClr val="accent2">
                  <a:lumMod val="40000"/>
                  <a:lumOff val="6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0-E856-431D-BA31-6C4A75E4D8E6}"/>
              </c:ext>
            </c:extLst>
          </c:dPt>
          <c:errBars>
            <c:errBarType val="both"/>
            <c:errValType val="cust"/>
            <c:noEndCap val="0"/>
            <c:plus>
              <c:numRef>
                <c:f>Sheet1!$C$39:$H$39</c:f>
                <c:numCache>
                  <c:formatCode>General</c:formatCode>
                  <c:ptCount val="6"/>
                  <c:pt idx="0">
                    <c:v>6.0070548537110996E-2</c:v>
                  </c:pt>
                  <c:pt idx="1">
                    <c:v>3.5366499650337731E-2</c:v>
                  </c:pt>
                  <c:pt idx="2">
                    <c:v>0.12844186613638076</c:v>
                  </c:pt>
                  <c:pt idx="3">
                    <c:v>6.4904526033465498E-2</c:v>
                  </c:pt>
                  <c:pt idx="4">
                    <c:v>5.3235040221790694E-2</c:v>
                  </c:pt>
                  <c:pt idx="5">
                    <c:v>0.13351637899120933</c:v>
                  </c:pt>
                </c:numCache>
              </c:numRef>
            </c:plus>
            <c:minus>
              <c:numRef>
                <c:f>Sheet1!$C$39:$H$39</c:f>
                <c:numCache>
                  <c:formatCode>General</c:formatCode>
                  <c:ptCount val="6"/>
                  <c:pt idx="0">
                    <c:v>6.0070548537110996E-2</c:v>
                  </c:pt>
                  <c:pt idx="1">
                    <c:v>3.5366499650337731E-2</c:v>
                  </c:pt>
                  <c:pt idx="2">
                    <c:v>0.12844186613638076</c:v>
                  </c:pt>
                  <c:pt idx="3">
                    <c:v>6.4904526033465498E-2</c:v>
                  </c:pt>
                  <c:pt idx="4">
                    <c:v>5.3235040221790694E-2</c:v>
                  </c:pt>
                  <c:pt idx="5">
                    <c:v>0.13351637899120933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Sheet1!$C$36:$H$36</c:f>
              <c:strCache>
                <c:ptCount val="6"/>
                <c:pt idx="0">
                  <c:v>Vehicle-treated cells</c:v>
                </c:pt>
                <c:pt idx="1">
                  <c:v>NAC-treated cells</c:v>
                </c:pt>
                <c:pt idx="2">
                  <c:v>10</c:v>
                </c:pt>
                <c:pt idx="3">
                  <c:v>100</c:v>
                </c:pt>
                <c:pt idx="4">
                  <c:v>150</c:v>
                </c:pt>
                <c:pt idx="5">
                  <c:v>ESE-15-one-treated cells</c:v>
                </c:pt>
              </c:strCache>
            </c:strRef>
          </c:cat>
          <c:val>
            <c:numRef>
              <c:f>Sheet1!$C$37:$H$37</c:f>
              <c:numCache>
                <c:formatCode>General</c:formatCode>
                <c:ptCount val="6"/>
                <c:pt idx="0">
                  <c:v>0.96413681683595354</c:v>
                </c:pt>
                <c:pt idx="1">
                  <c:v>0.984538426626413</c:v>
                </c:pt>
                <c:pt idx="2">
                  <c:v>0.97937166075300208</c:v>
                </c:pt>
                <c:pt idx="3">
                  <c:v>0.84592199749761798</c:v>
                </c:pt>
                <c:pt idx="4">
                  <c:v>0.85161121547801744</c:v>
                </c:pt>
                <c:pt idx="5">
                  <c:v>0.255968462650418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428-46AF-B14C-52BEE011EA25}"/>
            </c:ext>
          </c:extLst>
        </c:ser>
        <c:ser>
          <c:idx val="1"/>
          <c:order val="1"/>
          <c:tx>
            <c:v>With NAC</c:v>
          </c:tx>
          <c:spPr>
            <a:solidFill>
              <a:schemeClr val="accent2">
                <a:lumMod val="40000"/>
                <a:lumOff val="60000"/>
              </a:schemeClr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Sheet1!$C$40:$H$40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0</c:v>
                  </c:pt>
                  <c:pt idx="2">
                    <c:v>1.036706985563102E-2</c:v>
                  </c:pt>
                  <c:pt idx="3">
                    <c:v>4.2321139247112095E-2</c:v>
                  </c:pt>
                  <c:pt idx="4">
                    <c:v>3.6534167111001624E-2</c:v>
                  </c:pt>
                  <c:pt idx="5">
                    <c:v>0</c:v>
                  </c:pt>
                </c:numCache>
              </c:numRef>
            </c:plus>
            <c:minus>
              <c:numRef>
                <c:f>Sheet1!$C$40:$H$40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0</c:v>
                  </c:pt>
                  <c:pt idx="2">
                    <c:v>1.036706985563102E-2</c:v>
                  </c:pt>
                  <c:pt idx="3">
                    <c:v>4.2321139247112095E-2</c:v>
                  </c:pt>
                  <c:pt idx="4">
                    <c:v>3.6534167111001624E-2</c:v>
                  </c:pt>
                  <c:pt idx="5">
                    <c:v>0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Sheet1!$C$36:$H$36</c:f>
              <c:strCache>
                <c:ptCount val="6"/>
                <c:pt idx="0">
                  <c:v>Vehicle-treated cells</c:v>
                </c:pt>
                <c:pt idx="1">
                  <c:v>NAC-treated cells</c:v>
                </c:pt>
                <c:pt idx="2">
                  <c:v>10</c:v>
                </c:pt>
                <c:pt idx="3">
                  <c:v>100</c:v>
                </c:pt>
                <c:pt idx="4">
                  <c:v>150</c:v>
                </c:pt>
                <c:pt idx="5">
                  <c:v>ESE-15-one-treated cells</c:v>
                </c:pt>
              </c:strCache>
            </c:strRef>
          </c:cat>
          <c:val>
            <c:numRef>
              <c:f>Sheet1!$C$38:$H$38</c:f>
              <c:numCache>
                <c:formatCode>General</c:formatCode>
                <c:ptCount val="6"/>
                <c:pt idx="2">
                  <c:v>1.1026312233758322</c:v>
                </c:pt>
                <c:pt idx="3">
                  <c:v>0.8972650504878974</c:v>
                </c:pt>
                <c:pt idx="4">
                  <c:v>0.85465672351882305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428-46AF-B14C-52BEE011EA2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66626304"/>
        <c:axId val="2112860912"/>
      </c:barChart>
      <c:catAx>
        <c:axId val="36662630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DATS</a:t>
                </a:r>
                <a:r>
                  <a:rPr lang="en-ZA" baseline="0"/>
                  <a:t> concentrations (µM)</a:t>
                </a:r>
                <a:endParaRPr lang="en-ZA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12860912"/>
        <c:crosses val="autoZero"/>
        <c:auto val="1"/>
        <c:lblAlgn val="ctr"/>
        <c:lblOffset val="100"/>
        <c:noMultiLvlLbl val="0"/>
      </c:catAx>
      <c:valAx>
        <c:axId val="2112860912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sz="1100"/>
                  <a:t>Relative</a:t>
                </a:r>
                <a:r>
                  <a:rPr lang="en-ZA" sz="1100" baseline="0"/>
                  <a:t> fold difference in migration</a:t>
                </a:r>
                <a:endParaRPr lang="en-ZA" sz="1100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6662630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v>Without NAC</c:v>
          </c:tx>
          <c:spPr>
            <a:solidFill>
              <a:schemeClr val="accent2">
                <a:lumMod val="75000"/>
              </a:schemeClr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chemeClr val="accent2">
                  <a:lumMod val="40000"/>
                  <a:lumOff val="6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0-7492-4586-A109-260EF918FC71}"/>
              </c:ext>
            </c:extLst>
          </c:dPt>
          <c:errBars>
            <c:errBarType val="both"/>
            <c:errValType val="cust"/>
            <c:noEndCap val="0"/>
            <c:plus>
              <c:numRef>
                <c:f>Sheet1!$C$56:$H$56</c:f>
                <c:numCache>
                  <c:formatCode>General</c:formatCode>
                  <c:ptCount val="6"/>
                  <c:pt idx="0">
                    <c:v>7.3180350813922698E-2</c:v>
                  </c:pt>
                  <c:pt idx="1">
                    <c:v>1.1172012437382682E-2</c:v>
                  </c:pt>
                  <c:pt idx="2">
                    <c:v>7.7311363698840077E-2</c:v>
                  </c:pt>
                  <c:pt idx="3">
                    <c:v>2.1953921449349146E-2</c:v>
                  </c:pt>
                  <c:pt idx="4">
                    <c:v>9.3075607901548757E-2</c:v>
                  </c:pt>
                  <c:pt idx="5">
                    <c:v>0.12337595435171601</c:v>
                  </c:pt>
                </c:numCache>
              </c:numRef>
            </c:plus>
            <c:minus>
              <c:numRef>
                <c:f>Sheet1!$C$56:$H$56</c:f>
                <c:numCache>
                  <c:formatCode>General</c:formatCode>
                  <c:ptCount val="6"/>
                  <c:pt idx="0">
                    <c:v>7.3180350813922698E-2</c:v>
                  </c:pt>
                  <c:pt idx="1">
                    <c:v>1.1172012437382682E-2</c:v>
                  </c:pt>
                  <c:pt idx="2">
                    <c:v>7.7311363698840077E-2</c:v>
                  </c:pt>
                  <c:pt idx="3">
                    <c:v>2.1953921449349146E-2</c:v>
                  </c:pt>
                  <c:pt idx="4">
                    <c:v>9.3075607901548757E-2</c:v>
                  </c:pt>
                  <c:pt idx="5">
                    <c:v>0.12337595435171601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Sheet1!$C$53:$H$53</c:f>
              <c:strCache>
                <c:ptCount val="6"/>
                <c:pt idx="0">
                  <c:v>Vehicle-treated cells</c:v>
                </c:pt>
                <c:pt idx="1">
                  <c:v>NAC-treated cells</c:v>
                </c:pt>
                <c:pt idx="2">
                  <c:v>10</c:v>
                </c:pt>
                <c:pt idx="3">
                  <c:v>100</c:v>
                </c:pt>
                <c:pt idx="4">
                  <c:v>150</c:v>
                </c:pt>
                <c:pt idx="5">
                  <c:v>ESE-15-one-treated cells</c:v>
                </c:pt>
              </c:strCache>
            </c:strRef>
          </c:cat>
          <c:val>
            <c:numRef>
              <c:f>Sheet1!$C$54:$H$54</c:f>
              <c:numCache>
                <c:formatCode>General</c:formatCode>
                <c:ptCount val="6"/>
                <c:pt idx="0">
                  <c:v>1.0064790597517355</c:v>
                </c:pt>
                <c:pt idx="1">
                  <c:v>1.010810935533738</c:v>
                </c:pt>
                <c:pt idx="2">
                  <c:v>0.96148326815503005</c:v>
                </c:pt>
                <c:pt idx="3">
                  <c:v>0.8737299827886954</c:v>
                </c:pt>
                <c:pt idx="4">
                  <c:v>0.80722865759180473</c:v>
                </c:pt>
                <c:pt idx="5">
                  <c:v>0.21340068174940599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772-47F3-B5BF-A60C593942BE}"/>
            </c:ext>
          </c:extLst>
        </c:ser>
        <c:ser>
          <c:idx val="1"/>
          <c:order val="1"/>
          <c:tx>
            <c:v>With NAC</c:v>
          </c:tx>
          <c:spPr>
            <a:solidFill>
              <a:schemeClr val="accent2">
                <a:lumMod val="40000"/>
                <a:lumOff val="60000"/>
              </a:schemeClr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Sheet1!$C$57:$H$57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0</c:v>
                  </c:pt>
                  <c:pt idx="2">
                    <c:v>5.9348638932935738E-2</c:v>
                  </c:pt>
                  <c:pt idx="3">
                    <c:v>7.8176546638985198E-2</c:v>
                  </c:pt>
                  <c:pt idx="4">
                    <c:v>2.3810781075792053E-2</c:v>
                  </c:pt>
                  <c:pt idx="5">
                    <c:v>0</c:v>
                  </c:pt>
                </c:numCache>
              </c:numRef>
            </c:plus>
            <c:minus>
              <c:numRef>
                <c:f>Sheet1!$C$57:$H$57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0</c:v>
                  </c:pt>
                  <c:pt idx="2">
                    <c:v>5.9348638932935738E-2</c:v>
                  </c:pt>
                  <c:pt idx="3">
                    <c:v>7.8176546638985198E-2</c:v>
                  </c:pt>
                  <c:pt idx="4">
                    <c:v>2.3810781075792053E-2</c:v>
                  </c:pt>
                  <c:pt idx="5">
                    <c:v>0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Sheet1!$C$53:$H$53</c:f>
              <c:strCache>
                <c:ptCount val="6"/>
                <c:pt idx="0">
                  <c:v>Vehicle-treated cells</c:v>
                </c:pt>
                <c:pt idx="1">
                  <c:v>NAC-treated cells</c:v>
                </c:pt>
                <c:pt idx="2">
                  <c:v>10</c:v>
                </c:pt>
                <c:pt idx="3">
                  <c:v>100</c:v>
                </c:pt>
                <c:pt idx="4">
                  <c:v>150</c:v>
                </c:pt>
                <c:pt idx="5">
                  <c:v>ESE-15-one-treated cells</c:v>
                </c:pt>
              </c:strCache>
            </c:strRef>
          </c:cat>
          <c:val>
            <c:numRef>
              <c:f>Sheet1!$C$55:$H$55</c:f>
              <c:numCache>
                <c:formatCode>General</c:formatCode>
                <c:ptCount val="6"/>
                <c:pt idx="2">
                  <c:v>0.94977462957608838</c:v>
                </c:pt>
                <c:pt idx="3">
                  <c:v>0.854190862445939</c:v>
                </c:pt>
                <c:pt idx="4">
                  <c:v>0.83737646115506215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772-47F3-B5BF-A60C593942B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70716864"/>
        <c:axId val="371648720"/>
      </c:barChart>
      <c:catAx>
        <c:axId val="37071686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DATS</a:t>
                </a:r>
                <a:r>
                  <a:rPr lang="en-ZA" baseline="0"/>
                  <a:t> concentrations (µM)</a:t>
                </a:r>
                <a:endParaRPr lang="en-ZA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1648720"/>
        <c:crosses val="autoZero"/>
        <c:auto val="1"/>
        <c:lblAlgn val="ctr"/>
        <c:lblOffset val="100"/>
        <c:noMultiLvlLbl val="0"/>
      </c:catAx>
      <c:valAx>
        <c:axId val="371648720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sz="1100"/>
                  <a:t>Relative</a:t>
                </a:r>
                <a:r>
                  <a:rPr lang="en-ZA" sz="1100" baseline="0"/>
                  <a:t> fold differnece in migration</a:t>
                </a:r>
                <a:endParaRPr lang="en-ZA" sz="1100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071686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491535</xdr:colOff>
      <xdr:row>32</xdr:row>
      <xdr:rowOff>154749</xdr:rowOff>
    </xdr:from>
    <xdr:to>
      <xdr:col>17</xdr:col>
      <xdr:colOff>26457</xdr:colOff>
      <xdr:row>51</xdr:row>
      <xdr:rowOff>10582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D4C76B12-3FF8-A666-515D-10F77AC0C4F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228128</xdr:colOff>
      <xdr:row>51</xdr:row>
      <xdr:rowOff>131233</xdr:rowOff>
    </xdr:from>
    <xdr:to>
      <xdr:col>17</xdr:col>
      <xdr:colOff>10582</xdr:colOff>
      <xdr:row>69</xdr:row>
      <xdr:rowOff>169333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AB8E27C3-017F-A56D-ED3F-BF3771717A2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Blue Green">
      <a:dk1>
        <a:sysClr val="windowText" lastClr="000000"/>
      </a:dk1>
      <a:lt1>
        <a:sysClr val="window" lastClr="FFFFFF"/>
      </a:lt1>
      <a:dk2>
        <a:srgbClr val="373545"/>
      </a:dk2>
      <a:lt2>
        <a:srgbClr val="CEDBE6"/>
      </a:lt2>
      <a:accent1>
        <a:srgbClr val="3494BA"/>
      </a:accent1>
      <a:accent2>
        <a:srgbClr val="58B6C0"/>
      </a:accent2>
      <a:accent3>
        <a:srgbClr val="75BDA7"/>
      </a:accent3>
      <a:accent4>
        <a:srgbClr val="7A8C8E"/>
      </a:accent4>
      <a:accent5>
        <a:srgbClr val="84ACB6"/>
      </a:accent5>
      <a:accent6>
        <a:srgbClr val="2683C6"/>
      </a:accent6>
      <a:hlink>
        <a:srgbClr val="6B9F25"/>
      </a:hlink>
      <a:folHlink>
        <a:srgbClr val="9F6715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AAE424-6536-4A50-A61F-AC01150572B1}">
  <dimension ref="A1:R56"/>
  <sheetViews>
    <sheetView topLeftCell="A39" zoomScaleNormal="100" workbookViewId="0">
      <selection activeCell="Q49" sqref="Q49:R52"/>
    </sheetView>
  </sheetViews>
  <sheetFormatPr defaultRowHeight="14.35" x14ac:dyDescent="0.5"/>
  <cols>
    <col min="11" max="11" width="13.703125" customWidth="1"/>
  </cols>
  <sheetData>
    <row r="1" spans="1:18" ht="20.7" x14ac:dyDescent="0.7">
      <c r="A1" s="5" t="s">
        <v>22</v>
      </c>
      <c r="D1" s="5" t="s">
        <v>21</v>
      </c>
    </row>
    <row r="2" spans="1:18" x14ac:dyDescent="0.5">
      <c r="B2" t="s">
        <v>23</v>
      </c>
      <c r="G2" t="s">
        <v>24</v>
      </c>
    </row>
    <row r="3" spans="1:18" ht="15.7" x14ac:dyDescent="0.55000000000000004">
      <c r="A3" s="4" t="s">
        <v>20</v>
      </c>
      <c r="B3" t="s">
        <v>10</v>
      </c>
      <c r="C3" t="s">
        <v>9</v>
      </c>
      <c r="D3" t="s">
        <v>8</v>
      </c>
      <c r="K3" s="4" t="s">
        <v>19</v>
      </c>
      <c r="L3" t="s">
        <v>10</v>
      </c>
      <c r="M3" t="s">
        <v>9</v>
      </c>
      <c r="N3" t="s">
        <v>8</v>
      </c>
    </row>
    <row r="4" spans="1:18" x14ac:dyDescent="0.5">
      <c r="A4" t="s">
        <v>7</v>
      </c>
      <c r="K4" t="s">
        <v>7</v>
      </c>
    </row>
    <row r="5" spans="1:18" x14ac:dyDescent="0.5">
      <c r="A5" t="s">
        <v>6</v>
      </c>
      <c r="B5">
        <v>43.164000000000001</v>
      </c>
      <c r="C5">
        <v>18.659750000000003</v>
      </c>
      <c r="D5">
        <v>11.022</v>
      </c>
      <c r="F5">
        <v>0</v>
      </c>
      <c r="G5">
        <f>B5-C5</f>
        <v>24.504249999999999</v>
      </c>
      <c r="H5">
        <f>B5-D5</f>
        <v>32.142000000000003</v>
      </c>
      <c r="K5" t="s">
        <v>6</v>
      </c>
      <c r="L5">
        <v>38.955249999999999</v>
      </c>
      <c r="M5">
        <v>15.993000000000002</v>
      </c>
      <c r="N5">
        <v>12.57925</v>
      </c>
      <c r="P5">
        <v>0</v>
      </c>
      <c r="Q5">
        <f>L5-M5</f>
        <v>22.962249999999997</v>
      </c>
      <c r="R5">
        <f>L5-N5</f>
        <v>26.375999999999998</v>
      </c>
    </row>
    <row r="6" spans="1:18" x14ac:dyDescent="0.5">
      <c r="A6" t="s">
        <v>5</v>
      </c>
      <c r="B6">
        <v>64.301749999999998</v>
      </c>
      <c r="C6">
        <v>22.008749999999999</v>
      </c>
      <c r="D6">
        <v>9.011000000000001</v>
      </c>
      <c r="F6">
        <v>0</v>
      </c>
      <c r="G6">
        <f t="shared" ref="G6:G8" si="0">B6-C6</f>
        <v>42.292999999999999</v>
      </c>
      <c r="H6">
        <f t="shared" ref="H6:H8" si="1">B6-D6</f>
        <v>55.290749999999996</v>
      </c>
      <c r="K6" t="s">
        <v>5</v>
      </c>
      <c r="L6">
        <v>73.897999999999996</v>
      </c>
      <c r="M6">
        <v>30.210250000000002</v>
      </c>
      <c r="N6">
        <v>16.694500000000001</v>
      </c>
      <c r="P6">
        <v>0</v>
      </c>
      <c r="Q6">
        <f t="shared" ref="Q6:Q8" si="2">L6-M6</f>
        <v>43.687749999999994</v>
      </c>
      <c r="R6">
        <f t="shared" ref="R6:R8" si="3">L6-N6</f>
        <v>57.203499999999991</v>
      </c>
    </row>
    <row r="7" spans="1:18" x14ac:dyDescent="0.5">
      <c r="A7" t="s">
        <v>4</v>
      </c>
      <c r="B7">
        <v>70.53725</v>
      </c>
      <c r="C7">
        <v>27.814999999999998</v>
      </c>
      <c r="D7">
        <v>13.930250000000001</v>
      </c>
      <c r="F7">
        <v>0</v>
      </c>
      <c r="G7">
        <f t="shared" si="0"/>
        <v>42.722250000000003</v>
      </c>
      <c r="H7">
        <f t="shared" si="1"/>
        <v>56.606999999999999</v>
      </c>
      <c r="K7" t="s">
        <v>4</v>
      </c>
      <c r="L7">
        <v>72.176999999999992</v>
      </c>
      <c r="M7">
        <v>21.220500000000001</v>
      </c>
      <c r="N7">
        <v>12.092499999999999</v>
      </c>
      <c r="P7">
        <v>0</v>
      </c>
      <c r="Q7">
        <f t="shared" si="2"/>
        <v>50.956499999999991</v>
      </c>
      <c r="R7">
        <f t="shared" si="3"/>
        <v>60.084499999999991</v>
      </c>
    </row>
    <row r="8" spans="1:18" x14ac:dyDescent="0.5">
      <c r="A8" t="s">
        <v>3</v>
      </c>
      <c r="B8">
        <v>71.801000000000002</v>
      </c>
      <c r="C8">
        <v>34.674500000000002</v>
      </c>
      <c r="D8">
        <v>27.346500000000002</v>
      </c>
      <c r="F8">
        <v>0</v>
      </c>
      <c r="G8">
        <f t="shared" si="0"/>
        <v>37.1265</v>
      </c>
      <c r="H8">
        <f t="shared" si="1"/>
        <v>44.454499999999996</v>
      </c>
      <c r="K8" t="s">
        <v>3</v>
      </c>
      <c r="L8">
        <v>66.589500000000001</v>
      </c>
      <c r="M8">
        <v>32.345500000000001</v>
      </c>
      <c r="N8">
        <v>25.539749999999998</v>
      </c>
      <c r="P8">
        <v>0</v>
      </c>
      <c r="Q8">
        <f t="shared" si="2"/>
        <v>34.244</v>
      </c>
      <c r="R8">
        <f t="shared" si="3"/>
        <v>41.049750000000003</v>
      </c>
    </row>
    <row r="9" spans="1:18" x14ac:dyDescent="0.5">
      <c r="A9" t="s">
        <v>2</v>
      </c>
      <c r="K9" t="s">
        <v>2</v>
      </c>
    </row>
    <row r="10" spans="1:18" ht="14.7" thickBot="1" x14ac:dyDescent="0.55000000000000004">
      <c r="E10" s="3" t="s">
        <v>1</v>
      </c>
      <c r="F10" s="2">
        <f>AVERAGE(F5:F8)</f>
        <v>0</v>
      </c>
      <c r="G10" s="2">
        <f t="shared" ref="G10:H10" si="4">AVERAGE(G5:G8)</f>
        <v>36.661499999999997</v>
      </c>
      <c r="H10" s="2">
        <f t="shared" si="4"/>
        <v>47.123562499999998</v>
      </c>
      <c r="O10" s="3" t="s">
        <v>1</v>
      </c>
      <c r="P10" s="2">
        <f>AVERAGE(P5:P8)</f>
        <v>0</v>
      </c>
      <c r="Q10" s="2">
        <f t="shared" ref="Q10:R10" si="5">AVERAGE(Q5:Q8)</f>
        <v>37.962624999999996</v>
      </c>
      <c r="R10" s="2">
        <f t="shared" si="5"/>
        <v>46.178437500000001</v>
      </c>
    </row>
    <row r="11" spans="1:18" ht="15" thickTop="1" thickBot="1" x14ac:dyDescent="0.55000000000000004">
      <c r="E11" s="3" t="s">
        <v>0</v>
      </c>
      <c r="F11" s="6"/>
      <c r="G11" s="6"/>
      <c r="H11" s="6"/>
      <c r="I11" s="8"/>
      <c r="O11" s="3" t="s">
        <v>0</v>
      </c>
      <c r="P11" s="2"/>
      <c r="Q11" s="2"/>
      <c r="R11" s="2"/>
    </row>
    <row r="12" spans="1:18" ht="14.7" thickTop="1" x14ac:dyDescent="0.5"/>
    <row r="14" spans="1:18" ht="15.7" x14ac:dyDescent="0.55000000000000004">
      <c r="A14" s="4" t="s">
        <v>18</v>
      </c>
      <c r="B14" t="s">
        <v>10</v>
      </c>
      <c r="C14" t="s">
        <v>9</v>
      </c>
      <c r="D14" t="s">
        <v>8</v>
      </c>
      <c r="K14" s="4" t="s">
        <v>17</v>
      </c>
      <c r="L14" t="s">
        <v>10</v>
      </c>
      <c r="M14" t="s">
        <v>9</v>
      </c>
      <c r="N14" t="s">
        <v>8</v>
      </c>
    </row>
    <row r="15" spans="1:18" x14ac:dyDescent="0.5">
      <c r="A15" t="s">
        <v>7</v>
      </c>
      <c r="K15" t="s">
        <v>7</v>
      </c>
    </row>
    <row r="16" spans="1:18" x14ac:dyDescent="0.5">
      <c r="A16" t="s">
        <v>6</v>
      </c>
      <c r="B16">
        <v>39.155500000000004</v>
      </c>
      <c r="C16">
        <v>15.255500000000001</v>
      </c>
      <c r="D16">
        <v>15.87175</v>
      </c>
      <c r="F16">
        <v>0</v>
      </c>
      <c r="G16">
        <f>B16-C16</f>
        <v>23.900000000000002</v>
      </c>
      <c r="H16">
        <f>B16-D16</f>
        <v>23.283750000000005</v>
      </c>
      <c r="K16" t="s">
        <v>6</v>
      </c>
      <c r="L16">
        <v>40.77675</v>
      </c>
      <c r="M16">
        <v>34.478250000000003</v>
      </c>
      <c r="N16">
        <v>37.510500000000008</v>
      </c>
      <c r="P16">
        <v>0</v>
      </c>
      <c r="Q16">
        <f>L16-M16</f>
        <v>6.2984999999999971</v>
      </c>
      <c r="R16">
        <f>L16-N16</f>
        <v>3.2662499999999923</v>
      </c>
    </row>
    <row r="17" spans="1:18" x14ac:dyDescent="0.5">
      <c r="A17" t="s">
        <v>5</v>
      </c>
      <c r="B17">
        <v>75.717749999999995</v>
      </c>
      <c r="C17">
        <v>35.341499999999996</v>
      </c>
      <c r="D17">
        <v>20.12875</v>
      </c>
      <c r="F17">
        <v>0</v>
      </c>
      <c r="G17">
        <f t="shared" ref="G17:G19" si="6">B17-C17</f>
        <v>40.376249999999999</v>
      </c>
      <c r="H17">
        <f t="shared" ref="H17:H19" si="7">B17-D17</f>
        <v>55.588999999999999</v>
      </c>
      <c r="K17" t="s">
        <v>5</v>
      </c>
      <c r="L17">
        <v>69.736750000000001</v>
      </c>
      <c r="M17">
        <v>53.286999999999999</v>
      </c>
      <c r="N17">
        <v>46.013000000000005</v>
      </c>
      <c r="P17">
        <v>0</v>
      </c>
      <c r="Q17">
        <f t="shared" ref="Q17:Q19" si="8">L17-M17</f>
        <v>16.449750000000002</v>
      </c>
      <c r="R17">
        <f t="shared" ref="R17:R19" si="9">L17-N17</f>
        <v>23.723749999999995</v>
      </c>
    </row>
    <row r="18" spans="1:18" x14ac:dyDescent="0.5">
      <c r="A18" t="s">
        <v>4</v>
      </c>
      <c r="B18">
        <v>69.125</v>
      </c>
      <c r="C18">
        <v>22.8095</v>
      </c>
      <c r="D18">
        <v>11.178750000000001</v>
      </c>
      <c r="F18">
        <v>0</v>
      </c>
      <c r="G18">
        <f t="shared" si="6"/>
        <v>46.3155</v>
      </c>
      <c r="H18">
        <f t="shared" si="7"/>
        <v>57.946249999999999</v>
      </c>
      <c r="K18" t="s">
        <v>4</v>
      </c>
      <c r="L18">
        <v>69.830749999999995</v>
      </c>
      <c r="M18">
        <v>36.95675</v>
      </c>
      <c r="N18">
        <v>50.257250000000006</v>
      </c>
      <c r="P18">
        <v>0</v>
      </c>
      <c r="Q18">
        <f t="shared" si="8"/>
        <v>32.873999999999995</v>
      </c>
      <c r="R18">
        <f t="shared" si="9"/>
        <v>19.573499999999989</v>
      </c>
    </row>
    <row r="19" spans="1:18" x14ac:dyDescent="0.5">
      <c r="A19" t="s">
        <v>3</v>
      </c>
      <c r="B19">
        <v>65.97</v>
      </c>
      <c r="C19">
        <v>27.967500000000001</v>
      </c>
      <c r="D19">
        <v>21.36525</v>
      </c>
      <c r="F19">
        <v>0</v>
      </c>
      <c r="G19">
        <f t="shared" si="6"/>
        <v>38.002499999999998</v>
      </c>
      <c r="H19">
        <f t="shared" si="7"/>
        <v>44.604749999999996</v>
      </c>
      <c r="K19" t="s">
        <v>3</v>
      </c>
      <c r="L19">
        <v>66.453499999999991</v>
      </c>
      <c r="M19">
        <v>61.927000000000007</v>
      </c>
      <c r="N19">
        <v>57.882499999999993</v>
      </c>
      <c r="P19">
        <v>0</v>
      </c>
      <c r="Q19">
        <f t="shared" si="8"/>
        <v>4.5264999999999844</v>
      </c>
      <c r="R19">
        <f t="shared" si="9"/>
        <v>8.570999999999998</v>
      </c>
    </row>
    <row r="20" spans="1:18" x14ac:dyDescent="0.5">
      <c r="A20" t="s">
        <v>2</v>
      </c>
      <c r="K20" t="s">
        <v>2</v>
      </c>
    </row>
    <row r="21" spans="1:18" ht="14.7" thickBot="1" x14ac:dyDescent="0.55000000000000004">
      <c r="E21" s="3" t="s">
        <v>1</v>
      </c>
      <c r="F21" s="2">
        <f>AVERAGE(F16:F19)</f>
        <v>0</v>
      </c>
      <c r="G21" s="2">
        <f t="shared" ref="G21:H21" si="10">AVERAGE(G16:G19)</f>
        <v>37.148562499999997</v>
      </c>
      <c r="H21" s="2">
        <f t="shared" si="10"/>
        <v>45.355937499999996</v>
      </c>
      <c r="O21" s="3" t="s">
        <v>1</v>
      </c>
      <c r="P21" s="2">
        <f>AVERAGE(P16:P19)</f>
        <v>0</v>
      </c>
      <c r="Q21" s="2">
        <f t="shared" ref="Q21:R21" si="11">AVERAGE(Q16:Q19)</f>
        <v>15.037187499999995</v>
      </c>
      <c r="R21" s="2">
        <f t="shared" si="11"/>
        <v>13.783624999999994</v>
      </c>
    </row>
    <row r="22" spans="1:18" ht="15" thickTop="1" thickBot="1" x14ac:dyDescent="0.55000000000000004">
      <c r="E22" s="3" t="s">
        <v>0</v>
      </c>
      <c r="F22" s="2"/>
      <c r="G22" s="1"/>
      <c r="H22" s="7"/>
      <c r="O22" s="3" t="s">
        <v>0</v>
      </c>
      <c r="P22" s="2"/>
      <c r="Q22" s="1"/>
      <c r="R22" s="1"/>
    </row>
    <row r="23" spans="1:18" ht="14.7" thickTop="1" x14ac:dyDescent="0.5"/>
    <row r="25" spans="1:18" ht="15.7" x14ac:dyDescent="0.55000000000000004">
      <c r="A25" s="4" t="s">
        <v>16</v>
      </c>
      <c r="B25" t="s">
        <v>10</v>
      </c>
      <c r="C25" t="s">
        <v>9</v>
      </c>
      <c r="D25" t="s">
        <v>8</v>
      </c>
      <c r="K25" s="4" t="s">
        <v>15</v>
      </c>
      <c r="L25" t="s">
        <v>10</v>
      </c>
      <c r="M25" t="s">
        <v>9</v>
      </c>
      <c r="N25" t="s">
        <v>8</v>
      </c>
    </row>
    <row r="26" spans="1:18" x14ac:dyDescent="0.5">
      <c r="A26" t="s">
        <v>7</v>
      </c>
      <c r="K26" t="s">
        <v>7</v>
      </c>
    </row>
    <row r="27" spans="1:18" x14ac:dyDescent="0.5">
      <c r="A27" t="s">
        <v>6</v>
      </c>
      <c r="K27" t="s">
        <v>6</v>
      </c>
      <c r="L27">
        <v>49.092999999999989</v>
      </c>
      <c r="M27">
        <v>21.940750000000001</v>
      </c>
      <c r="N27">
        <v>16.56175</v>
      </c>
      <c r="P27">
        <v>0</v>
      </c>
      <c r="Q27">
        <f>L27-M27</f>
        <v>27.152249999999988</v>
      </c>
      <c r="R27">
        <f>L27-N27</f>
        <v>32.531249999999986</v>
      </c>
    </row>
    <row r="28" spans="1:18" x14ac:dyDescent="0.5">
      <c r="A28" t="s">
        <v>5</v>
      </c>
      <c r="B28">
        <v>75.625249999999994</v>
      </c>
      <c r="C28">
        <v>36.192750000000004</v>
      </c>
      <c r="D28">
        <v>22.882000000000001</v>
      </c>
      <c r="F28">
        <v>0</v>
      </c>
      <c r="G28">
        <f>B28-C28</f>
        <v>39.43249999999999</v>
      </c>
      <c r="H28">
        <f>B28-D28</f>
        <v>52.743249999999989</v>
      </c>
      <c r="K28" t="s">
        <v>5</v>
      </c>
      <c r="L28">
        <v>74.996000000000009</v>
      </c>
      <c r="M28">
        <v>28.867999999999995</v>
      </c>
      <c r="N28">
        <v>22.84225</v>
      </c>
      <c r="P28">
        <v>0</v>
      </c>
      <c r="Q28">
        <f t="shared" ref="Q28:Q30" si="12">L28-M28</f>
        <v>46.128000000000014</v>
      </c>
      <c r="R28">
        <f t="shared" ref="R28:R30" si="13">L28-N28</f>
        <v>52.153750000000009</v>
      </c>
    </row>
    <row r="29" spans="1:18" x14ac:dyDescent="0.5">
      <c r="A29" t="s">
        <v>4</v>
      </c>
      <c r="B29">
        <v>74.737500000000011</v>
      </c>
      <c r="C29">
        <v>26.688000000000002</v>
      </c>
      <c r="D29">
        <v>15.736249999999998</v>
      </c>
      <c r="F29">
        <v>0</v>
      </c>
      <c r="G29">
        <f t="shared" ref="G29:G30" si="14">B29-C29</f>
        <v>48.049500000000009</v>
      </c>
      <c r="H29">
        <f t="shared" ref="H29:H30" si="15">B29-D29</f>
        <v>59.001250000000013</v>
      </c>
      <c r="K29" t="s">
        <v>4</v>
      </c>
      <c r="L29">
        <v>73.604749999999996</v>
      </c>
      <c r="M29">
        <v>30.819499999999998</v>
      </c>
      <c r="N29">
        <v>23.00075</v>
      </c>
      <c r="P29">
        <v>0</v>
      </c>
      <c r="Q29">
        <f t="shared" si="12"/>
        <v>42.785249999999998</v>
      </c>
      <c r="R29">
        <f t="shared" si="13"/>
        <v>50.603999999999999</v>
      </c>
    </row>
    <row r="30" spans="1:18" x14ac:dyDescent="0.5">
      <c r="A30" t="s">
        <v>3</v>
      </c>
      <c r="B30">
        <v>64.254999999999995</v>
      </c>
      <c r="C30">
        <v>31.544499999999999</v>
      </c>
      <c r="D30">
        <v>24.76925</v>
      </c>
      <c r="F30">
        <v>0</v>
      </c>
      <c r="G30">
        <f t="shared" si="14"/>
        <v>32.710499999999996</v>
      </c>
      <c r="H30">
        <f t="shared" si="15"/>
        <v>39.485749999999996</v>
      </c>
      <c r="K30" t="s">
        <v>3</v>
      </c>
      <c r="L30">
        <v>65.996499999999997</v>
      </c>
      <c r="M30">
        <v>24.817500000000003</v>
      </c>
      <c r="N30">
        <v>18.724666666666668</v>
      </c>
      <c r="P30">
        <v>0</v>
      </c>
      <c r="Q30">
        <f t="shared" si="12"/>
        <v>41.178999999999995</v>
      </c>
      <c r="R30">
        <f t="shared" si="13"/>
        <v>47.271833333333333</v>
      </c>
    </row>
    <row r="31" spans="1:18" x14ac:dyDescent="0.5">
      <c r="A31" t="s">
        <v>2</v>
      </c>
      <c r="K31" t="s">
        <v>2</v>
      </c>
    </row>
    <row r="32" spans="1:18" ht="14.7" thickBot="1" x14ac:dyDescent="0.55000000000000004">
      <c r="E32" s="3" t="s">
        <v>1</v>
      </c>
      <c r="F32" s="2">
        <f>AVERAGE(F28:F30)</f>
        <v>0</v>
      </c>
      <c r="G32" s="2">
        <f t="shared" ref="G32:H32" si="16">AVERAGE(G28:G30)</f>
        <v>40.064166666666665</v>
      </c>
      <c r="H32" s="2">
        <f t="shared" si="16"/>
        <v>50.41008333333334</v>
      </c>
      <c r="O32" s="3" t="s">
        <v>1</v>
      </c>
      <c r="P32" s="2">
        <f>AVERAGE(P27:P30)</f>
        <v>0</v>
      </c>
      <c r="Q32" s="2">
        <f t="shared" ref="Q32:R32" si="17">AVERAGE(Q27:Q30)</f>
        <v>39.311124999999997</v>
      </c>
      <c r="R32" s="2">
        <f t="shared" si="17"/>
        <v>45.640208333333334</v>
      </c>
    </row>
    <row r="33" spans="1:18" ht="15" thickTop="1" thickBot="1" x14ac:dyDescent="0.55000000000000004">
      <c r="E33" s="3" t="s">
        <v>0</v>
      </c>
      <c r="F33" s="2"/>
      <c r="G33" s="1"/>
      <c r="H33" s="1"/>
      <c r="O33" s="3" t="s">
        <v>0</v>
      </c>
      <c r="P33" s="2"/>
      <c r="Q33" s="1"/>
      <c r="R33" s="1"/>
    </row>
    <row r="34" spans="1:18" ht="14.7" thickTop="1" x14ac:dyDescent="0.5"/>
    <row r="36" spans="1:18" ht="15.7" x14ac:dyDescent="0.55000000000000004">
      <c r="A36" s="4" t="s">
        <v>14</v>
      </c>
      <c r="B36" t="s">
        <v>10</v>
      </c>
      <c r="C36" t="s">
        <v>9</v>
      </c>
      <c r="D36" t="s">
        <v>8</v>
      </c>
      <c r="K36" s="4" t="s">
        <v>13</v>
      </c>
      <c r="L36" t="s">
        <v>10</v>
      </c>
      <c r="M36" t="s">
        <v>9</v>
      </c>
      <c r="N36" t="s">
        <v>8</v>
      </c>
    </row>
    <row r="37" spans="1:18" x14ac:dyDescent="0.5">
      <c r="A37" t="s">
        <v>7</v>
      </c>
      <c r="K37" t="s">
        <v>7</v>
      </c>
    </row>
    <row r="38" spans="1:18" x14ac:dyDescent="0.5">
      <c r="A38" t="s">
        <v>6</v>
      </c>
      <c r="K38" t="s">
        <v>6</v>
      </c>
      <c r="L38">
        <v>42.396500000000003</v>
      </c>
      <c r="M38">
        <v>20.871749999999999</v>
      </c>
      <c r="N38">
        <v>9.7515000000000001</v>
      </c>
      <c r="P38">
        <v>0</v>
      </c>
      <c r="Q38">
        <f>L38-M38</f>
        <v>21.524750000000004</v>
      </c>
      <c r="R38">
        <f>L38-N38</f>
        <v>32.645000000000003</v>
      </c>
    </row>
    <row r="39" spans="1:18" x14ac:dyDescent="0.5">
      <c r="A39" t="s">
        <v>5</v>
      </c>
      <c r="B39">
        <v>76.294499999999999</v>
      </c>
      <c r="C39">
        <v>38.28125</v>
      </c>
      <c r="D39">
        <v>28.630250000000004</v>
      </c>
      <c r="F39">
        <v>0</v>
      </c>
      <c r="G39">
        <f>B39-C39</f>
        <v>38.013249999999999</v>
      </c>
      <c r="H39">
        <f>B39-D39</f>
        <v>47.664249999999996</v>
      </c>
      <c r="K39" t="s">
        <v>5</v>
      </c>
      <c r="L39">
        <v>75.769750000000016</v>
      </c>
      <c r="M39">
        <v>34.942999999999998</v>
      </c>
      <c r="N39">
        <v>29.475000000000001</v>
      </c>
      <c r="P39">
        <v>0</v>
      </c>
      <c r="Q39">
        <f t="shared" ref="Q39:Q41" si="18">L39-M39</f>
        <v>40.826750000000018</v>
      </c>
      <c r="R39">
        <f t="shared" ref="R39:R41" si="19">L39-N39</f>
        <v>46.294750000000015</v>
      </c>
    </row>
    <row r="40" spans="1:18" x14ac:dyDescent="0.5">
      <c r="A40" t="s">
        <v>4</v>
      </c>
      <c r="B40">
        <v>73.29325</v>
      </c>
      <c r="C40">
        <v>36.3185</v>
      </c>
      <c r="D40">
        <v>22.400500000000001</v>
      </c>
      <c r="F40">
        <v>0</v>
      </c>
      <c r="G40">
        <f t="shared" ref="G40:G41" si="20">B40-C40</f>
        <v>36.97475</v>
      </c>
      <c r="H40">
        <f t="shared" ref="H40:H41" si="21">B40-D40</f>
        <v>50.892749999999999</v>
      </c>
      <c r="K40" t="s">
        <v>4</v>
      </c>
      <c r="L40">
        <v>83.647000000000006</v>
      </c>
      <c r="M40">
        <v>43.242999999999995</v>
      </c>
      <c r="N40">
        <v>30.468500000000002</v>
      </c>
      <c r="P40">
        <v>0</v>
      </c>
      <c r="Q40">
        <f t="shared" si="18"/>
        <v>40.404000000000011</v>
      </c>
      <c r="R40">
        <f t="shared" si="19"/>
        <v>53.1785</v>
      </c>
    </row>
    <row r="41" spans="1:18" x14ac:dyDescent="0.5">
      <c r="A41" t="s">
        <v>3</v>
      </c>
      <c r="B41">
        <v>70.653999999999996</v>
      </c>
      <c r="C41">
        <v>41.936999999999998</v>
      </c>
      <c r="D41">
        <v>32.42</v>
      </c>
      <c r="F41">
        <v>0</v>
      </c>
      <c r="G41">
        <f t="shared" si="20"/>
        <v>28.716999999999999</v>
      </c>
      <c r="H41">
        <f t="shared" si="21"/>
        <v>38.233999999999995</v>
      </c>
      <c r="K41" t="s">
        <v>3</v>
      </c>
      <c r="L41">
        <v>65.067250000000001</v>
      </c>
      <c r="M41">
        <v>32.854500000000002</v>
      </c>
      <c r="N41">
        <v>30.133000000000003</v>
      </c>
      <c r="P41">
        <v>0</v>
      </c>
      <c r="Q41">
        <f t="shared" si="18"/>
        <v>32.21275</v>
      </c>
      <c r="R41">
        <f t="shared" si="19"/>
        <v>34.934249999999999</v>
      </c>
    </row>
    <row r="42" spans="1:18" x14ac:dyDescent="0.5">
      <c r="A42" t="s">
        <v>2</v>
      </c>
      <c r="K42" t="s">
        <v>2</v>
      </c>
    </row>
    <row r="43" spans="1:18" ht="14.7" thickBot="1" x14ac:dyDescent="0.55000000000000004">
      <c r="E43" s="3" t="s">
        <v>1</v>
      </c>
      <c r="F43" s="2">
        <f>AVERAGE(F39:F41)</f>
        <v>0</v>
      </c>
      <c r="G43" s="2">
        <f t="shared" ref="G43:H43" si="22">AVERAGE(G39:G41)</f>
        <v>34.568333333333335</v>
      </c>
      <c r="H43" s="2">
        <f t="shared" si="22"/>
        <v>45.597000000000001</v>
      </c>
      <c r="O43" s="3" t="s">
        <v>1</v>
      </c>
      <c r="P43" s="2">
        <f>AVERAGE(P38:P41)</f>
        <v>0</v>
      </c>
      <c r="Q43" s="2">
        <f t="shared" ref="Q43:R43" si="23">AVERAGE(Q38:Q41)</f>
        <v>33.74206250000001</v>
      </c>
      <c r="R43" s="2">
        <f t="shared" si="23"/>
        <v>41.763125000000002</v>
      </c>
    </row>
    <row r="44" spans="1:18" ht="15" thickTop="1" thickBot="1" x14ac:dyDescent="0.55000000000000004">
      <c r="E44" s="3" t="s">
        <v>0</v>
      </c>
      <c r="F44" s="2"/>
      <c r="G44" s="1"/>
      <c r="H44" s="1"/>
      <c r="O44" s="3" t="s">
        <v>0</v>
      </c>
      <c r="P44" s="2"/>
      <c r="Q44" s="1"/>
      <c r="R44" s="1"/>
    </row>
    <row r="45" spans="1:18" ht="14.7" thickTop="1" x14ac:dyDescent="0.5"/>
    <row r="47" spans="1:18" ht="15.7" x14ac:dyDescent="0.55000000000000004">
      <c r="A47" s="4" t="s">
        <v>12</v>
      </c>
      <c r="B47" t="s">
        <v>10</v>
      </c>
      <c r="C47" t="s">
        <v>9</v>
      </c>
      <c r="D47" t="s">
        <v>8</v>
      </c>
      <c r="K47" s="4" t="s">
        <v>11</v>
      </c>
      <c r="L47" t="s">
        <v>10</v>
      </c>
      <c r="M47" t="s">
        <v>9</v>
      </c>
      <c r="N47" t="s">
        <v>8</v>
      </c>
    </row>
    <row r="48" spans="1:18" x14ac:dyDescent="0.5">
      <c r="A48" t="s">
        <v>7</v>
      </c>
      <c r="K48" t="s">
        <v>7</v>
      </c>
    </row>
    <row r="49" spans="1:18" x14ac:dyDescent="0.5">
      <c r="A49" t="s">
        <v>6</v>
      </c>
      <c r="B49">
        <v>48.52825</v>
      </c>
      <c r="C49">
        <v>29.156749999999999</v>
      </c>
      <c r="D49">
        <v>20.710999999999999</v>
      </c>
      <c r="F49">
        <v>0</v>
      </c>
      <c r="G49">
        <f>B49-C49</f>
        <v>19.371500000000001</v>
      </c>
      <c r="H49">
        <f>B49-D49</f>
        <v>27.817250000000001</v>
      </c>
      <c r="K49" t="s">
        <v>6</v>
      </c>
      <c r="L49">
        <v>45.462250000000004</v>
      </c>
      <c r="M49">
        <v>24.255499999999998</v>
      </c>
      <c r="N49">
        <v>14.375999999999998</v>
      </c>
      <c r="P49">
        <v>0</v>
      </c>
      <c r="Q49">
        <f>L49-M49</f>
        <v>21.206750000000007</v>
      </c>
      <c r="R49">
        <f>L49-N49</f>
        <v>31.086250000000007</v>
      </c>
    </row>
    <row r="50" spans="1:18" x14ac:dyDescent="0.5">
      <c r="A50" t="s">
        <v>5</v>
      </c>
      <c r="B50">
        <v>76.377750000000006</v>
      </c>
      <c r="C50">
        <v>38.813999999999993</v>
      </c>
      <c r="D50">
        <v>29.029249999999998</v>
      </c>
      <c r="F50">
        <v>0</v>
      </c>
      <c r="G50">
        <f t="shared" ref="G50:G52" si="24">B50-C50</f>
        <v>37.563750000000013</v>
      </c>
      <c r="H50">
        <f t="shared" ref="H50:H52" si="25">B50-D50</f>
        <v>47.348500000000008</v>
      </c>
      <c r="K50" t="s">
        <v>5</v>
      </c>
      <c r="L50">
        <v>76.739499999999992</v>
      </c>
      <c r="M50">
        <v>33.605000000000004</v>
      </c>
      <c r="N50">
        <v>29.051000000000002</v>
      </c>
      <c r="P50">
        <v>0</v>
      </c>
      <c r="Q50">
        <f>L50-M50</f>
        <v>43.134499999999989</v>
      </c>
      <c r="R50">
        <f t="shared" ref="R50:R52" si="26">L50-N50</f>
        <v>47.688499999999991</v>
      </c>
    </row>
    <row r="51" spans="1:18" x14ac:dyDescent="0.5">
      <c r="A51" t="s">
        <v>4</v>
      </c>
      <c r="B51">
        <v>77.677750000000003</v>
      </c>
      <c r="C51">
        <v>40.247999999999998</v>
      </c>
      <c r="D51">
        <v>38.0595</v>
      </c>
      <c r="F51">
        <v>0</v>
      </c>
      <c r="G51">
        <f t="shared" si="24"/>
        <v>37.429750000000006</v>
      </c>
      <c r="H51">
        <f t="shared" si="25"/>
        <v>39.618250000000003</v>
      </c>
      <c r="K51" t="s">
        <v>4</v>
      </c>
      <c r="L51">
        <v>79.392499999999998</v>
      </c>
      <c r="M51">
        <v>41.600749999999998</v>
      </c>
      <c r="N51">
        <v>32.155250000000002</v>
      </c>
      <c r="P51">
        <v>0</v>
      </c>
      <c r="Q51">
        <f t="shared" ref="Q51:Q52" si="27">L51-M51</f>
        <v>37.79175</v>
      </c>
      <c r="R51">
        <f t="shared" si="26"/>
        <v>47.237249999999996</v>
      </c>
    </row>
    <row r="52" spans="1:18" x14ac:dyDescent="0.5">
      <c r="A52" t="s">
        <v>3</v>
      </c>
      <c r="B52">
        <v>60.594749999999998</v>
      </c>
      <c r="C52">
        <v>34.228500000000004</v>
      </c>
      <c r="D52">
        <v>30.386500000000002</v>
      </c>
      <c r="F52">
        <v>0</v>
      </c>
      <c r="G52">
        <f t="shared" si="24"/>
        <v>26.366249999999994</v>
      </c>
      <c r="H52">
        <f t="shared" si="25"/>
        <v>30.208249999999996</v>
      </c>
      <c r="K52" t="s">
        <v>3</v>
      </c>
      <c r="L52">
        <v>59.84225</v>
      </c>
      <c r="M52">
        <v>29.623249999999999</v>
      </c>
      <c r="N52">
        <v>23.605250000000002</v>
      </c>
      <c r="P52">
        <v>0</v>
      </c>
      <c r="Q52">
        <f t="shared" si="27"/>
        <v>30.219000000000001</v>
      </c>
      <c r="R52">
        <f t="shared" si="26"/>
        <v>36.236999999999995</v>
      </c>
    </row>
    <row r="53" spans="1:18" x14ac:dyDescent="0.5">
      <c r="A53" t="s">
        <v>2</v>
      </c>
      <c r="K53" t="s">
        <v>2</v>
      </c>
    </row>
    <row r="54" spans="1:18" ht="14.7" thickBot="1" x14ac:dyDescent="0.55000000000000004">
      <c r="E54" s="3" t="s">
        <v>1</v>
      </c>
      <c r="F54" s="2">
        <f>AVERAGE(F49:F52)</f>
        <v>0</v>
      </c>
      <c r="G54" s="2">
        <f t="shared" ref="G54:H54" si="28">AVERAGE(G49:G52)</f>
        <v>30.182812500000001</v>
      </c>
      <c r="H54" s="2">
        <f t="shared" si="28"/>
        <v>36.248062500000003</v>
      </c>
      <c r="O54" s="3" t="s">
        <v>1</v>
      </c>
      <c r="P54" s="2">
        <f>AVERAGE(P49:P52)</f>
        <v>0</v>
      </c>
      <c r="Q54" s="2">
        <f t="shared" ref="Q54:R54" si="29">AVERAGE(Q49:Q52)</f>
        <v>33.088000000000001</v>
      </c>
      <c r="R54" s="2">
        <f t="shared" si="29"/>
        <v>40.562249999999999</v>
      </c>
    </row>
    <row r="55" spans="1:18" ht="15" thickTop="1" thickBot="1" x14ac:dyDescent="0.55000000000000004">
      <c r="E55" s="3" t="s">
        <v>0</v>
      </c>
      <c r="F55" s="2"/>
      <c r="G55" s="1"/>
      <c r="H55" s="1"/>
      <c r="O55" s="3" t="s">
        <v>0</v>
      </c>
      <c r="P55" s="2"/>
      <c r="Q55" s="1"/>
      <c r="R55" s="1"/>
    </row>
    <row r="56" spans="1:18" ht="14.7" thickTop="1" x14ac:dyDescent="0.5"/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F3BEB4-C970-4431-AA17-56697100B329}">
  <dimension ref="A1:W57"/>
  <sheetViews>
    <sheetView tabSelected="1" topLeftCell="A17" zoomScale="80" zoomScaleNormal="80" workbookViewId="0">
      <selection activeCell="U53" sqref="U53"/>
    </sheetView>
  </sheetViews>
  <sheetFormatPr defaultRowHeight="14.35" x14ac:dyDescent="0.5"/>
  <cols>
    <col min="8" max="8" width="13" bestFit="1" customWidth="1"/>
    <col min="16" max="16" width="13" bestFit="1" customWidth="1"/>
  </cols>
  <sheetData>
    <row r="1" spans="1:23" x14ac:dyDescent="0.5">
      <c r="B1" s="9" t="s">
        <v>20</v>
      </c>
      <c r="C1" s="19"/>
      <c r="D1" s="20" t="s">
        <v>19</v>
      </c>
      <c r="E1" s="19"/>
      <c r="F1" s="20" t="s">
        <v>18</v>
      </c>
      <c r="G1" s="19"/>
      <c r="H1" s="9" t="s">
        <v>17</v>
      </c>
      <c r="I1" s="19"/>
      <c r="J1" s="9" t="s">
        <v>25</v>
      </c>
      <c r="K1" s="19"/>
      <c r="L1" s="9" t="s">
        <v>26</v>
      </c>
      <c r="M1" s="19"/>
      <c r="N1" s="9" t="s">
        <v>27</v>
      </c>
      <c r="O1" s="19"/>
      <c r="P1" s="9" t="s">
        <v>28</v>
      </c>
      <c r="Q1" s="19"/>
      <c r="R1" s="9" t="s">
        <v>29</v>
      </c>
      <c r="S1" s="19"/>
      <c r="T1" s="9" t="s">
        <v>30</v>
      </c>
      <c r="U1" s="15"/>
    </row>
    <row r="2" spans="1:23" x14ac:dyDescent="0.5">
      <c r="A2" s="17" t="s">
        <v>7</v>
      </c>
      <c r="C2" s="14"/>
      <c r="D2" s="12"/>
      <c r="E2" s="14"/>
      <c r="F2" s="12"/>
      <c r="G2" s="14"/>
      <c r="I2" s="14"/>
      <c r="K2" s="14"/>
      <c r="M2" s="14"/>
      <c r="O2" s="14"/>
      <c r="Q2" s="14"/>
      <c r="S2" s="14"/>
      <c r="U2" s="14"/>
    </row>
    <row r="3" spans="1:23" x14ac:dyDescent="0.5">
      <c r="A3" s="17" t="s">
        <v>6</v>
      </c>
      <c r="B3">
        <v>24.504249999999999</v>
      </c>
      <c r="C3" s="14">
        <v>32.142000000000003</v>
      </c>
      <c r="D3" s="12">
        <v>22.962249999999997</v>
      </c>
      <c r="E3" s="14">
        <v>26.375999999999998</v>
      </c>
      <c r="F3" s="14">
        <v>23.900000000000002</v>
      </c>
      <c r="G3" s="21">
        <v>23.283750000000005</v>
      </c>
      <c r="H3">
        <v>6.2984999999999971</v>
      </c>
      <c r="I3" s="14">
        <v>3.2662499999999923</v>
      </c>
      <c r="K3" s="14"/>
      <c r="M3" s="14"/>
      <c r="N3">
        <v>19.371500000000001</v>
      </c>
      <c r="O3" s="14">
        <v>27.817250000000001</v>
      </c>
      <c r="P3">
        <v>27.152249999999988</v>
      </c>
      <c r="Q3" s="14">
        <v>32.531249999999986</v>
      </c>
      <c r="R3">
        <v>21.524750000000004</v>
      </c>
      <c r="S3" s="14">
        <v>32.645000000000003</v>
      </c>
      <c r="T3">
        <v>21.206750000000007</v>
      </c>
      <c r="U3" s="14">
        <v>31.086250000000007</v>
      </c>
      <c r="W3" t="s">
        <v>31</v>
      </c>
    </row>
    <row r="4" spans="1:23" x14ac:dyDescent="0.5">
      <c r="A4" s="17" t="s">
        <v>5</v>
      </c>
      <c r="B4">
        <v>42.292999999999999</v>
      </c>
      <c r="C4" s="14">
        <v>55.290749999999996</v>
      </c>
      <c r="D4" s="12">
        <v>43.687749999999994</v>
      </c>
      <c r="E4" s="14">
        <v>57.203499999999991</v>
      </c>
      <c r="F4" s="14">
        <v>40.376249999999999</v>
      </c>
      <c r="G4" s="21">
        <v>55.588999999999999</v>
      </c>
      <c r="H4">
        <v>16.449750000000002</v>
      </c>
      <c r="I4" s="14">
        <v>23.723749999999995</v>
      </c>
      <c r="J4" s="14">
        <v>39.43249999999999</v>
      </c>
      <c r="K4" s="21">
        <v>52.743249999999989</v>
      </c>
      <c r="L4">
        <v>38.013249999999999</v>
      </c>
      <c r="M4" s="14">
        <v>47.664249999999996</v>
      </c>
      <c r="N4">
        <v>37.563750000000013</v>
      </c>
      <c r="O4" s="14">
        <v>47.348500000000008</v>
      </c>
      <c r="P4">
        <v>46.128000000000014</v>
      </c>
      <c r="Q4" s="14">
        <v>52.153750000000009</v>
      </c>
      <c r="R4">
        <v>40.826750000000018</v>
      </c>
      <c r="S4" s="14">
        <v>46.294750000000015</v>
      </c>
      <c r="T4">
        <v>43.134499999999989</v>
      </c>
      <c r="U4" s="14">
        <v>47.688499999999991</v>
      </c>
    </row>
    <row r="5" spans="1:23" x14ac:dyDescent="0.5">
      <c r="A5" s="17" t="s">
        <v>4</v>
      </c>
      <c r="B5">
        <v>42.722250000000003</v>
      </c>
      <c r="C5" s="14">
        <v>56.606999999999999</v>
      </c>
      <c r="D5" s="12">
        <v>50.956499999999991</v>
      </c>
      <c r="E5" s="14">
        <v>60.084499999999991</v>
      </c>
      <c r="F5" s="14">
        <v>46.3155</v>
      </c>
      <c r="G5" s="21">
        <v>57.946249999999999</v>
      </c>
      <c r="H5">
        <v>32.873999999999995</v>
      </c>
      <c r="I5" s="14">
        <v>19.573499999999989</v>
      </c>
      <c r="J5" s="14">
        <v>48.049500000000009</v>
      </c>
      <c r="K5" s="21">
        <v>59.001250000000013</v>
      </c>
      <c r="L5">
        <v>36.97475</v>
      </c>
      <c r="M5" s="14">
        <v>50.892749999999999</v>
      </c>
      <c r="N5">
        <v>37.429750000000006</v>
      </c>
      <c r="O5" s="14">
        <v>39.618250000000003</v>
      </c>
      <c r="P5">
        <v>42.785249999999998</v>
      </c>
      <c r="Q5" s="14">
        <v>50.603999999999999</v>
      </c>
      <c r="R5">
        <v>40.404000000000011</v>
      </c>
      <c r="S5" s="14">
        <v>53.1785</v>
      </c>
      <c r="T5">
        <v>37.79175</v>
      </c>
      <c r="U5" s="14">
        <v>47.237249999999996</v>
      </c>
    </row>
    <row r="6" spans="1:23" x14ac:dyDescent="0.5">
      <c r="A6" s="17" t="s">
        <v>3</v>
      </c>
      <c r="B6">
        <v>37.1265</v>
      </c>
      <c r="C6" s="14">
        <v>44.454499999999996</v>
      </c>
      <c r="D6" s="12">
        <v>34.244</v>
      </c>
      <c r="E6" s="14">
        <v>41.049750000000003</v>
      </c>
      <c r="F6" s="14">
        <v>38.002499999999998</v>
      </c>
      <c r="G6" s="21">
        <v>44.604749999999996</v>
      </c>
      <c r="H6">
        <v>4.5264999999999844</v>
      </c>
      <c r="I6" s="14">
        <v>8.570999999999998</v>
      </c>
      <c r="J6" s="14">
        <v>32.710499999999996</v>
      </c>
      <c r="K6" s="21">
        <v>39.485749999999996</v>
      </c>
      <c r="L6">
        <v>28.716999999999999</v>
      </c>
      <c r="M6" s="14">
        <v>38.233999999999995</v>
      </c>
      <c r="N6">
        <v>26.366249999999994</v>
      </c>
      <c r="O6" s="14">
        <v>30.208249999999996</v>
      </c>
      <c r="P6">
        <v>41.178999999999995</v>
      </c>
      <c r="Q6" s="14">
        <v>47.271833333333333</v>
      </c>
      <c r="R6">
        <v>32.21275</v>
      </c>
      <c r="S6" s="14">
        <v>34.934249999999999</v>
      </c>
      <c r="T6">
        <v>30.219000000000001</v>
      </c>
      <c r="U6" s="14">
        <v>36.236999999999995</v>
      </c>
    </row>
    <row r="7" spans="1:23" x14ac:dyDescent="0.5">
      <c r="A7" s="17" t="s">
        <v>2</v>
      </c>
      <c r="C7" s="14"/>
      <c r="D7" s="12"/>
      <c r="E7" s="14"/>
      <c r="F7" s="12"/>
      <c r="G7" s="14"/>
      <c r="I7" s="14"/>
      <c r="K7" s="14"/>
      <c r="M7" s="14"/>
      <c r="O7" s="14"/>
      <c r="Q7" s="14"/>
      <c r="S7" s="14"/>
      <c r="U7" s="14"/>
    </row>
    <row r="11" spans="1:23" x14ac:dyDescent="0.5">
      <c r="B11" s="9" t="s">
        <v>20</v>
      </c>
      <c r="C11" s="19"/>
      <c r="D11" s="20" t="s">
        <v>19</v>
      </c>
      <c r="E11" s="19"/>
      <c r="F11" s="18" t="s">
        <v>18</v>
      </c>
      <c r="G11" s="19"/>
      <c r="H11" s="9" t="s">
        <v>17</v>
      </c>
      <c r="I11" s="19"/>
      <c r="J11" s="16" t="s">
        <v>25</v>
      </c>
      <c r="K11" s="19"/>
      <c r="L11" s="9" t="s">
        <v>26</v>
      </c>
      <c r="M11" s="19"/>
      <c r="N11" s="9" t="s">
        <v>27</v>
      </c>
      <c r="O11" s="19"/>
      <c r="P11" s="9" t="s">
        <v>28</v>
      </c>
      <c r="Q11" s="19"/>
      <c r="R11" s="9" t="s">
        <v>29</v>
      </c>
      <c r="S11" s="19"/>
      <c r="T11" s="9" t="s">
        <v>30</v>
      </c>
      <c r="U11" s="15"/>
    </row>
    <row r="12" spans="1:23" x14ac:dyDescent="0.5">
      <c r="A12" s="17" t="s">
        <v>7</v>
      </c>
      <c r="C12" s="14"/>
      <c r="D12" s="12"/>
      <c r="E12" s="13"/>
      <c r="F12" s="22"/>
      <c r="G12" s="13"/>
      <c r="J12" s="11"/>
      <c r="K12" s="14"/>
      <c r="M12" s="14"/>
      <c r="O12" s="14"/>
      <c r="Q12" s="14"/>
      <c r="S12" s="14"/>
      <c r="U12" s="14"/>
    </row>
    <row r="13" spans="1:23" x14ac:dyDescent="0.5">
      <c r="A13" s="17" t="s">
        <v>6</v>
      </c>
      <c r="B13">
        <f>B3/B3</f>
        <v>1</v>
      </c>
      <c r="C13" s="14">
        <f>C3/C3</f>
        <v>1</v>
      </c>
      <c r="D13" s="12">
        <f>D3/B3</f>
        <v>0.9370721405470479</v>
      </c>
      <c r="E13" s="14">
        <f>E3/C3</f>
        <v>0.82060854956132145</v>
      </c>
      <c r="F13">
        <f>F3/B3</f>
        <v>0.97534101227338132</v>
      </c>
      <c r="G13" s="14">
        <f>G3/C3</f>
        <v>0.7244026507373531</v>
      </c>
      <c r="H13">
        <f>H3/B3</f>
        <v>0.25703704459430499</v>
      </c>
      <c r="I13">
        <f>I3/C3</f>
        <v>0.10161937651670687</v>
      </c>
      <c r="J13" s="12"/>
      <c r="K13" s="14"/>
      <c r="M13" s="14"/>
      <c r="N13">
        <f>N3/B3</f>
        <v>0.79053633553363201</v>
      </c>
      <c r="O13" s="14">
        <f>O3/C3</f>
        <v>0.86544863418580043</v>
      </c>
      <c r="P13">
        <f>P3/B3</f>
        <v>1.1080628870502052</v>
      </c>
      <c r="Q13" s="14">
        <f>Q3/C3</f>
        <v>1.0121103229419446</v>
      </c>
      <c r="R13">
        <f>R3/B3</f>
        <v>0.87840884744483116</v>
      </c>
      <c r="S13" s="14">
        <f>S3/C3</f>
        <v>1.0156493062037211</v>
      </c>
      <c r="T13">
        <f>T3/B3</f>
        <v>0.86543150677943648</v>
      </c>
      <c r="U13" s="14">
        <f>U3/C3</f>
        <v>0.96715356853960566</v>
      </c>
      <c r="W13" t="s">
        <v>32</v>
      </c>
    </row>
    <row r="14" spans="1:23" x14ac:dyDescent="0.5">
      <c r="A14" s="17" t="s">
        <v>5</v>
      </c>
      <c r="B14">
        <f t="shared" ref="B14:C16" si="0">B4/B4</f>
        <v>1</v>
      </c>
      <c r="C14" s="14">
        <f t="shared" si="0"/>
        <v>1</v>
      </c>
      <c r="D14" s="12">
        <f>D4/B4</f>
        <v>1.0329782706358024</v>
      </c>
      <c r="E14" s="14">
        <f t="shared" ref="E14:E16" si="1">E4/C4</f>
        <v>1.0345943941798583</v>
      </c>
      <c r="F14">
        <f t="shared" ref="F14:F16" si="2">F4/B4</f>
        <v>0.95467926134348469</v>
      </c>
      <c r="G14" s="14">
        <f t="shared" ref="G14:G16" si="3">G4/C4</f>
        <v>1.0053942115091585</v>
      </c>
      <c r="H14">
        <f t="shared" ref="H14:H16" si="4">H4/B4</f>
        <v>0.38894734353202665</v>
      </c>
      <c r="I14">
        <f t="shared" ref="I14:I16" si="5">I4/C4</f>
        <v>0.42907267490493434</v>
      </c>
      <c r="J14" s="12">
        <f>J4/B4</f>
        <v>0.93236469392097965</v>
      </c>
      <c r="K14" s="14">
        <f>K4/C4</f>
        <v>0.95392538534926719</v>
      </c>
      <c r="L14">
        <f>L4/B4</f>
        <v>0.89880713120374534</v>
      </c>
      <c r="M14" s="14">
        <f>M4/C4</f>
        <v>0.86206553537436192</v>
      </c>
      <c r="N14">
        <f t="shared" ref="N14:N16" si="6">N4/B4</f>
        <v>0.88817889485257639</v>
      </c>
      <c r="O14" s="14">
        <f t="shared" ref="O14:O16" si="7">O4/C4</f>
        <v>0.8563548152267787</v>
      </c>
      <c r="P14">
        <f t="shared" ref="P14:P16" si="8">P4/B4</f>
        <v>1.0906769441751594</v>
      </c>
      <c r="Q14" s="14">
        <f t="shared" ref="Q14:Q16" si="9">Q4/C4</f>
        <v>0.94326356578632076</v>
      </c>
      <c r="R14">
        <f t="shared" ref="R14:R16" si="10">R4/B4</f>
        <v>0.96533114226940675</v>
      </c>
      <c r="S14" s="14">
        <f t="shared" ref="S14:S16" si="11">S4/C4</f>
        <v>0.83729647364161308</v>
      </c>
      <c r="T14">
        <f t="shared" ref="T14:T16" si="12">T4/B4</f>
        <v>1.0198969096540795</v>
      </c>
      <c r="U14" s="14">
        <f t="shared" ref="U14:U16" si="13">U4/C4</f>
        <v>0.86250412591617942</v>
      </c>
    </row>
    <row r="15" spans="1:23" x14ac:dyDescent="0.5">
      <c r="A15" s="17" t="s">
        <v>4</v>
      </c>
      <c r="B15">
        <f t="shared" si="0"/>
        <v>1</v>
      </c>
      <c r="C15" s="14">
        <f t="shared" si="0"/>
        <v>1</v>
      </c>
      <c r="D15" s="12">
        <f t="shared" ref="D15:D16" si="14">D5/B5</f>
        <v>1.1927391464634935</v>
      </c>
      <c r="E15" s="14">
        <f t="shared" si="1"/>
        <v>1.0614323316904268</v>
      </c>
      <c r="F15">
        <f t="shared" si="2"/>
        <v>1.0841072274985517</v>
      </c>
      <c r="G15" s="14">
        <f t="shared" si="3"/>
        <v>1.0236587347854507</v>
      </c>
      <c r="H15">
        <f t="shared" si="4"/>
        <v>0.76948194442006201</v>
      </c>
      <c r="I15">
        <f t="shared" si="5"/>
        <v>0.34577879060893507</v>
      </c>
      <c r="J15" s="12">
        <f t="shared" ref="J15:J16" si="15">J5/B5</f>
        <v>1.1246949774414972</v>
      </c>
      <c r="K15" s="14">
        <f t="shared" ref="K15:K16" si="16">K5/C5</f>
        <v>1.0422960057943367</v>
      </c>
      <c r="L15">
        <f t="shared" ref="L15:L16" si="17">L5/B5</f>
        <v>0.865468227914026</v>
      </c>
      <c r="M15" s="14">
        <f t="shared" ref="M15:M16" si="18">M5/C5</f>
        <v>0.89905400392177648</v>
      </c>
      <c r="N15">
        <f t="shared" si="6"/>
        <v>0.87611841604784402</v>
      </c>
      <c r="O15" s="14">
        <f t="shared" si="7"/>
        <v>0.69988252336283507</v>
      </c>
      <c r="P15">
        <f t="shared" si="8"/>
        <v>1.0014746414339131</v>
      </c>
      <c r="Q15" s="14">
        <f t="shared" si="9"/>
        <v>0.89395304467645342</v>
      </c>
      <c r="R15">
        <f t="shared" si="10"/>
        <v>0.94573670628302597</v>
      </c>
      <c r="S15" s="14">
        <f t="shared" si="11"/>
        <v>0.93943328563605211</v>
      </c>
      <c r="T15">
        <f t="shared" si="12"/>
        <v>0.8845917525411231</v>
      </c>
      <c r="U15" s="14">
        <f t="shared" si="13"/>
        <v>0.83447718480046629</v>
      </c>
    </row>
    <row r="16" spans="1:23" x14ac:dyDescent="0.5">
      <c r="A16" s="17" t="s">
        <v>3</v>
      </c>
      <c r="B16">
        <f t="shared" si="0"/>
        <v>1</v>
      </c>
      <c r="C16" s="14">
        <f t="shared" si="0"/>
        <v>1</v>
      </c>
      <c r="D16" s="12">
        <f t="shared" si="14"/>
        <v>0.92236003932501043</v>
      </c>
      <c r="E16" s="14">
        <f t="shared" si="1"/>
        <v>0.92341045338492178</v>
      </c>
      <c r="F16">
        <f t="shared" si="2"/>
        <v>1.0235950062623731</v>
      </c>
      <c r="G16" s="14">
        <f t="shared" si="3"/>
        <v>1.0033798603066055</v>
      </c>
      <c r="H16">
        <f t="shared" si="4"/>
        <v>0.12192099982492248</v>
      </c>
      <c r="I16">
        <f t="shared" si="5"/>
        <v>0.19280387812257474</v>
      </c>
      <c r="J16" s="12">
        <f t="shared" si="15"/>
        <v>0.88105531089652933</v>
      </c>
      <c r="K16" s="14">
        <f t="shared" si="16"/>
        <v>0.88822841332148605</v>
      </c>
      <c r="L16">
        <f t="shared" si="17"/>
        <v>0.7734906333750825</v>
      </c>
      <c r="M16" s="14">
        <f t="shared" si="18"/>
        <v>0.86007040906994792</v>
      </c>
      <c r="N16">
        <f t="shared" si="6"/>
        <v>0.7101733263302491</v>
      </c>
      <c r="O16" s="14">
        <f t="shared" si="7"/>
        <v>0.67953188091194361</v>
      </c>
      <c r="P16">
        <f t="shared" si="8"/>
        <v>1.1091538389021318</v>
      </c>
      <c r="Q16" s="14">
        <f t="shared" si="9"/>
        <v>1.0633756612566407</v>
      </c>
      <c r="R16">
        <f t="shared" si="10"/>
        <v>0.86764844518066608</v>
      </c>
      <c r="S16" s="14">
        <f t="shared" si="11"/>
        <v>0.78584282806015149</v>
      </c>
      <c r="T16">
        <f t="shared" si="12"/>
        <v>0.81394691123590968</v>
      </c>
      <c r="U16" s="14">
        <f t="shared" si="13"/>
        <v>0.81514807274854062</v>
      </c>
    </row>
    <row r="17" spans="1:23" x14ac:dyDescent="0.5">
      <c r="A17" s="17" t="s">
        <v>2</v>
      </c>
      <c r="C17" s="14"/>
      <c r="D17" s="12"/>
      <c r="E17" s="14"/>
      <c r="G17" s="14"/>
      <c r="J17" s="12"/>
      <c r="K17" s="14"/>
      <c r="M17" s="14"/>
      <c r="O17" s="14"/>
      <c r="Q17" s="14"/>
      <c r="S17" s="14"/>
      <c r="U17" s="14"/>
    </row>
    <row r="20" spans="1:23" x14ac:dyDescent="0.5">
      <c r="B20" s="10" t="s">
        <v>20</v>
      </c>
      <c r="C20" s="10"/>
      <c r="D20" s="10" t="s">
        <v>19</v>
      </c>
      <c r="E20" s="10"/>
      <c r="F20" s="10" t="s">
        <v>18</v>
      </c>
      <c r="G20" s="10"/>
      <c r="H20" s="10" t="s">
        <v>17</v>
      </c>
      <c r="I20" s="10"/>
      <c r="J20" s="10" t="s">
        <v>25</v>
      </c>
      <c r="K20" s="10"/>
      <c r="L20" s="10" t="s">
        <v>26</v>
      </c>
      <c r="M20" s="10"/>
      <c r="N20" s="10" t="s">
        <v>27</v>
      </c>
      <c r="O20" s="10"/>
      <c r="P20" s="10" t="s">
        <v>28</v>
      </c>
      <c r="Q20" s="10"/>
      <c r="R20" s="10" t="s">
        <v>29</v>
      </c>
      <c r="S20" s="10"/>
      <c r="T20" s="10" t="s">
        <v>30</v>
      </c>
      <c r="U20" s="10"/>
    </row>
    <row r="21" spans="1:23" x14ac:dyDescent="0.5">
      <c r="A21" s="14" t="s">
        <v>7</v>
      </c>
      <c r="C21" s="13"/>
      <c r="E21" s="13"/>
      <c r="G21" s="13"/>
      <c r="I21" s="13"/>
      <c r="K21" s="13"/>
      <c r="M21" s="13"/>
      <c r="O21" s="13"/>
      <c r="Q21" s="13"/>
      <c r="S21" s="13"/>
      <c r="U21" s="13"/>
    </row>
    <row r="22" spans="1:23" x14ac:dyDescent="0.5">
      <c r="A22" s="14" t="s">
        <v>6</v>
      </c>
      <c r="B22">
        <v>1</v>
      </c>
      <c r="C22" s="14">
        <v>1</v>
      </c>
      <c r="D22">
        <v>0.9370721405470479</v>
      </c>
      <c r="E22" s="14"/>
      <c r="F22">
        <v>0.97534101227338132</v>
      </c>
      <c r="G22" s="14"/>
      <c r="H22">
        <v>0.25703704459430499</v>
      </c>
      <c r="K22" s="14"/>
      <c r="M22" s="14"/>
      <c r="N22">
        <v>0.79053633553363201</v>
      </c>
      <c r="O22" s="14">
        <v>0.86544863418580043</v>
      </c>
      <c r="P22">
        <v>1.1080628870502052</v>
      </c>
      <c r="Q22" s="14">
        <v>1.0121103229419446</v>
      </c>
      <c r="S22" s="14"/>
      <c r="U22" s="14"/>
      <c r="W22" t="s">
        <v>33</v>
      </c>
    </row>
    <row r="23" spans="1:23" x14ac:dyDescent="0.5">
      <c r="A23" s="14" t="s">
        <v>5</v>
      </c>
      <c r="B23">
        <v>1</v>
      </c>
      <c r="C23" s="14">
        <v>1</v>
      </c>
      <c r="D23">
        <v>1.0329782706358024</v>
      </c>
      <c r="E23" s="14">
        <v>1.0345943941798583</v>
      </c>
      <c r="F23">
        <v>0.95467926134348469</v>
      </c>
      <c r="G23" s="14">
        <v>1.0053942115091585</v>
      </c>
      <c r="H23">
        <v>0.38894734353202665</v>
      </c>
      <c r="I23" s="14">
        <v>0.10161937651670687</v>
      </c>
      <c r="J23">
        <v>0.93236469392097965</v>
      </c>
      <c r="K23" s="14">
        <v>0.95392538534926719</v>
      </c>
      <c r="L23">
        <v>0.89880713120374534</v>
      </c>
      <c r="M23" s="14">
        <v>0.86206553537436192</v>
      </c>
      <c r="N23">
        <v>0.88817889485257639</v>
      </c>
      <c r="O23" s="14">
        <v>0.8563548152267787</v>
      </c>
      <c r="P23">
        <v>1.0906769441751594</v>
      </c>
      <c r="Q23" s="14">
        <v>0.94326356578632076</v>
      </c>
      <c r="R23">
        <v>0.87841000000000002</v>
      </c>
      <c r="S23" s="14">
        <v>0.83729647364161308</v>
      </c>
      <c r="T23">
        <v>0.86543150677943648</v>
      </c>
      <c r="U23" s="14">
        <v>0.86250412591617942</v>
      </c>
    </row>
    <row r="24" spans="1:23" x14ac:dyDescent="0.5">
      <c r="A24" s="14" t="s">
        <v>4</v>
      </c>
      <c r="B24">
        <v>1</v>
      </c>
      <c r="C24" s="14">
        <v>1</v>
      </c>
      <c r="D24">
        <v>0.92236003932501043</v>
      </c>
      <c r="E24" s="14">
        <v>1.0614323316904268</v>
      </c>
      <c r="F24">
        <v>1.0235950062623731</v>
      </c>
      <c r="G24" s="14">
        <v>1.0236587347854507</v>
      </c>
      <c r="H24">
        <v>0.12192099982492248</v>
      </c>
      <c r="I24" s="14">
        <v>0.34577879060893507</v>
      </c>
      <c r="J24">
        <v>1.1246949774414972</v>
      </c>
      <c r="K24" s="14">
        <v>1.0422960057943367</v>
      </c>
      <c r="L24">
        <v>0.865468227914026</v>
      </c>
      <c r="M24" s="14">
        <v>0.89905400392177648</v>
      </c>
      <c r="N24">
        <v>0.87611841604784402</v>
      </c>
      <c r="O24" s="14">
        <v>0.69988252336283507</v>
      </c>
      <c r="P24">
        <v>1.1091538389021318</v>
      </c>
      <c r="Q24" s="14">
        <v>0.89395000000000002</v>
      </c>
      <c r="R24">
        <v>0.94573670628302597</v>
      </c>
      <c r="S24" s="14">
        <v>0.93943328563605211</v>
      </c>
      <c r="T24">
        <v>0.8845917525411231</v>
      </c>
      <c r="U24" s="14">
        <v>0.83447718480046629</v>
      </c>
    </row>
    <row r="25" spans="1:23" x14ac:dyDescent="0.5">
      <c r="A25" s="14" t="s">
        <v>3</v>
      </c>
      <c r="B25">
        <v>1</v>
      </c>
      <c r="C25" s="14">
        <v>1</v>
      </c>
      <c r="E25" s="14">
        <v>0.92341045338492178</v>
      </c>
      <c r="G25" s="14">
        <v>1.0033798603066055</v>
      </c>
      <c r="I25" s="14">
        <v>0.19280387812257474</v>
      </c>
      <c r="J25">
        <v>0.88105531089652933</v>
      </c>
      <c r="K25" s="14">
        <v>0.88822841332148605</v>
      </c>
      <c r="L25">
        <v>0.7734906333750825</v>
      </c>
      <c r="M25" s="14">
        <v>0.86007040906994792</v>
      </c>
      <c r="O25" s="14"/>
      <c r="R25">
        <v>0.86764844518066608</v>
      </c>
      <c r="S25" s="14">
        <v>0.78584282806015149</v>
      </c>
      <c r="T25">
        <v>0.81394691123590968</v>
      </c>
      <c r="U25" s="14">
        <v>0.81514807274854062</v>
      </c>
    </row>
    <row r="26" spans="1:23" x14ac:dyDescent="0.5">
      <c r="A26" s="14" t="s">
        <v>2</v>
      </c>
      <c r="C26" s="14"/>
      <c r="D26" s="10" t="s">
        <v>19</v>
      </c>
      <c r="E26" s="10"/>
      <c r="F26" s="10" t="s">
        <v>18</v>
      </c>
      <c r="G26" s="10"/>
      <c r="H26" s="10" t="s">
        <v>17</v>
      </c>
      <c r="I26" s="10"/>
      <c r="J26" s="10" t="s">
        <v>25</v>
      </c>
      <c r="K26" s="10"/>
      <c r="L26" s="10" t="s">
        <v>26</v>
      </c>
      <c r="M26" s="10"/>
      <c r="N26" s="10" t="s">
        <v>27</v>
      </c>
      <c r="O26" s="10"/>
      <c r="P26" s="10" t="s">
        <v>28</v>
      </c>
      <c r="Q26" s="10"/>
      <c r="R26" s="10" t="s">
        <v>29</v>
      </c>
      <c r="S26" s="10"/>
      <c r="T26" s="10" t="s">
        <v>30</v>
      </c>
      <c r="U26" s="10"/>
    </row>
    <row r="27" spans="1:23" x14ac:dyDescent="0.5">
      <c r="A27" s="14" t="s">
        <v>1</v>
      </c>
      <c r="B27" s="25">
        <f>AVERAGE(B21:B25)</f>
        <v>1</v>
      </c>
      <c r="C27" s="25">
        <f t="shared" ref="C27:U27" si="19">AVERAGE(C21:C25)</f>
        <v>1</v>
      </c>
      <c r="D27" s="25">
        <f>AVERAGE(D21:D24)</f>
        <v>0.96413681683595354</v>
      </c>
      <c r="E27" s="25">
        <f t="shared" si="19"/>
        <v>1.0064790597517355</v>
      </c>
      <c r="F27" s="25">
        <f>AVERAGE(F21:F24)</f>
        <v>0.984538426626413</v>
      </c>
      <c r="G27" s="25">
        <f t="shared" si="19"/>
        <v>1.010810935533738</v>
      </c>
      <c r="H27" s="25">
        <f>AVERAGE(H21:H24)</f>
        <v>0.255968462650418</v>
      </c>
      <c r="I27" s="25">
        <f t="shared" si="19"/>
        <v>0.21340068174940555</v>
      </c>
      <c r="J27" s="25">
        <f t="shared" si="19"/>
        <v>0.97937166075300208</v>
      </c>
      <c r="K27" s="25">
        <f t="shared" si="19"/>
        <v>0.96148326815503005</v>
      </c>
      <c r="L27" s="25">
        <f t="shared" si="19"/>
        <v>0.84592199749761798</v>
      </c>
      <c r="M27" s="25">
        <f t="shared" si="19"/>
        <v>0.8737299827886954</v>
      </c>
      <c r="N27" s="25">
        <f t="shared" si="19"/>
        <v>0.85161121547801744</v>
      </c>
      <c r="O27" s="25">
        <f t="shared" si="19"/>
        <v>0.80722865759180473</v>
      </c>
      <c r="P27" s="25">
        <f>AVERAGE(P21:P24)</f>
        <v>1.1026312233758322</v>
      </c>
      <c r="Q27" s="25">
        <f>AVERAGE(Q21:Q24)</f>
        <v>0.94977462957608838</v>
      </c>
      <c r="R27" s="25">
        <f t="shared" si="19"/>
        <v>0.8972650504878974</v>
      </c>
      <c r="S27" s="25">
        <f t="shared" si="19"/>
        <v>0.854190862445939</v>
      </c>
      <c r="T27" s="25">
        <f t="shared" si="19"/>
        <v>0.85465672351882305</v>
      </c>
      <c r="U27" s="25">
        <f t="shared" si="19"/>
        <v>0.83737646115506215</v>
      </c>
    </row>
    <row r="28" spans="1:23" x14ac:dyDescent="0.5">
      <c r="A28" s="14" t="s">
        <v>0</v>
      </c>
      <c r="B28" s="8">
        <f t="shared" ref="B28:U28" si="20">STDEV(B22:B25)</f>
        <v>0</v>
      </c>
      <c r="C28" s="23">
        <f t="shared" si="20"/>
        <v>0</v>
      </c>
      <c r="D28" s="8">
        <f>STDEV(D22:D24)</f>
        <v>6.0070548537110996E-2</v>
      </c>
      <c r="E28" s="23">
        <f t="shared" si="20"/>
        <v>7.3180350813922698E-2</v>
      </c>
      <c r="F28" s="8">
        <f>STDEV(F22:F24)</f>
        <v>3.5366499650337731E-2</v>
      </c>
      <c r="G28" s="23">
        <f t="shared" si="20"/>
        <v>1.1172012437382682E-2</v>
      </c>
      <c r="H28" s="8">
        <f>STDEV(H22:H24)</f>
        <v>0.13351637899120933</v>
      </c>
      <c r="I28" s="23">
        <f>STDEV(I23:I25)</f>
        <v>0.12337595435171601</v>
      </c>
      <c r="J28" s="8">
        <f t="shared" si="20"/>
        <v>0.12844186613638076</v>
      </c>
      <c r="K28" s="23">
        <f t="shared" si="20"/>
        <v>7.7311363698840077E-2</v>
      </c>
      <c r="L28" s="8">
        <f t="shared" si="20"/>
        <v>6.4904526033465498E-2</v>
      </c>
      <c r="M28" s="23">
        <f t="shared" si="20"/>
        <v>2.1953921449349146E-2</v>
      </c>
      <c r="N28" s="8">
        <f t="shared" si="20"/>
        <v>5.3235040221790694E-2</v>
      </c>
      <c r="O28" s="23">
        <f t="shared" si="20"/>
        <v>9.3075607901548757E-2</v>
      </c>
      <c r="P28" s="8">
        <f>STDEV(P22:P24)</f>
        <v>1.036706985563102E-2</v>
      </c>
      <c r="Q28" s="23">
        <f>STDEV(Q22:Q24)</f>
        <v>5.9348638932935738E-2</v>
      </c>
      <c r="R28" s="8">
        <f t="shared" si="20"/>
        <v>4.2321139247112095E-2</v>
      </c>
      <c r="S28" s="23">
        <f t="shared" si="20"/>
        <v>7.8176546638985198E-2</v>
      </c>
      <c r="T28" s="8">
        <f>STDEV(T23:T25)</f>
        <v>3.6534167111001624E-2</v>
      </c>
      <c r="U28" s="23">
        <f t="shared" si="20"/>
        <v>2.3810781075792053E-2</v>
      </c>
    </row>
    <row r="30" spans="1:23" x14ac:dyDescent="0.5">
      <c r="A30" t="s">
        <v>34</v>
      </c>
      <c r="D30">
        <f>_xlfn.T.TEST(B22:B24,D22:D24,2,2)</f>
        <v>0.35952391223204633</v>
      </c>
      <c r="E30">
        <f>_xlfn.T.TEST(C23:C25,E23:E25,2,2)</f>
        <v>0.88554898996912024</v>
      </c>
      <c r="F30">
        <f>_xlfn.T.TEST(B22:B24,F22:F24,2,2)</f>
        <v>0.49107375575010764</v>
      </c>
      <c r="G30">
        <f>_xlfn.T.TEST(C23:C25,G23:G25,2,2)</f>
        <v>0.16903232427730278</v>
      </c>
      <c r="H30" s="24">
        <f>_xlfn.T.TEST(B22:B24,H22:H24,2,2)</f>
        <v>6.4450333649998363E-4</v>
      </c>
      <c r="I30" s="24">
        <f>_xlfn.T.TEST(C23:C25,I23:I25,2,2)</f>
        <v>3.8233096276854583E-4</v>
      </c>
      <c r="J30">
        <f>_xlfn.T.TEST(B23:B25,J23:J25,2,2)</f>
        <v>0.7946650995639829</v>
      </c>
      <c r="K30">
        <f>_xlfn.T.TEST(B23:B25,K23:K25,2,2)</f>
        <v>0.43685243193821122</v>
      </c>
      <c r="L30" s="24">
        <f>_xlfn.T.TEST(B23:B25,L23:L25,2,2)</f>
        <v>1.4711161911026782E-2</v>
      </c>
      <c r="M30" s="24">
        <f>_xlfn.T.TEST(C23:C25,M23:M25,2,2)</f>
        <v>5.7033660801735267E-4</v>
      </c>
      <c r="N30" s="24">
        <f>_xlfn.T.TEST(B22:B24,N22:N24,2,2)</f>
        <v>8.4737997769571173E-3</v>
      </c>
      <c r="O30" s="24">
        <f>_xlfn.T.TEST(C22:C24,O22:O24,2,2)</f>
        <v>2.3017270075226099E-2</v>
      </c>
      <c r="P30" s="24">
        <f>_xlfn.T.TEST(B22:B24,P22:P24,2,2)</f>
        <v>6.7862674814030496E-5</v>
      </c>
      <c r="Q30">
        <f>_xlfn.T.TEST(C22:C24,Q22:Q24,2,2)</f>
        <v>0.21658093239505397</v>
      </c>
      <c r="R30" s="24">
        <f>_xlfn.T.TEST(R23:R25,B23:B25,2,2)</f>
        <v>1.3645583929763882E-2</v>
      </c>
      <c r="S30" s="24">
        <f>_xlfn.T.TEST(C23:C25,S23:S25,2,2)</f>
        <v>3.1960575109632232E-2</v>
      </c>
      <c r="T30" s="24">
        <f>_xlfn.T.TEST(B23:B25,T23:T25,2,2)</f>
        <v>2.3253090340583254E-3</v>
      </c>
      <c r="U30" s="24">
        <f>_xlfn.T.TEST(U23:U25,C23:C25,2,2)</f>
        <v>2.9231981502202787E-4</v>
      </c>
    </row>
    <row r="31" spans="1:23" x14ac:dyDescent="0.5">
      <c r="A31" t="s">
        <v>38</v>
      </c>
      <c r="J31">
        <f>TTEST(J23:J25,P22:P24,2,2)</f>
        <v>0.17290505038829715</v>
      </c>
      <c r="K31">
        <f>TTEST(K23:K25,Q22:Q24,2,2)</f>
        <v>0.84533513804161287</v>
      </c>
      <c r="L31">
        <f>TTEST(L23:L25,R23:R25,2,2)</f>
        <v>0.31506222802560874</v>
      </c>
      <c r="M31">
        <f>TTEST(M23:M25,Q22:Q24,2,2)</f>
        <v>0.10584714934664233</v>
      </c>
      <c r="N31">
        <f>TTEST(N22:N24,T23:T25,2,2)</f>
        <v>0.93881044995471896</v>
      </c>
      <c r="O31">
        <f>TTEST(O22:O24,U23:U25,2,2)</f>
        <v>0.61564569037348837</v>
      </c>
    </row>
    <row r="34" spans="1:11" x14ac:dyDescent="0.5">
      <c r="A34" s="24"/>
      <c r="B34" t="s">
        <v>35</v>
      </c>
    </row>
    <row r="36" spans="1:11" x14ac:dyDescent="0.5">
      <c r="A36">
        <v>18</v>
      </c>
      <c r="C36" t="s">
        <v>39</v>
      </c>
      <c r="D36" t="s">
        <v>40</v>
      </c>
      <c r="E36">
        <v>10</v>
      </c>
      <c r="F36">
        <v>100</v>
      </c>
      <c r="G36">
        <v>150</v>
      </c>
      <c r="H36" s="10" t="s">
        <v>41</v>
      </c>
    </row>
    <row r="37" spans="1:11" x14ac:dyDescent="0.5">
      <c r="B37" t="s">
        <v>36</v>
      </c>
      <c r="C37">
        <v>0.96413681683595354</v>
      </c>
      <c r="D37">
        <v>0.984538426626413</v>
      </c>
      <c r="E37">
        <v>0.97937166075300208</v>
      </c>
      <c r="F37">
        <v>0.84592199749761798</v>
      </c>
      <c r="G37">
        <v>0.85161121547801744</v>
      </c>
      <c r="H37">
        <v>0.255968462650418</v>
      </c>
      <c r="I37" s="10"/>
      <c r="J37" s="10"/>
      <c r="K37" s="10"/>
    </row>
    <row r="38" spans="1:11" x14ac:dyDescent="0.5">
      <c r="B38" t="s">
        <v>37</v>
      </c>
      <c r="E38">
        <v>1.1026312233758322</v>
      </c>
      <c r="F38">
        <v>0.8972650504878974</v>
      </c>
      <c r="G38">
        <v>0.85465672351882305</v>
      </c>
    </row>
    <row r="39" spans="1:11" x14ac:dyDescent="0.5">
      <c r="C39">
        <v>6.0070548537110996E-2</v>
      </c>
      <c r="D39">
        <v>3.5366499650337731E-2</v>
      </c>
      <c r="E39">
        <v>0.12844186613638076</v>
      </c>
      <c r="F39">
        <v>6.4904526033465498E-2</v>
      </c>
      <c r="G39">
        <v>5.3235040221790694E-2</v>
      </c>
      <c r="H39">
        <v>0.13351637899120933</v>
      </c>
    </row>
    <row r="40" spans="1:11" x14ac:dyDescent="0.5">
      <c r="C40">
        <v>0</v>
      </c>
      <c r="D40">
        <v>0</v>
      </c>
      <c r="E40">
        <v>1.036706985563102E-2</v>
      </c>
      <c r="F40">
        <v>4.2321139247112095E-2</v>
      </c>
      <c r="G40">
        <v>3.6534167111001624E-2</v>
      </c>
      <c r="H40">
        <v>0</v>
      </c>
    </row>
    <row r="52" spans="1:8" x14ac:dyDescent="0.5">
      <c r="A52">
        <v>24</v>
      </c>
    </row>
    <row r="53" spans="1:8" x14ac:dyDescent="0.5">
      <c r="B53" t="s">
        <v>36</v>
      </c>
      <c r="C53" t="s">
        <v>39</v>
      </c>
      <c r="D53" t="s">
        <v>40</v>
      </c>
      <c r="E53">
        <v>10</v>
      </c>
      <c r="F53">
        <v>100</v>
      </c>
      <c r="G53">
        <v>150</v>
      </c>
      <c r="H53" s="10" t="s">
        <v>41</v>
      </c>
    </row>
    <row r="54" spans="1:8" x14ac:dyDescent="0.5">
      <c r="B54" t="s">
        <v>37</v>
      </c>
      <c r="C54">
        <v>1.0064790597517355</v>
      </c>
      <c r="D54">
        <v>1.010810935533738</v>
      </c>
      <c r="E54">
        <v>0.96148326815503005</v>
      </c>
      <c r="F54">
        <v>0.8737299827886954</v>
      </c>
      <c r="G54">
        <v>0.80722865759180473</v>
      </c>
      <c r="H54">
        <v>0.21340068174940599</v>
      </c>
    </row>
    <row r="55" spans="1:8" x14ac:dyDescent="0.5">
      <c r="E55">
        <v>0.94977462957608838</v>
      </c>
      <c r="F55">
        <v>0.854190862445939</v>
      </c>
      <c r="G55">
        <v>0.83737646115506215</v>
      </c>
    </row>
    <row r="56" spans="1:8" x14ac:dyDescent="0.5">
      <c r="C56">
        <v>7.3180350813922698E-2</v>
      </c>
      <c r="D56">
        <v>1.1172012437382682E-2</v>
      </c>
      <c r="E56">
        <v>7.7311363698840077E-2</v>
      </c>
      <c r="F56">
        <v>2.1953921449349146E-2</v>
      </c>
      <c r="G56">
        <v>9.3075607901548757E-2</v>
      </c>
      <c r="H56">
        <v>0.12337595435171601</v>
      </c>
    </row>
    <row r="57" spans="1:8" x14ac:dyDescent="0.5">
      <c r="C57">
        <v>0</v>
      </c>
      <c r="D57">
        <v>0</v>
      </c>
      <c r="E57">
        <v>5.9348638932935738E-2</v>
      </c>
      <c r="F57">
        <v>7.8176546638985198E-2</v>
      </c>
      <c r="G57">
        <v>2.3810781075792053E-2</v>
      </c>
      <c r="H57">
        <v>0</v>
      </c>
    </row>
  </sheetData>
  <pageMargins left="0.7" right="0.7" top="0.75" bottom="0.75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DU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Helen Athanasiadis</dc:creator>
  <cp:lastModifiedBy>Helen Athanasiadis</cp:lastModifiedBy>
  <dcterms:created xsi:type="dcterms:W3CDTF">2022-02-02T08:27:35Z</dcterms:created>
  <dcterms:modified xsi:type="dcterms:W3CDTF">2023-12-13T08:15:56Z</dcterms:modified>
</cp:coreProperties>
</file>