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/>
  <mc:AlternateContent xmlns:mc="http://schemas.openxmlformats.org/markup-compatibility/2006">
    <mc:Choice Requires="x15">
      <x15ac:absPath xmlns:x15ac="http://schemas.microsoft.com/office/spreadsheetml/2010/11/ac" url="C:\Users\helen\OneDrive\Desktop\"/>
    </mc:Choice>
  </mc:AlternateContent>
  <xr:revisionPtr revIDLastSave="0" documentId="13_ncr:1_{BD24CD59-203D-4BA2-891D-8482D8BF8D32}" xr6:coauthVersionLast="47" xr6:coauthVersionMax="47" xr10:uidLastSave="{00000000-0000-0000-0000-000000000000}"/>
  <bookViews>
    <workbookView xWindow="-93" yWindow="-93" windowWidth="19386" windowHeight="11466" activeTab="4" xr2:uid="{00000000-000D-0000-FFFF-FFFF00000000}"/>
  </bookViews>
  <sheets>
    <sheet name="R1" sheetId="1" r:id="rId1"/>
    <sheet name="R2" sheetId="2" r:id="rId2"/>
    <sheet name="R3" sheetId="3" r:id="rId3"/>
    <sheet name="R4" sheetId="5" r:id="rId4"/>
    <sheet name="All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3" i="4" l="1"/>
  <c r="C21" i="4"/>
  <c r="D21" i="4"/>
  <c r="E21" i="4"/>
  <c r="F21" i="4"/>
  <c r="G21" i="4"/>
  <c r="H21" i="4"/>
  <c r="I21" i="4"/>
  <c r="J21" i="4"/>
  <c r="K21" i="4"/>
  <c r="B21" i="4"/>
  <c r="C9" i="4"/>
  <c r="C10" i="4"/>
  <c r="D11" i="4"/>
  <c r="D12" i="4"/>
  <c r="D14" i="4"/>
  <c r="I23" i="4"/>
  <c r="H23" i="4"/>
  <c r="H22" i="4"/>
  <c r="E22" i="4"/>
  <c r="D22" i="4"/>
  <c r="F22" i="4"/>
  <c r="G22" i="4"/>
  <c r="I22" i="4"/>
  <c r="J22" i="4"/>
  <c r="K22" i="4"/>
  <c r="C22" i="4"/>
  <c r="B22" i="4"/>
  <c r="E9" i="4"/>
  <c r="E14" i="4" s="1"/>
  <c r="F9" i="4"/>
  <c r="I11" i="2"/>
  <c r="J10" i="4"/>
  <c r="J14" i="4" s="1"/>
  <c r="L12" i="5"/>
  <c r="K11" i="4"/>
  <c r="G11" i="4"/>
  <c r="H11" i="4"/>
  <c r="H13" i="4" s="1"/>
  <c r="I11" i="4"/>
  <c r="J9" i="4"/>
  <c r="K12" i="4"/>
  <c r="E12" i="4"/>
  <c r="F12" i="4"/>
  <c r="G12" i="4"/>
  <c r="H12" i="4"/>
  <c r="I12" i="4"/>
  <c r="J12" i="4"/>
  <c r="C12" i="4"/>
  <c r="B12" i="4"/>
  <c r="D22" i="5"/>
  <c r="E22" i="5"/>
  <c r="F22" i="5"/>
  <c r="G22" i="5"/>
  <c r="H22" i="5"/>
  <c r="I22" i="5"/>
  <c r="J22" i="5"/>
  <c r="K22" i="5"/>
  <c r="C22" i="5"/>
  <c r="D12" i="5"/>
  <c r="E12" i="5"/>
  <c r="F12" i="5"/>
  <c r="G12" i="5"/>
  <c r="H12" i="5"/>
  <c r="I12" i="5"/>
  <c r="J12" i="5"/>
  <c r="K12" i="5"/>
  <c r="C12" i="5"/>
  <c r="K10" i="4"/>
  <c r="B11" i="4"/>
  <c r="F10" i="4"/>
  <c r="F14" i="4" s="1"/>
  <c r="G10" i="4"/>
  <c r="I10" i="4"/>
  <c r="I14" i="4" s="1"/>
  <c r="B10" i="4"/>
  <c r="B9" i="4"/>
  <c r="C12" i="3"/>
  <c r="D12" i="3"/>
  <c r="E12" i="3"/>
  <c r="F12" i="3"/>
  <c r="G12" i="3"/>
  <c r="H12" i="3"/>
  <c r="I12" i="3"/>
  <c r="J12" i="3"/>
  <c r="K12" i="3"/>
  <c r="B12" i="3"/>
  <c r="C11" i="2"/>
  <c r="D11" i="2"/>
  <c r="E11" i="2"/>
  <c r="F11" i="2"/>
  <c r="G11" i="2"/>
  <c r="H11" i="2"/>
  <c r="J11" i="2"/>
  <c r="K11" i="2"/>
  <c r="B11" i="2"/>
  <c r="C13" i="1"/>
  <c r="D13" i="1"/>
  <c r="E13" i="1"/>
  <c r="F13" i="1"/>
  <c r="G13" i="1"/>
  <c r="H13" i="1"/>
  <c r="I13" i="1"/>
  <c r="J13" i="1"/>
  <c r="K13" i="1"/>
  <c r="B13" i="1"/>
  <c r="Q6" i="1"/>
  <c r="B14" i="4" l="1"/>
  <c r="F13" i="4"/>
  <c r="B13" i="4"/>
  <c r="G14" i="4"/>
  <c r="C13" i="4"/>
  <c r="H14" i="4"/>
  <c r="G13" i="4"/>
  <c r="D13" i="4"/>
  <c r="K13" i="4"/>
  <c r="C14" i="4"/>
  <c r="J13" i="4"/>
  <c r="I13" i="4"/>
  <c r="K14" i="4"/>
  <c r="E13" i="4"/>
</calcChain>
</file>

<file path=xl/sharedStrings.xml><?xml version="1.0" encoding="utf-8"?>
<sst xmlns="http://schemas.openxmlformats.org/spreadsheetml/2006/main" count="132" uniqueCount="52">
  <si>
    <t>A</t>
  </si>
  <si>
    <t>B</t>
  </si>
  <si>
    <t>C</t>
  </si>
  <si>
    <t>D</t>
  </si>
  <si>
    <t>E</t>
  </si>
  <si>
    <t>F</t>
  </si>
  <si>
    <t>G</t>
  </si>
  <si>
    <t>H</t>
  </si>
  <si>
    <t>blank 2</t>
  </si>
  <si>
    <t>10 d</t>
  </si>
  <si>
    <t>100d</t>
  </si>
  <si>
    <t>150d</t>
  </si>
  <si>
    <t>10 dn</t>
  </si>
  <si>
    <t xml:space="preserve">100 dn </t>
  </si>
  <si>
    <t>150 dn</t>
  </si>
  <si>
    <t>nac</t>
  </si>
  <si>
    <t>dmem</t>
  </si>
  <si>
    <t>tiron</t>
  </si>
  <si>
    <t>dmso</t>
  </si>
  <si>
    <t xml:space="preserve">du 48 hr </t>
  </si>
  <si>
    <t>sod</t>
  </si>
  <si>
    <t>10d</t>
  </si>
  <si>
    <t>10dn</t>
  </si>
  <si>
    <t>100dn</t>
  </si>
  <si>
    <t>150dn</t>
  </si>
  <si>
    <t>blank2</t>
  </si>
  <si>
    <t>blank 1</t>
  </si>
  <si>
    <t>blank 3</t>
  </si>
  <si>
    <t>DMEM</t>
  </si>
  <si>
    <t>DMSO</t>
  </si>
  <si>
    <t>NAC</t>
  </si>
  <si>
    <t>Tiron</t>
  </si>
  <si>
    <t>100 µM</t>
  </si>
  <si>
    <t>150 µM</t>
  </si>
  <si>
    <t>10 µM</t>
  </si>
  <si>
    <r>
      <t xml:space="preserve">10 </t>
    </r>
    <r>
      <rPr>
        <b/>
        <sz val="11"/>
        <color theme="1"/>
        <rFont val="Calibri"/>
        <family val="2"/>
      </rPr>
      <t>µM</t>
    </r>
  </si>
  <si>
    <t>R1</t>
  </si>
  <si>
    <t>R2</t>
  </si>
  <si>
    <t>R3</t>
  </si>
  <si>
    <t>AVG</t>
  </si>
  <si>
    <t>STD DEV</t>
  </si>
  <si>
    <t>Raw from formula</t>
  </si>
  <si>
    <t>relative to dmem</t>
  </si>
  <si>
    <t>blank</t>
  </si>
  <si>
    <t>reread</t>
  </si>
  <si>
    <t>ttest</t>
  </si>
  <si>
    <t>ttest**</t>
  </si>
  <si>
    <t>wo</t>
  </si>
  <si>
    <t>Vehicle-treated cells</t>
  </si>
  <si>
    <t>NAC-treated cells</t>
  </si>
  <si>
    <t>Tiron-treated cells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</si>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</sst>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R&quot;#,##0;[Red]\-&quot;R&quot;#,##0"/>
  </numFmts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6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5" fillId="0" borderId="5" xfId="0" applyFont="1" applyBorder="1"/>
    <xf numFmtId="0" fontId="5" fillId="0" borderId="10" xfId="0" applyFont="1" applyBorder="1"/>
    <xf numFmtId="9" fontId="0" fillId="0" borderId="11" xfId="1" applyFont="1" applyBorder="1"/>
    <xf numFmtId="9" fontId="0" fillId="0" borderId="6" xfId="1" applyFont="1" applyBorder="1"/>
    <xf numFmtId="9" fontId="0" fillId="0" borderId="12" xfId="1" applyFont="1" applyBorder="1"/>
    <xf numFmtId="6" fontId="5" fillId="0" borderId="0" xfId="0" applyNumberFormat="1" applyFont="1" applyAlignment="1">
      <alignment horizontal="left"/>
    </xf>
    <xf numFmtId="0" fontId="0" fillId="4" borderId="0" xfId="0" applyFill="1"/>
    <xf numFmtId="0" fontId="5" fillId="8" borderId="0" xfId="0" applyFont="1" applyFill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Without NAC</c:v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A45A-41EB-9768-FC9EA1685B76}"/>
              </c:ext>
            </c:extLst>
          </c:dPt>
          <c:errBars>
            <c:errBarType val="both"/>
            <c:errValType val="cust"/>
            <c:noEndCap val="0"/>
            <c:plus>
              <c:numRef>
                <c:f>All!$C$33:$H$33</c:f>
                <c:numCache>
                  <c:formatCode>General</c:formatCode>
                  <c:ptCount val="6"/>
                  <c:pt idx="0">
                    <c:v>2.2318792880565499E-2</c:v>
                  </c:pt>
                  <c:pt idx="1">
                    <c:v>0.11766392402038116</c:v>
                  </c:pt>
                  <c:pt idx="2">
                    <c:v>2.3384633708532269E-3</c:v>
                  </c:pt>
                  <c:pt idx="3">
                    <c:v>5.8685628666141035E-2</c:v>
                  </c:pt>
                  <c:pt idx="4">
                    <c:v>2.3365267552250938E-2</c:v>
                  </c:pt>
                  <c:pt idx="5">
                    <c:v>3.5213586333080339E-2</c:v>
                  </c:pt>
                </c:numCache>
              </c:numRef>
            </c:plus>
            <c:minus>
              <c:numRef>
                <c:f>All!$C$33:$H$33</c:f>
                <c:numCache>
                  <c:formatCode>General</c:formatCode>
                  <c:ptCount val="6"/>
                  <c:pt idx="0">
                    <c:v>2.2318792880565499E-2</c:v>
                  </c:pt>
                  <c:pt idx="1">
                    <c:v>0.11766392402038116</c:v>
                  </c:pt>
                  <c:pt idx="2">
                    <c:v>2.3384633708532269E-3</c:v>
                  </c:pt>
                  <c:pt idx="3">
                    <c:v>5.8685628666141035E-2</c:v>
                  </c:pt>
                  <c:pt idx="4">
                    <c:v>2.3365267552250938E-2</c:v>
                  </c:pt>
                  <c:pt idx="5">
                    <c:v>3.5213586333080339E-2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All!$C$29:$H$29</c:f>
              <c:strCache>
                <c:ptCount val="6"/>
                <c:pt idx="0">
                  <c:v>Vehicle-treated cells</c:v>
                </c:pt>
                <c:pt idx="1">
                  <c:v>NAC-treated cells</c:v>
                </c:pt>
                <c:pt idx="2">
                  <c:v>10</c:v>
                </c:pt>
                <c:pt idx="3">
                  <c:v>100</c:v>
                </c:pt>
                <c:pt idx="4">
                  <c:v>150</c:v>
                </c:pt>
                <c:pt idx="5">
                  <c:v>Tiron-treated cells</c:v>
                </c:pt>
              </c:strCache>
            </c:strRef>
          </c:cat>
          <c:val>
            <c:numRef>
              <c:f>All!$C$30:$H$30</c:f>
              <c:numCache>
                <c:formatCode>General</c:formatCode>
                <c:ptCount val="6"/>
                <c:pt idx="0">
                  <c:v>1.2125392609356966</c:v>
                </c:pt>
                <c:pt idx="1">
                  <c:v>0.89711400205409098</c:v>
                </c:pt>
                <c:pt idx="2">
                  <c:v>0.9583464566929133</c:v>
                </c:pt>
                <c:pt idx="3">
                  <c:v>1.0212942094812998</c:v>
                </c:pt>
                <c:pt idx="4">
                  <c:v>1.0083898208376125</c:v>
                </c:pt>
                <c:pt idx="5">
                  <c:v>0.9050434290610837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05-4983-BC6D-AEE184C915CC}"/>
            </c:ext>
          </c:extLst>
        </c:ser>
        <c:ser>
          <c:idx val="1"/>
          <c:order val="1"/>
          <c:tx>
            <c:v>With Nac</c:v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All!$C$34:$H$34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1.5730160438720334E-2</c:v>
                  </c:pt>
                  <c:pt idx="3">
                    <c:v>2.3317402995336595E-2</c:v>
                  </c:pt>
                  <c:pt idx="4">
                    <c:v>5.2221458890024275E-2</c:v>
                  </c:pt>
                  <c:pt idx="5">
                    <c:v>0</c:v>
                  </c:pt>
                </c:numCache>
              </c:numRef>
            </c:plus>
            <c:minus>
              <c:numRef>
                <c:f>All!$C$34:$H$34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1.5730160438720334E-2</c:v>
                  </c:pt>
                  <c:pt idx="3">
                    <c:v>2.3317402995336595E-2</c:v>
                  </c:pt>
                  <c:pt idx="4">
                    <c:v>5.2221458890024275E-2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All!$C$29:$H$29</c:f>
              <c:strCache>
                <c:ptCount val="6"/>
                <c:pt idx="0">
                  <c:v>Vehicle-treated cells</c:v>
                </c:pt>
                <c:pt idx="1">
                  <c:v>NAC-treated cells</c:v>
                </c:pt>
                <c:pt idx="2">
                  <c:v>10</c:v>
                </c:pt>
                <c:pt idx="3">
                  <c:v>100</c:v>
                </c:pt>
                <c:pt idx="4">
                  <c:v>150</c:v>
                </c:pt>
                <c:pt idx="5">
                  <c:v>Tiron-treated cells</c:v>
                </c:pt>
              </c:strCache>
            </c:strRef>
          </c:cat>
          <c:val>
            <c:numRef>
              <c:f>All!$C$31:$H$31</c:f>
              <c:numCache>
                <c:formatCode>General</c:formatCode>
                <c:ptCount val="6"/>
                <c:pt idx="2">
                  <c:v>0.99931187949332423</c:v>
                </c:pt>
                <c:pt idx="3">
                  <c:v>1.058267456869896</c:v>
                </c:pt>
                <c:pt idx="4">
                  <c:v>1.2464022087059479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05-4983-BC6D-AEE184C91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4340304"/>
        <c:axId val="993329664"/>
      </c:barChart>
      <c:catAx>
        <c:axId val="804340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DATS</a:t>
                </a:r>
                <a:r>
                  <a:rPr lang="en-ZA" baseline="0"/>
                  <a:t> concentrations (µM)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0.51590857392825895"/>
              <c:y val="0.763517789442986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3329664"/>
        <c:crosses val="autoZero"/>
        <c:auto val="1"/>
        <c:lblAlgn val="ctr"/>
        <c:lblOffset val="100"/>
        <c:noMultiLvlLbl val="0"/>
      </c:catAx>
      <c:valAx>
        <c:axId val="9933296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/>
                  <a:t>Relative</a:t>
                </a:r>
                <a:r>
                  <a:rPr lang="en-ZA" sz="1100" baseline="0"/>
                  <a:t> fold difference in SOD inhibition rate</a:t>
                </a:r>
                <a:endParaRPr lang="en-ZA" sz="11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34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105833</xdr:colOff>
      <xdr:row>24</xdr:row>
      <xdr:rowOff>110068</xdr:rowOff>
    </xdr:from>
    <xdr:to>
      <xdr:col>18</xdr:col>
      <xdr:colOff>347133</xdr:colOff>
      <xdr:row>41</xdr:row>
      <xdr:rowOff>105834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DF0E7B-BBA0-A02F-657B-785C4FB4B2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3"/>
  <sheetViews>
    <sheetView workbookViewId="0">
      <selection activeCell="J13" sqref="J13"/>
    </sheetView>
  </sheetViews>
  <sheetFormatPr defaultRowHeight="14.35" x14ac:dyDescent="0.5"/>
  <sheetData>
    <row r="1" spans="1:18" x14ac:dyDescent="0.5">
      <c r="A1" t="s">
        <v>19</v>
      </c>
      <c r="B1" t="s">
        <v>20</v>
      </c>
    </row>
    <row r="3" spans="1:18" x14ac:dyDescent="0.5">
      <c r="A3" s="1"/>
      <c r="B3" s="2" t="s">
        <v>9</v>
      </c>
      <c r="C3" s="2" t="s">
        <v>10</v>
      </c>
      <c r="D3" s="2" t="s">
        <v>11</v>
      </c>
      <c r="E3" s="2" t="s">
        <v>12</v>
      </c>
      <c r="F3" s="2" t="s">
        <v>13</v>
      </c>
      <c r="G3" s="2" t="s">
        <v>14</v>
      </c>
      <c r="H3" s="2" t="s">
        <v>15</v>
      </c>
      <c r="I3" s="2" t="s">
        <v>16</v>
      </c>
      <c r="J3" s="2" t="s">
        <v>17</v>
      </c>
      <c r="K3" s="2" t="s">
        <v>18</v>
      </c>
      <c r="L3" s="2">
        <v>11</v>
      </c>
      <c r="M3" s="2">
        <v>12</v>
      </c>
      <c r="Q3" t="s">
        <v>26</v>
      </c>
      <c r="R3">
        <v>0.87266699999999997</v>
      </c>
    </row>
    <row r="4" spans="1:18" x14ac:dyDescent="0.5">
      <c r="A4" s="2" t="s">
        <v>0</v>
      </c>
      <c r="B4" s="5">
        <v>0.65700000000000003</v>
      </c>
      <c r="C4" s="5">
        <v>0.63</v>
      </c>
      <c r="D4" s="5">
        <v>0.58199999999999996</v>
      </c>
      <c r="E4" s="5">
        <v>0.57499999999999996</v>
      </c>
      <c r="F4" s="5">
        <v>0.70199999999999996</v>
      </c>
      <c r="G4" s="5">
        <v>0.57199999999999995</v>
      </c>
      <c r="H4" s="5">
        <v>0.54900000000000004</v>
      </c>
      <c r="I4" s="5">
        <v>0.64700000000000002</v>
      </c>
      <c r="J4" s="5">
        <v>0.58599999999999997</v>
      </c>
      <c r="K4" s="5">
        <v>0.58099999999999996</v>
      </c>
      <c r="L4" s="3">
        <v>4.8000000000000001E-2</v>
      </c>
      <c r="M4" s="3">
        <v>4.9000000000000002E-2</v>
      </c>
      <c r="N4" s="4">
        <v>450</v>
      </c>
      <c r="Q4" t="s">
        <v>27</v>
      </c>
      <c r="R4">
        <v>4.3666999999999997E-2</v>
      </c>
    </row>
    <row r="5" spans="1:18" x14ac:dyDescent="0.5">
      <c r="A5" s="2" t="s">
        <v>1</v>
      </c>
      <c r="B5" s="6">
        <v>4.3999999999999997E-2</v>
      </c>
      <c r="C5" s="6">
        <v>4.3999999999999997E-2</v>
      </c>
      <c r="D5" s="6">
        <v>4.4999999999999998E-2</v>
      </c>
      <c r="E5" s="6">
        <v>4.2999999999999997E-2</v>
      </c>
      <c r="F5" s="6">
        <v>4.2999999999999997E-2</v>
      </c>
      <c r="G5" s="6">
        <v>4.2999999999999997E-2</v>
      </c>
      <c r="H5" s="6">
        <v>4.3999999999999997E-2</v>
      </c>
      <c r="I5" s="6">
        <v>4.2999999999999997E-2</v>
      </c>
      <c r="J5" s="6">
        <v>4.2999999999999997E-2</v>
      </c>
      <c r="K5" s="6">
        <v>4.3999999999999997E-2</v>
      </c>
      <c r="L5" s="3">
        <v>4.8000000000000001E-2</v>
      </c>
      <c r="M5" s="3">
        <v>4.9000000000000002E-2</v>
      </c>
      <c r="N5" s="4">
        <v>450</v>
      </c>
      <c r="O5" t="s">
        <v>8</v>
      </c>
    </row>
    <row r="6" spans="1:18" x14ac:dyDescent="0.5">
      <c r="A6" s="2" t="s">
        <v>2</v>
      </c>
      <c r="B6" s="3">
        <v>4.9000000000000002E-2</v>
      </c>
      <c r="C6" s="3">
        <v>4.9000000000000002E-2</v>
      </c>
      <c r="D6" s="3">
        <v>4.9000000000000002E-2</v>
      </c>
      <c r="E6" s="3">
        <v>4.8000000000000001E-2</v>
      </c>
      <c r="F6" s="3">
        <v>4.8000000000000001E-2</v>
      </c>
      <c r="G6" s="3">
        <v>4.9000000000000002E-2</v>
      </c>
      <c r="H6" s="3">
        <v>4.9000000000000002E-2</v>
      </c>
      <c r="I6" s="3">
        <v>0.05</v>
      </c>
      <c r="J6" s="3">
        <v>0.05</v>
      </c>
      <c r="K6" s="3">
        <v>4.9000000000000002E-2</v>
      </c>
      <c r="L6" s="3">
        <v>4.9000000000000002E-2</v>
      </c>
      <c r="M6" s="3">
        <v>4.9000000000000002E-2</v>
      </c>
      <c r="N6" s="4">
        <v>450</v>
      </c>
      <c r="Q6">
        <f>R3-R4</f>
        <v>0.82899999999999996</v>
      </c>
    </row>
    <row r="7" spans="1:18" x14ac:dyDescent="0.5">
      <c r="A7" s="2" t="s">
        <v>3</v>
      </c>
      <c r="B7" s="3">
        <v>4.8000000000000001E-2</v>
      </c>
      <c r="C7" s="3">
        <v>4.9000000000000002E-2</v>
      </c>
      <c r="D7" s="3">
        <v>4.8000000000000001E-2</v>
      </c>
      <c r="E7" s="3">
        <v>4.9000000000000002E-2</v>
      </c>
      <c r="F7" s="3">
        <v>4.9000000000000002E-2</v>
      </c>
      <c r="G7" s="3">
        <v>4.9000000000000002E-2</v>
      </c>
      <c r="H7" s="3">
        <v>4.9000000000000002E-2</v>
      </c>
      <c r="I7" s="3">
        <v>4.9000000000000002E-2</v>
      </c>
      <c r="J7" s="3">
        <v>4.9000000000000002E-2</v>
      </c>
      <c r="K7" s="3">
        <v>0.05</v>
      </c>
      <c r="L7" s="3">
        <v>4.9000000000000002E-2</v>
      </c>
      <c r="M7" s="3">
        <v>4.8000000000000001E-2</v>
      </c>
      <c r="N7" s="4">
        <v>450</v>
      </c>
    </row>
    <row r="8" spans="1:18" x14ac:dyDescent="0.5">
      <c r="A8" s="2" t="s">
        <v>4</v>
      </c>
      <c r="B8" s="3">
        <v>5.0999999999999997E-2</v>
      </c>
      <c r="C8" s="3">
        <v>4.9000000000000002E-2</v>
      </c>
      <c r="D8" s="3">
        <v>4.9000000000000002E-2</v>
      </c>
      <c r="E8" s="3">
        <v>4.9000000000000002E-2</v>
      </c>
      <c r="F8" s="3">
        <v>4.8000000000000001E-2</v>
      </c>
      <c r="G8" s="3">
        <v>4.9000000000000002E-2</v>
      </c>
      <c r="H8" s="3">
        <v>0.05</v>
      </c>
      <c r="I8" s="3">
        <v>4.9000000000000002E-2</v>
      </c>
      <c r="J8" s="3">
        <v>0.05</v>
      </c>
      <c r="K8" s="3">
        <v>4.8000000000000001E-2</v>
      </c>
      <c r="L8" s="3">
        <v>4.8000000000000001E-2</v>
      </c>
      <c r="M8" s="3">
        <v>4.9000000000000002E-2</v>
      </c>
      <c r="N8" s="4">
        <v>450</v>
      </c>
    </row>
    <row r="9" spans="1:18" x14ac:dyDescent="0.5">
      <c r="A9" s="2" t="s">
        <v>5</v>
      </c>
      <c r="B9" s="3">
        <v>4.9000000000000002E-2</v>
      </c>
      <c r="C9" s="3">
        <v>4.9000000000000002E-2</v>
      </c>
      <c r="D9" s="3">
        <v>4.9000000000000002E-2</v>
      </c>
      <c r="E9" s="3">
        <v>4.9000000000000002E-2</v>
      </c>
      <c r="F9" s="3">
        <v>4.8000000000000001E-2</v>
      </c>
      <c r="G9" s="3">
        <v>4.9000000000000002E-2</v>
      </c>
      <c r="H9" s="3">
        <v>4.9000000000000002E-2</v>
      </c>
      <c r="I9" s="3">
        <v>4.8000000000000001E-2</v>
      </c>
      <c r="J9" s="3">
        <v>4.9000000000000002E-2</v>
      </c>
      <c r="K9" s="3">
        <v>4.8000000000000001E-2</v>
      </c>
      <c r="L9" s="3">
        <v>4.8000000000000001E-2</v>
      </c>
      <c r="M9" s="3">
        <v>4.9000000000000002E-2</v>
      </c>
      <c r="N9" s="4">
        <v>450</v>
      </c>
    </row>
    <row r="10" spans="1:18" x14ac:dyDescent="0.5">
      <c r="A10" s="2" t="s">
        <v>6</v>
      </c>
      <c r="B10" s="3">
        <v>4.9000000000000002E-2</v>
      </c>
      <c r="C10" s="3">
        <v>4.9000000000000002E-2</v>
      </c>
      <c r="D10" s="3">
        <v>0.05</v>
      </c>
      <c r="E10" s="3">
        <v>4.9000000000000002E-2</v>
      </c>
      <c r="F10" s="3">
        <v>4.8000000000000001E-2</v>
      </c>
      <c r="G10" s="3">
        <v>4.9000000000000002E-2</v>
      </c>
      <c r="H10" s="3">
        <v>4.9000000000000002E-2</v>
      </c>
      <c r="I10" s="3">
        <v>4.8000000000000001E-2</v>
      </c>
      <c r="J10" s="3">
        <v>4.8000000000000001E-2</v>
      </c>
      <c r="K10" s="3">
        <v>4.9000000000000002E-2</v>
      </c>
      <c r="L10" s="3">
        <v>4.9000000000000002E-2</v>
      </c>
      <c r="M10" s="3">
        <v>4.9000000000000002E-2</v>
      </c>
      <c r="N10" s="4">
        <v>450</v>
      </c>
    </row>
    <row r="11" spans="1:18" x14ac:dyDescent="0.5">
      <c r="A11" s="2" t="s">
        <v>7</v>
      </c>
      <c r="B11" s="3">
        <v>4.9000000000000002E-2</v>
      </c>
      <c r="C11" s="3">
        <v>0.05</v>
      </c>
      <c r="D11" s="3">
        <v>0.05</v>
      </c>
      <c r="E11" s="3">
        <v>4.8000000000000001E-2</v>
      </c>
      <c r="F11" s="3">
        <v>4.8000000000000001E-2</v>
      </c>
      <c r="G11" s="3">
        <v>4.9000000000000002E-2</v>
      </c>
      <c r="H11" s="3">
        <v>4.9000000000000002E-2</v>
      </c>
      <c r="I11" s="3">
        <v>4.9000000000000002E-2</v>
      </c>
      <c r="J11" s="3">
        <v>0.05</v>
      </c>
      <c r="K11" s="3">
        <v>5.0999999999999997E-2</v>
      </c>
      <c r="L11" s="3">
        <v>0.05</v>
      </c>
      <c r="M11" s="3">
        <v>4.9000000000000002E-2</v>
      </c>
      <c r="N11" s="4">
        <v>450</v>
      </c>
    </row>
    <row r="13" spans="1:18" x14ac:dyDescent="0.5">
      <c r="B13">
        <f>(0.829-(B4-B5))/0.829</f>
        <v>0.26055488540410132</v>
      </c>
      <c r="C13">
        <f t="shared" ref="C13:K13" si="0">(0.829-(C4-C5))/0.829</f>
        <v>0.29312424607961401</v>
      </c>
      <c r="D13">
        <f t="shared" si="0"/>
        <v>0.35223160434258149</v>
      </c>
      <c r="E13">
        <f t="shared" si="0"/>
        <v>0.3582629674306394</v>
      </c>
      <c r="F13">
        <f t="shared" si="0"/>
        <v>0.2050663449939687</v>
      </c>
      <c r="G13">
        <f t="shared" si="0"/>
        <v>0.36188178528347414</v>
      </c>
      <c r="H13">
        <f t="shared" si="0"/>
        <v>0.39083232810615198</v>
      </c>
      <c r="I13">
        <f t="shared" si="0"/>
        <v>0.27141133896260555</v>
      </c>
      <c r="J13">
        <f t="shared" si="0"/>
        <v>0.34499396863691201</v>
      </c>
      <c r="K13">
        <f t="shared" si="0"/>
        <v>0.35223160434258149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1"/>
  <sheetViews>
    <sheetView workbookViewId="0">
      <selection activeCell="H11" sqref="H11"/>
    </sheetView>
  </sheetViews>
  <sheetFormatPr defaultRowHeight="14.35" x14ac:dyDescent="0.5"/>
  <sheetData>
    <row r="1" spans="1:15" x14ac:dyDescent="0.5">
      <c r="A1" s="1"/>
      <c r="B1" s="2" t="s">
        <v>21</v>
      </c>
      <c r="C1" s="2" t="s">
        <v>10</v>
      </c>
      <c r="D1" s="2" t="s">
        <v>11</v>
      </c>
      <c r="E1" s="2" t="s">
        <v>22</v>
      </c>
      <c r="F1" s="2" t="s">
        <v>23</v>
      </c>
      <c r="G1" s="2" t="s">
        <v>24</v>
      </c>
      <c r="H1" s="2" t="s">
        <v>15</v>
      </c>
      <c r="I1" s="2" t="s">
        <v>18</v>
      </c>
      <c r="J1" s="2" t="s">
        <v>16</v>
      </c>
      <c r="K1" s="2" t="s">
        <v>17</v>
      </c>
      <c r="L1" s="2">
        <v>11</v>
      </c>
      <c r="M1" s="2">
        <v>12</v>
      </c>
    </row>
    <row r="2" spans="1:15" x14ac:dyDescent="0.5">
      <c r="A2" s="2" t="s">
        <v>0</v>
      </c>
      <c r="B2" s="7">
        <v>0.59799999999999998</v>
      </c>
      <c r="C2" s="7">
        <v>0.53900000000000003</v>
      </c>
      <c r="D2" s="7">
        <v>0.53700000000000003</v>
      </c>
      <c r="E2" s="7">
        <v>0.46400000000000002</v>
      </c>
      <c r="F2" s="7">
        <v>0.51300000000000001</v>
      </c>
      <c r="G2" s="7">
        <v>0.40300000000000002</v>
      </c>
      <c r="H2" s="7">
        <v>0.499</v>
      </c>
      <c r="I2" s="7">
        <v>0.48</v>
      </c>
      <c r="J2" s="7">
        <v>0.53800000000000003</v>
      </c>
      <c r="K2" s="7">
        <v>0.59199999999999997</v>
      </c>
      <c r="L2" s="3">
        <v>4.8000000000000001E-2</v>
      </c>
      <c r="M2" s="3">
        <v>4.9000000000000002E-2</v>
      </c>
      <c r="N2" s="4">
        <v>450</v>
      </c>
    </row>
    <row r="3" spans="1:15" x14ac:dyDescent="0.5">
      <c r="A3" s="2" t="s">
        <v>1</v>
      </c>
      <c r="B3" s="8">
        <v>4.2999999999999997E-2</v>
      </c>
      <c r="C3" s="8">
        <v>4.2999999999999997E-2</v>
      </c>
      <c r="D3" s="8">
        <v>4.2000000000000003E-2</v>
      </c>
      <c r="E3" s="8">
        <v>4.3999999999999997E-2</v>
      </c>
      <c r="F3" s="8">
        <v>4.2999999999999997E-2</v>
      </c>
      <c r="G3" s="8">
        <v>4.3999999999999997E-2</v>
      </c>
      <c r="H3" s="8">
        <v>4.3999999999999997E-2</v>
      </c>
      <c r="I3" s="8">
        <v>4.2999999999999997E-2</v>
      </c>
      <c r="J3" s="8">
        <v>4.2999999999999997E-2</v>
      </c>
      <c r="K3" s="8">
        <v>4.2999999999999997E-2</v>
      </c>
      <c r="L3" s="3">
        <v>4.8000000000000001E-2</v>
      </c>
      <c r="M3" s="3">
        <v>4.9000000000000002E-2</v>
      </c>
      <c r="N3" s="4">
        <v>450</v>
      </c>
      <c r="O3" t="s">
        <v>8</v>
      </c>
    </row>
    <row r="4" spans="1:15" x14ac:dyDescent="0.5">
      <c r="A4" s="2" t="s">
        <v>2</v>
      </c>
      <c r="B4" s="3">
        <v>4.8000000000000001E-2</v>
      </c>
      <c r="C4" s="3">
        <v>4.8000000000000001E-2</v>
      </c>
      <c r="D4" s="3">
        <v>4.9000000000000002E-2</v>
      </c>
      <c r="E4" s="3">
        <v>4.8000000000000001E-2</v>
      </c>
      <c r="F4" s="3">
        <v>4.8000000000000001E-2</v>
      </c>
      <c r="G4" s="3">
        <v>4.8000000000000001E-2</v>
      </c>
      <c r="H4" s="3">
        <v>4.9000000000000002E-2</v>
      </c>
      <c r="I4" s="3">
        <v>4.9000000000000002E-2</v>
      </c>
      <c r="J4" s="3">
        <v>4.9000000000000002E-2</v>
      </c>
      <c r="K4" s="3">
        <v>4.9000000000000002E-2</v>
      </c>
      <c r="L4" s="3">
        <v>4.9000000000000002E-2</v>
      </c>
      <c r="M4" s="3">
        <v>4.9000000000000002E-2</v>
      </c>
      <c r="N4" s="4">
        <v>450</v>
      </c>
    </row>
    <row r="5" spans="1:15" x14ac:dyDescent="0.5">
      <c r="A5" s="2" t="s">
        <v>3</v>
      </c>
      <c r="B5" s="3">
        <v>4.8000000000000001E-2</v>
      </c>
      <c r="C5" s="3">
        <v>4.9000000000000002E-2</v>
      </c>
      <c r="D5" s="3">
        <v>4.8000000000000001E-2</v>
      </c>
      <c r="E5" s="3">
        <v>4.9000000000000002E-2</v>
      </c>
      <c r="F5" s="3">
        <v>4.9000000000000002E-2</v>
      </c>
      <c r="G5" s="3">
        <v>4.9000000000000002E-2</v>
      </c>
      <c r="H5" s="3">
        <v>0.05</v>
      </c>
      <c r="I5" s="3">
        <v>4.8000000000000001E-2</v>
      </c>
      <c r="J5" s="3">
        <v>4.8000000000000001E-2</v>
      </c>
      <c r="K5" s="3">
        <v>4.8000000000000001E-2</v>
      </c>
      <c r="L5" s="3">
        <v>4.8000000000000001E-2</v>
      </c>
      <c r="M5" s="3">
        <v>4.8000000000000001E-2</v>
      </c>
      <c r="N5" s="4">
        <v>450</v>
      </c>
    </row>
    <row r="6" spans="1:15" x14ac:dyDescent="0.5">
      <c r="A6" s="2" t="s">
        <v>4</v>
      </c>
      <c r="B6" s="3">
        <v>0.05</v>
      </c>
      <c r="C6" s="3">
        <v>4.9000000000000002E-2</v>
      </c>
      <c r="D6" s="3">
        <v>4.8000000000000001E-2</v>
      </c>
      <c r="E6" s="3">
        <v>4.8000000000000001E-2</v>
      </c>
      <c r="F6" s="3">
        <v>4.8000000000000001E-2</v>
      </c>
      <c r="G6" s="3">
        <v>4.8000000000000001E-2</v>
      </c>
      <c r="H6" s="3">
        <v>4.9000000000000002E-2</v>
      </c>
      <c r="I6" s="3">
        <v>4.9000000000000002E-2</v>
      </c>
      <c r="J6" s="3">
        <v>4.8000000000000001E-2</v>
      </c>
      <c r="K6" s="3">
        <v>4.8000000000000001E-2</v>
      </c>
      <c r="L6" s="3">
        <v>4.8000000000000001E-2</v>
      </c>
      <c r="M6" s="3">
        <v>4.9000000000000002E-2</v>
      </c>
      <c r="N6" s="4">
        <v>450</v>
      </c>
    </row>
    <row r="7" spans="1:15" x14ac:dyDescent="0.5">
      <c r="A7" s="2" t="s">
        <v>5</v>
      </c>
      <c r="B7" s="3">
        <v>4.9000000000000002E-2</v>
      </c>
      <c r="C7" s="3">
        <v>4.8000000000000001E-2</v>
      </c>
      <c r="D7" s="3">
        <v>4.9000000000000002E-2</v>
      </c>
      <c r="E7" s="3">
        <v>4.8000000000000001E-2</v>
      </c>
      <c r="F7" s="3">
        <v>4.8000000000000001E-2</v>
      </c>
      <c r="G7" s="3">
        <v>4.9000000000000002E-2</v>
      </c>
      <c r="H7" s="3">
        <v>4.9000000000000002E-2</v>
      </c>
      <c r="I7" s="3">
        <v>4.8000000000000001E-2</v>
      </c>
      <c r="J7" s="3">
        <v>4.8000000000000001E-2</v>
      </c>
      <c r="K7" s="3">
        <v>4.8000000000000001E-2</v>
      </c>
      <c r="L7" s="3">
        <v>4.8000000000000001E-2</v>
      </c>
      <c r="M7" s="3">
        <v>4.8000000000000001E-2</v>
      </c>
      <c r="N7" s="4">
        <v>450</v>
      </c>
    </row>
    <row r="8" spans="1:15" x14ac:dyDescent="0.5">
      <c r="A8" s="2" t="s">
        <v>6</v>
      </c>
      <c r="B8" s="3">
        <v>4.9000000000000002E-2</v>
      </c>
      <c r="C8" s="3">
        <v>4.9000000000000002E-2</v>
      </c>
      <c r="D8" s="3">
        <v>0.05</v>
      </c>
      <c r="E8" s="3">
        <v>4.9000000000000002E-2</v>
      </c>
      <c r="F8" s="3">
        <v>4.8000000000000001E-2</v>
      </c>
      <c r="G8" s="3">
        <v>4.8000000000000001E-2</v>
      </c>
      <c r="H8" s="3">
        <v>4.9000000000000002E-2</v>
      </c>
      <c r="I8" s="3">
        <v>4.8000000000000001E-2</v>
      </c>
      <c r="J8" s="3">
        <v>5.1999999999999998E-2</v>
      </c>
      <c r="K8" s="3">
        <v>4.8000000000000001E-2</v>
      </c>
      <c r="L8" s="3">
        <v>4.9000000000000002E-2</v>
      </c>
      <c r="M8" s="3">
        <v>4.9000000000000002E-2</v>
      </c>
      <c r="N8" s="4">
        <v>450</v>
      </c>
    </row>
    <row r="9" spans="1:15" x14ac:dyDescent="0.5">
      <c r="A9" s="2" t="s">
        <v>7</v>
      </c>
      <c r="B9" s="3">
        <v>4.9000000000000002E-2</v>
      </c>
      <c r="C9" s="3">
        <v>0.05</v>
      </c>
      <c r="D9" s="3">
        <v>0.05</v>
      </c>
      <c r="E9" s="3">
        <v>4.8000000000000001E-2</v>
      </c>
      <c r="F9" s="3">
        <v>4.9000000000000002E-2</v>
      </c>
      <c r="G9" s="3">
        <v>4.9000000000000002E-2</v>
      </c>
      <c r="H9" s="3">
        <v>4.8000000000000001E-2</v>
      </c>
      <c r="I9" s="3">
        <v>4.9000000000000002E-2</v>
      </c>
      <c r="J9" s="3">
        <v>4.9000000000000002E-2</v>
      </c>
      <c r="K9" s="3">
        <v>5.2999999999999999E-2</v>
      </c>
      <c r="L9" s="3">
        <v>0.05</v>
      </c>
      <c r="M9" s="3">
        <v>4.9000000000000002E-2</v>
      </c>
      <c r="N9" s="4">
        <v>450</v>
      </c>
    </row>
    <row r="11" spans="1:15" x14ac:dyDescent="0.5">
      <c r="B11">
        <f>(0.829-(B2-B3))/0.829</f>
        <v>0.33051869722557303</v>
      </c>
      <c r="C11">
        <f t="shared" ref="C11:K11" si="0">(0.829-(C2-C3))/0.829</f>
        <v>0.4016887816646561</v>
      </c>
      <c r="D11">
        <f t="shared" si="0"/>
        <v>0.40289505428226768</v>
      </c>
      <c r="E11">
        <f t="shared" si="0"/>
        <v>0.49336550060313622</v>
      </c>
      <c r="F11">
        <f t="shared" si="0"/>
        <v>0.43305186972255721</v>
      </c>
      <c r="G11">
        <f t="shared" si="0"/>
        <v>0.56694813027744262</v>
      </c>
      <c r="H11">
        <f t="shared" si="0"/>
        <v>0.45114595898673093</v>
      </c>
      <c r="I11">
        <f t="shared" si="0"/>
        <v>0.47285886610373939</v>
      </c>
      <c r="J11">
        <f t="shared" si="0"/>
        <v>0.40289505428226768</v>
      </c>
      <c r="K11">
        <f t="shared" si="0"/>
        <v>0.33775633293124252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2"/>
  <sheetViews>
    <sheetView workbookViewId="0">
      <selection activeCell="D12" sqref="D12"/>
    </sheetView>
  </sheetViews>
  <sheetFormatPr defaultRowHeight="14.35" x14ac:dyDescent="0.5"/>
  <sheetData>
    <row r="1" spans="1:15" x14ac:dyDescent="0.5">
      <c r="B1" t="s">
        <v>21</v>
      </c>
      <c r="C1" t="s">
        <v>10</v>
      </c>
      <c r="D1" t="s">
        <v>11</v>
      </c>
      <c r="E1" t="s">
        <v>22</v>
      </c>
      <c r="F1" t="s">
        <v>23</v>
      </c>
      <c r="G1" t="s">
        <v>24</v>
      </c>
      <c r="H1" t="s">
        <v>16</v>
      </c>
      <c r="I1" t="s">
        <v>18</v>
      </c>
      <c r="J1" t="s">
        <v>15</v>
      </c>
      <c r="K1" t="s">
        <v>17</v>
      </c>
    </row>
    <row r="2" spans="1:15" x14ac:dyDescent="0.5">
      <c r="A2" s="1"/>
      <c r="B2" s="2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  <c r="M2" s="2">
        <v>12</v>
      </c>
    </row>
    <row r="3" spans="1:15" x14ac:dyDescent="0.5">
      <c r="A3" s="2" t="s">
        <v>0</v>
      </c>
      <c r="B3" s="9">
        <v>0.20499999999999999</v>
      </c>
      <c r="C3" s="9">
        <v>0.224</v>
      </c>
      <c r="D3" s="9">
        <v>0.27800000000000002</v>
      </c>
      <c r="E3" s="9">
        <v>0.29099999999999998</v>
      </c>
      <c r="F3" s="9">
        <v>0.23499999999999999</v>
      </c>
      <c r="G3" s="9">
        <v>0.33200000000000002</v>
      </c>
      <c r="H3" s="9">
        <v>0.29599999999999999</v>
      </c>
      <c r="I3" s="9">
        <v>0.45300000000000001</v>
      </c>
      <c r="J3" s="9">
        <v>0.40500000000000003</v>
      </c>
      <c r="K3" s="9">
        <v>0.35099999999999998</v>
      </c>
      <c r="L3" s="3">
        <v>4.8000000000000001E-2</v>
      </c>
      <c r="M3" s="3">
        <v>0.05</v>
      </c>
      <c r="N3" s="4">
        <v>450</v>
      </c>
    </row>
    <row r="4" spans="1:15" x14ac:dyDescent="0.5">
      <c r="A4" s="2" t="s">
        <v>1</v>
      </c>
      <c r="B4" s="9">
        <v>4.2999999999999997E-2</v>
      </c>
      <c r="C4" s="9">
        <v>4.2999999999999997E-2</v>
      </c>
      <c r="D4" s="9">
        <v>4.2999999999999997E-2</v>
      </c>
      <c r="E4" s="9">
        <v>4.2999999999999997E-2</v>
      </c>
      <c r="F4" s="9">
        <v>4.2999999999999997E-2</v>
      </c>
      <c r="G4" s="9">
        <v>4.2999999999999997E-2</v>
      </c>
      <c r="H4" s="9">
        <v>4.2000000000000003E-2</v>
      </c>
      <c r="I4" s="9">
        <v>4.2999999999999997E-2</v>
      </c>
      <c r="J4" s="9">
        <v>4.3999999999999997E-2</v>
      </c>
      <c r="K4" s="9">
        <v>4.2999999999999997E-2</v>
      </c>
      <c r="L4" s="3">
        <v>4.9000000000000002E-2</v>
      </c>
      <c r="M4" s="3">
        <v>4.9000000000000002E-2</v>
      </c>
      <c r="N4" s="4">
        <v>450</v>
      </c>
      <c r="O4" t="s">
        <v>25</v>
      </c>
    </row>
    <row r="5" spans="1:15" x14ac:dyDescent="0.5">
      <c r="A5" s="2" t="s">
        <v>2</v>
      </c>
      <c r="B5" s="3">
        <v>4.8000000000000001E-2</v>
      </c>
      <c r="C5" s="3">
        <v>4.8000000000000001E-2</v>
      </c>
      <c r="D5" s="3">
        <v>4.8000000000000001E-2</v>
      </c>
      <c r="E5" s="3">
        <v>4.9000000000000002E-2</v>
      </c>
      <c r="F5" s="3">
        <v>4.9000000000000002E-2</v>
      </c>
      <c r="G5" s="3">
        <v>4.9000000000000002E-2</v>
      </c>
      <c r="H5" s="3">
        <v>4.9000000000000002E-2</v>
      </c>
      <c r="I5" s="3">
        <v>4.9000000000000002E-2</v>
      </c>
      <c r="J5" s="3">
        <v>4.9000000000000002E-2</v>
      </c>
      <c r="K5" s="3">
        <v>4.9000000000000002E-2</v>
      </c>
      <c r="L5" s="3">
        <v>4.8000000000000001E-2</v>
      </c>
      <c r="M5" s="3">
        <v>4.9000000000000002E-2</v>
      </c>
      <c r="N5" s="4">
        <v>450</v>
      </c>
    </row>
    <row r="6" spans="1:15" x14ac:dyDescent="0.5">
      <c r="A6" s="2" t="s">
        <v>3</v>
      </c>
      <c r="B6" s="3">
        <v>4.8000000000000001E-2</v>
      </c>
      <c r="C6" s="3">
        <v>4.8000000000000001E-2</v>
      </c>
      <c r="D6" s="3">
        <v>4.8000000000000001E-2</v>
      </c>
      <c r="E6" s="3">
        <v>4.8000000000000001E-2</v>
      </c>
      <c r="F6" s="3">
        <v>4.9000000000000002E-2</v>
      </c>
      <c r="G6" s="3">
        <v>4.9000000000000002E-2</v>
      </c>
      <c r="H6" s="3">
        <v>4.9000000000000002E-2</v>
      </c>
      <c r="I6" s="3">
        <v>4.8000000000000001E-2</v>
      </c>
      <c r="J6" s="3">
        <v>4.8000000000000001E-2</v>
      </c>
      <c r="K6" s="3">
        <v>4.8000000000000001E-2</v>
      </c>
      <c r="L6" s="3">
        <v>4.8000000000000001E-2</v>
      </c>
      <c r="M6" s="3">
        <v>4.9000000000000002E-2</v>
      </c>
      <c r="N6" s="4">
        <v>450</v>
      </c>
    </row>
    <row r="7" spans="1:15" x14ac:dyDescent="0.5">
      <c r="A7" s="2" t="s">
        <v>4</v>
      </c>
      <c r="B7" s="3">
        <v>4.9000000000000002E-2</v>
      </c>
      <c r="C7" s="3">
        <v>4.9000000000000002E-2</v>
      </c>
      <c r="D7" s="3">
        <v>4.9000000000000002E-2</v>
      </c>
      <c r="E7" s="3">
        <v>4.8000000000000001E-2</v>
      </c>
      <c r="F7" s="3">
        <v>4.8000000000000001E-2</v>
      </c>
      <c r="G7" s="3">
        <v>4.8000000000000001E-2</v>
      </c>
      <c r="H7" s="3">
        <v>4.9000000000000002E-2</v>
      </c>
      <c r="I7" s="3">
        <v>0.05</v>
      </c>
      <c r="J7" s="3">
        <v>4.8000000000000001E-2</v>
      </c>
      <c r="K7" s="3">
        <v>4.8000000000000001E-2</v>
      </c>
      <c r="L7" s="3">
        <v>5.0999999999999997E-2</v>
      </c>
      <c r="M7" s="3">
        <v>4.8000000000000001E-2</v>
      </c>
      <c r="N7" s="4">
        <v>450</v>
      </c>
    </row>
    <row r="8" spans="1:15" x14ac:dyDescent="0.5">
      <c r="A8" s="2" t="s">
        <v>5</v>
      </c>
      <c r="B8" s="3">
        <v>4.8000000000000001E-2</v>
      </c>
      <c r="C8" s="3">
        <v>4.8000000000000001E-2</v>
      </c>
      <c r="D8" s="3">
        <v>4.8000000000000001E-2</v>
      </c>
      <c r="E8" s="3">
        <v>4.9000000000000002E-2</v>
      </c>
      <c r="F8" s="3">
        <v>4.8000000000000001E-2</v>
      </c>
      <c r="G8" s="3">
        <v>4.9000000000000002E-2</v>
      </c>
      <c r="H8" s="3">
        <v>4.9000000000000002E-2</v>
      </c>
      <c r="I8" s="3">
        <v>4.8000000000000001E-2</v>
      </c>
      <c r="J8" s="3">
        <v>4.9000000000000002E-2</v>
      </c>
      <c r="K8" s="3">
        <v>4.8000000000000001E-2</v>
      </c>
      <c r="L8" s="3">
        <v>4.8000000000000001E-2</v>
      </c>
      <c r="M8" s="3">
        <v>4.8000000000000001E-2</v>
      </c>
      <c r="N8" s="4">
        <v>450</v>
      </c>
    </row>
    <row r="9" spans="1:15" x14ac:dyDescent="0.5">
      <c r="A9" s="2" t="s">
        <v>6</v>
      </c>
      <c r="B9" s="3">
        <v>4.9000000000000002E-2</v>
      </c>
      <c r="C9" s="3">
        <v>0.05</v>
      </c>
      <c r="D9" s="3">
        <v>4.9000000000000002E-2</v>
      </c>
      <c r="E9" s="3">
        <v>4.9000000000000002E-2</v>
      </c>
      <c r="F9" s="3">
        <v>4.8000000000000001E-2</v>
      </c>
      <c r="G9" s="3">
        <v>4.8000000000000001E-2</v>
      </c>
      <c r="H9" s="3">
        <v>4.9000000000000002E-2</v>
      </c>
      <c r="I9" s="3">
        <v>5.0999999999999997E-2</v>
      </c>
      <c r="J9" s="3">
        <v>4.8000000000000001E-2</v>
      </c>
      <c r="K9" s="3">
        <v>4.9000000000000002E-2</v>
      </c>
      <c r="L9" s="3">
        <v>4.8000000000000001E-2</v>
      </c>
      <c r="M9" s="3">
        <v>4.9000000000000002E-2</v>
      </c>
      <c r="N9" s="4">
        <v>450</v>
      </c>
    </row>
    <row r="10" spans="1:15" x14ac:dyDescent="0.5">
      <c r="A10" s="2" t="s">
        <v>7</v>
      </c>
      <c r="B10" s="3">
        <v>4.8000000000000001E-2</v>
      </c>
      <c r="C10" s="3">
        <v>4.9000000000000002E-2</v>
      </c>
      <c r="D10" s="3">
        <v>4.9000000000000002E-2</v>
      </c>
      <c r="E10" s="3">
        <v>4.8000000000000001E-2</v>
      </c>
      <c r="F10" s="3">
        <v>4.8000000000000001E-2</v>
      </c>
      <c r="G10" s="3">
        <v>4.9000000000000002E-2</v>
      </c>
      <c r="H10" s="3">
        <v>4.8000000000000001E-2</v>
      </c>
      <c r="I10" s="3">
        <v>4.9000000000000002E-2</v>
      </c>
      <c r="J10" s="3">
        <v>4.9000000000000002E-2</v>
      </c>
      <c r="K10" s="3">
        <v>4.8000000000000001E-2</v>
      </c>
      <c r="L10" s="3">
        <v>0.05</v>
      </c>
      <c r="M10" s="3">
        <v>4.9000000000000002E-2</v>
      </c>
      <c r="N10" s="4">
        <v>450</v>
      </c>
    </row>
    <row r="12" spans="1:15" x14ac:dyDescent="0.5">
      <c r="B12">
        <f>(0.829-(B3-B4))/0.829</f>
        <v>0.80458383594692406</v>
      </c>
      <c r="C12">
        <f t="shared" ref="C12:K12" si="0">(0.829-(C3-C4))/0.829</f>
        <v>0.78166465621230397</v>
      </c>
      <c r="D12">
        <f t="shared" si="0"/>
        <v>0.71652593486127847</v>
      </c>
      <c r="E12">
        <f t="shared" si="0"/>
        <v>0.70084439083232808</v>
      </c>
      <c r="F12">
        <f t="shared" si="0"/>
        <v>0.76839565741857663</v>
      </c>
      <c r="G12">
        <f t="shared" si="0"/>
        <v>0.6513872135102533</v>
      </c>
      <c r="H12">
        <f t="shared" si="0"/>
        <v>0.69360675512665859</v>
      </c>
      <c r="I12">
        <f t="shared" si="0"/>
        <v>0.50542822677925203</v>
      </c>
      <c r="J12">
        <f t="shared" si="0"/>
        <v>0.56453558504221946</v>
      </c>
      <c r="K12">
        <f t="shared" si="0"/>
        <v>0.62846803377563321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ED6EF-A42A-4B46-A8D8-4772F8AF5559}">
  <dimension ref="A1:P40"/>
  <sheetViews>
    <sheetView workbookViewId="0">
      <selection activeCell="L12" sqref="L12"/>
    </sheetView>
  </sheetViews>
  <sheetFormatPr defaultRowHeight="14.35" x14ac:dyDescent="0.5"/>
  <sheetData>
    <row r="1" spans="1:15" x14ac:dyDescent="0.5">
      <c r="C1" t="s">
        <v>9</v>
      </c>
      <c r="D1" t="s">
        <v>10</v>
      </c>
      <c r="E1" t="s">
        <v>11</v>
      </c>
      <c r="F1" t="s">
        <v>22</v>
      </c>
      <c r="G1" t="s">
        <v>23</v>
      </c>
      <c r="H1" t="s">
        <v>24</v>
      </c>
      <c r="I1" t="s">
        <v>16</v>
      </c>
      <c r="J1" t="s">
        <v>18</v>
      </c>
      <c r="K1" t="s">
        <v>15</v>
      </c>
      <c r="L1" t="s">
        <v>17</v>
      </c>
    </row>
    <row r="2" spans="1:15" x14ac:dyDescent="0.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</row>
    <row r="3" spans="1:15" x14ac:dyDescent="0.5">
      <c r="A3" t="s">
        <v>0</v>
      </c>
      <c r="B3">
        <v>4.9000000000000002E-2</v>
      </c>
      <c r="C3">
        <v>5.0999999999999997E-2</v>
      </c>
      <c r="D3">
        <v>0.05</v>
      </c>
      <c r="E3">
        <v>0.05</v>
      </c>
      <c r="F3">
        <v>4.9000000000000002E-2</v>
      </c>
      <c r="G3">
        <v>0.05</v>
      </c>
      <c r="H3">
        <v>4.8000000000000001E-2</v>
      </c>
      <c r="I3">
        <v>4.9000000000000002E-2</v>
      </c>
      <c r="J3">
        <v>4.9000000000000002E-2</v>
      </c>
      <c r="K3">
        <v>4.8000000000000001E-2</v>
      </c>
      <c r="L3">
        <v>4.9000000000000002E-2</v>
      </c>
      <c r="M3">
        <v>0.05</v>
      </c>
      <c r="N3">
        <v>450</v>
      </c>
    </row>
    <row r="4" spans="1:15" x14ac:dyDescent="0.5">
      <c r="A4" t="s">
        <v>1</v>
      </c>
      <c r="B4">
        <v>4.9000000000000002E-2</v>
      </c>
      <c r="C4" s="23">
        <v>0.14299999999999999</v>
      </c>
      <c r="D4" s="23">
        <v>0.12</v>
      </c>
      <c r="E4" s="23">
        <v>0.11600000000000001</v>
      </c>
      <c r="F4" s="23">
        <v>0.11899999999999999</v>
      </c>
      <c r="G4" s="23">
        <v>0.11600000000000001</v>
      </c>
      <c r="H4" s="23">
        <v>0.111</v>
      </c>
      <c r="I4" s="23">
        <v>0.109</v>
      </c>
      <c r="J4" s="23">
        <v>0.10199999999999999</v>
      </c>
      <c r="K4" s="23">
        <v>0.126</v>
      </c>
      <c r="L4" s="23">
        <v>0.14599999999999999</v>
      </c>
      <c r="M4">
        <v>4.9000000000000002E-2</v>
      </c>
      <c r="N4">
        <v>450</v>
      </c>
    </row>
    <row r="5" spans="1:15" x14ac:dyDescent="0.5">
      <c r="A5" t="s">
        <v>2</v>
      </c>
      <c r="B5">
        <v>4.8000000000000001E-2</v>
      </c>
      <c r="C5">
        <v>4.2999999999999997E-2</v>
      </c>
      <c r="D5">
        <v>4.2999999999999997E-2</v>
      </c>
      <c r="E5">
        <v>4.2999999999999997E-2</v>
      </c>
      <c r="F5">
        <v>4.2999999999999997E-2</v>
      </c>
      <c r="G5">
        <v>4.2999999999999997E-2</v>
      </c>
      <c r="H5">
        <v>4.2999999999999997E-2</v>
      </c>
      <c r="I5">
        <v>4.2000000000000003E-2</v>
      </c>
      <c r="J5">
        <v>4.2999999999999997E-2</v>
      </c>
      <c r="K5">
        <v>4.3999999999999997E-2</v>
      </c>
      <c r="L5">
        <v>4.2999999999999997E-2</v>
      </c>
      <c r="M5">
        <v>4.9000000000000002E-2</v>
      </c>
      <c r="N5">
        <v>450</v>
      </c>
      <c r="O5" t="s">
        <v>43</v>
      </c>
    </row>
    <row r="6" spans="1:15" x14ac:dyDescent="0.5">
      <c r="A6" t="s">
        <v>3</v>
      </c>
      <c r="B6">
        <v>4.8000000000000001E-2</v>
      </c>
      <c r="C6">
        <v>4.8000000000000001E-2</v>
      </c>
      <c r="D6">
        <v>4.8000000000000001E-2</v>
      </c>
      <c r="E6">
        <v>4.8000000000000001E-2</v>
      </c>
      <c r="F6">
        <v>4.8000000000000001E-2</v>
      </c>
      <c r="G6">
        <v>4.9000000000000002E-2</v>
      </c>
      <c r="H6">
        <v>4.9000000000000002E-2</v>
      </c>
      <c r="I6">
        <v>4.8000000000000001E-2</v>
      </c>
      <c r="J6">
        <v>4.9000000000000002E-2</v>
      </c>
      <c r="K6">
        <v>4.8000000000000001E-2</v>
      </c>
      <c r="L6">
        <v>4.8000000000000001E-2</v>
      </c>
      <c r="M6">
        <v>4.8000000000000001E-2</v>
      </c>
      <c r="N6">
        <v>450</v>
      </c>
    </row>
    <row r="7" spans="1:15" x14ac:dyDescent="0.5">
      <c r="A7" t="s">
        <v>4</v>
      </c>
      <c r="B7">
        <v>4.8000000000000001E-2</v>
      </c>
      <c r="C7">
        <v>4.9000000000000002E-2</v>
      </c>
      <c r="D7">
        <v>4.9000000000000002E-2</v>
      </c>
      <c r="E7">
        <v>4.8000000000000001E-2</v>
      </c>
      <c r="F7">
        <v>9.0999999999999998E-2</v>
      </c>
      <c r="G7">
        <v>4.8000000000000001E-2</v>
      </c>
      <c r="H7">
        <v>4.9000000000000002E-2</v>
      </c>
      <c r="I7">
        <v>4.8000000000000001E-2</v>
      </c>
      <c r="J7">
        <v>4.8000000000000001E-2</v>
      </c>
      <c r="K7">
        <v>4.8000000000000001E-2</v>
      </c>
      <c r="L7">
        <v>4.8000000000000001E-2</v>
      </c>
      <c r="M7">
        <v>4.8000000000000001E-2</v>
      </c>
      <c r="N7">
        <v>450</v>
      </c>
    </row>
    <row r="8" spans="1:15" x14ac:dyDescent="0.5">
      <c r="A8" t="s">
        <v>5</v>
      </c>
      <c r="B8">
        <v>4.8000000000000001E-2</v>
      </c>
      <c r="C8">
        <v>4.9000000000000002E-2</v>
      </c>
      <c r="D8">
        <v>4.8000000000000001E-2</v>
      </c>
      <c r="E8">
        <v>4.9000000000000002E-2</v>
      </c>
      <c r="F8">
        <v>4.9000000000000002E-2</v>
      </c>
      <c r="G8">
        <v>4.8000000000000001E-2</v>
      </c>
      <c r="H8">
        <v>4.9000000000000002E-2</v>
      </c>
      <c r="I8">
        <v>4.8000000000000001E-2</v>
      </c>
      <c r="J8">
        <v>4.8000000000000001E-2</v>
      </c>
      <c r="K8">
        <v>4.8000000000000001E-2</v>
      </c>
      <c r="L8">
        <v>4.9000000000000002E-2</v>
      </c>
      <c r="M8">
        <v>4.8000000000000001E-2</v>
      </c>
      <c r="N8">
        <v>450</v>
      </c>
    </row>
    <row r="9" spans="1:15" x14ac:dyDescent="0.5">
      <c r="A9" t="s">
        <v>6</v>
      </c>
      <c r="B9">
        <v>4.9000000000000002E-2</v>
      </c>
      <c r="C9">
        <v>4.9000000000000002E-2</v>
      </c>
      <c r="D9">
        <v>0.05</v>
      </c>
      <c r="E9">
        <v>4.9000000000000002E-2</v>
      </c>
      <c r="F9">
        <v>4.8000000000000001E-2</v>
      </c>
      <c r="G9">
        <v>4.8000000000000001E-2</v>
      </c>
      <c r="H9">
        <v>4.9000000000000002E-2</v>
      </c>
      <c r="I9">
        <v>4.8000000000000001E-2</v>
      </c>
      <c r="J9">
        <v>4.8000000000000001E-2</v>
      </c>
      <c r="K9">
        <v>4.8000000000000001E-2</v>
      </c>
      <c r="L9">
        <v>4.8000000000000001E-2</v>
      </c>
      <c r="M9">
        <v>4.9000000000000002E-2</v>
      </c>
      <c r="N9">
        <v>450</v>
      </c>
    </row>
    <row r="10" spans="1:15" x14ac:dyDescent="0.5">
      <c r="A10" t="s">
        <v>7</v>
      </c>
      <c r="N10">
        <v>450</v>
      </c>
    </row>
    <row r="12" spans="1:15" x14ac:dyDescent="0.5">
      <c r="C12">
        <f>(0.829-(C4-C5))/0.829</f>
        <v>0.87937273823884199</v>
      </c>
      <c r="D12">
        <f t="shared" ref="D12:L12" si="0">(0.829-(D4-D5))/0.829</f>
        <v>0.90711700844390841</v>
      </c>
      <c r="E12">
        <f t="shared" si="0"/>
        <v>0.91194209891435474</v>
      </c>
      <c r="F12">
        <f t="shared" si="0"/>
        <v>0.90832328106151994</v>
      </c>
      <c r="G12">
        <f t="shared" si="0"/>
        <v>0.91194209891435474</v>
      </c>
      <c r="H12">
        <f t="shared" si="0"/>
        <v>0.91797346200241248</v>
      </c>
      <c r="I12">
        <f t="shared" si="0"/>
        <v>0.91917973462002422</v>
      </c>
      <c r="J12">
        <f t="shared" si="0"/>
        <v>0.92882991556091687</v>
      </c>
      <c r="K12">
        <f t="shared" si="0"/>
        <v>0.90108564535585045</v>
      </c>
      <c r="L12">
        <f t="shared" si="0"/>
        <v>0.8757539203860073</v>
      </c>
    </row>
    <row r="16" spans="1:15" x14ac:dyDescent="0.5">
      <c r="B16">
        <v>1</v>
      </c>
      <c r="C16">
        <v>2</v>
      </c>
      <c r="D16">
        <v>3</v>
      </c>
      <c r="E16">
        <v>4</v>
      </c>
      <c r="F16">
        <v>5</v>
      </c>
      <c r="G16">
        <v>6</v>
      </c>
      <c r="H16">
        <v>7</v>
      </c>
      <c r="I16">
        <v>8</v>
      </c>
      <c r="J16">
        <v>9</v>
      </c>
      <c r="K16">
        <v>10</v>
      </c>
      <c r="L16">
        <v>11</v>
      </c>
      <c r="M16">
        <v>12</v>
      </c>
    </row>
    <row r="17" spans="2:14" x14ac:dyDescent="0.5">
      <c r="B17">
        <v>4.9000000000000002E-2</v>
      </c>
      <c r="C17">
        <v>5.1999999999999998E-2</v>
      </c>
      <c r="D17">
        <v>0.05</v>
      </c>
      <c r="E17">
        <v>0.05</v>
      </c>
      <c r="F17">
        <v>4.9000000000000002E-2</v>
      </c>
      <c r="G17">
        <v>0.05</v>
      </c>
      <c r="H17">
        <v>4.8000000000000001E-2</v>
      </c>
      <c r="I17">
        <v>0.05</v>
      </c>
      <c r="J17">
        <v>4.9000000000000002E-2</v>
      </c>
      <c r="K17">
        <v>4.9000000000000002E-2</v>
      </c>
      <c r="L17">
        <v>4.9000000000000002E-2</v>
      </c>
      <c r="M17">
        <v>0.05</v>
      </c>
      <c r="N17">
        <v>450</v>
      </c>
    </row>
    <row r="18" spans="2:14" x14ac:dyDescent="0.5">
      <c r="B18">
        <v>4.9000000000000002E-2</v>
      </c>
      <c r="C18" s="23">
        <v>0.17899999999999999</v>
      </c>
      <c r="D18" s="23">
        <v>0.14799999999999999</v>
      </c>
      <c r="E18" s="23">
        <v>0.13200000000000001</v>
      </c>
      <c r="F18" s="23">
        <v>0.13300000000000001</v>
      </c>
      <c r="G18" s="23">
        <v>0.129</v>
      </c>
      <c r="H18" s="23">
        <v>0.128</v>
      </c>
      <c r="I18" s="23">
        <v>0.121</v>
      </c>
      <c r="J18" s="23">
        <v>0.104</v>
      </c>
      <c r="K18" s="23">
        <v>0.115</v>
      </c>
      <c r="L18">
        <v>0.05</v>
      </c>
      <c r="M18">
        <v>4.9000000000000002E-2</v>
      </c>
      <c r="N18">
        <v>450</v>
      </c>
    </row>
    <row r="19" spans="2:14" x14ac:dyDescent="0.5">
      <c r="B19">
        <v>4.9000000000000002E-2</v>
      </c>
      <c r="C19">
        <v>4.4999999999999998E-2</v>
      </c>
      <c r="D19">
        <v>5.3999999999999999E-2</v>
      </c>
      <c r="E19">
        <v>0.04</v>
      </c>
      <c r="F19">
        <v>5.0999999999999997E-2</v>
      </c>
      <c r="G19">
        <v>5.0999999999999997E-2</v>
      </c>
      <c r="H19">
        <v>5.0999999999999997E-2</v>
      </c>
      <c r="I19">
        <v>5.0999999999999997E-2</v>
      </c>
      <c r="J19">
        <v>5.2999999999999999E-2</v>
      </c>
      <c r="K19">
        <v>5.0999999999999997E-2</v>
      </c>
      <c r="L19">
        <v>4.9000000000000002E-2</v>
      </c>
      <c r="M19">
        <v>4.9000000000000002E-2</v>
      </c>
      <c r="N19">
        <v>450</v>
      </c>
    </row>
    <row r="22" spans="2:14" x14ac:dyDescent="0.5">
      <c r="C22">
        <f>(0.829-(C18-C5))/0.829</f>
        <v>0.83594692400482506</v>
      </c>
      <c r="D22">
        <f t="shared" ref="D22:K22" si="1">(0.829-(D18-D5))/0.829</f>
        <v>0.87334137515078414</v>
      </c>
      <c r="E22">
        <f t="shared" si="1"/>
        <v>0.89264173703256944</v>
      </c>
      <c r="F22">
        <f t="shared" si="1"/>
        <v>0.8914354644149578</v>
      </c>
      <c r="G22">
        <f t="shared" si="1"/>
        <v>0.89626055488540413</v>
      </c>
      <c r="H22">
        <f t="shared" si="1"/>
        <v>0.89746682750301576</v>
      </c>
      <c r="I22">
        <f t="shared" si="1"/>
        <v>0.90470446320868525</v>
      </c>
      <c r="J22">
        <f t="shared" si="1"/>
        <v>0.92641737032569371</v>
      </c>
      <c r="K22">
        <f t="shared" si="1"/>
        <v>0.9143546441495779</v>
      </c>
    </row>
    <row r="40" spans="16:16" x14ac:dyDescent="0.5">
      <c r="P40" t="s">
        <v>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9BE33-B560-4058-B2FD-317B06C67F70}">
  <dimension ref="A1:M34"/>
  <sheetViews>
    <sheetView tabSelected="1" topLeftCell="A16" workbookViewId="0">
      <selection activeCell="F38" sqref="F38"/>
    </sheetView>
  </sheetViews>
  <sheetFormatPr defaultRowHeight="14.35" x14ac:dyDescent="0.5"/>
  <sheetData>
    <row r="1" spans="1:13" x14ac:dyDescent="0.5">
      <c r="H1" t="s">
        <v>30</v>
      </c>
    </row>
    <row r="2" spans="1:13" x14ac:dyDescent="0.5">
      <c r="B2" s="10" t="s">
        <v>28</v>
      </c>
      <c r="C2" s="10" t="s">
        <v>29</v>
      </c>
      <c r="D2" s="10" t="s">
        <v>30</v>
      </c>
      <c r="E2" s="10" t="s">
        <v>35</v>
      </c>
      <c r="F2" s="10" t="s">
        <v>32</v>
      </c>
      <c r="G2" s="10" t="s">
        <v>33</v>
      </c>
      <c r="H2" s="10" t="s">
        <v>34</v>
      </c>
      <c r="I2" s="10" t="s">
        <v>32</v>
      </c>
      <c r="J2" s="10" t="s">
        <v>33</v>
      </c>
      <c r="K2" s="10" t="s">
        <v>31</v>
      </c>
    </row>
    <row r="3" spans="1:13" x14ac:dyDescent="0.5">
      <c r="A3" s="10" t="s">
        <v>36</v>
      </c>
      <c r="B3" s="12">
        <v>0.27141133896260555</v>
      </c>
      <c r="C3" s="13">
        <v>0.35223160434258149</v>
      </c>
      <c r="D3" s="13">
        <v>0.39083232810615198</v>
      </c>
      <c r="E3" s="13">
        <v>0.26055488540410132</v>
      </c>
      <c r="F3" s="13">
        <v>0.29312424607961401</v>
      </c>
      <c r="G3" s="13">
        <v>0.35223160434258149</v>
      </c>
      <c r="H3" s="13">
        <v>0.3582629674306394</v>
      </c>
      <c r="I3" s="13">
        <v>0.2050663449939687</v>
      </c>
      <c r="J3" s="13">
        <v>0.36188178528347414</v>
      </c>
      <c r="K3" s="13">
        <v>0.34499396863691201</v>
      </c>
    </row>
    <row r="4" spans="1:13" x14ac:dyDescent="0.5">
      <c r="A4" s="10" t="s">
        <v>37</v>
      </c>
      <c r="B4" s="11">
        <v>0.40289505428226768</v>
      </c>
      <c r="C4">
        <v>0.53558504221954162</v>
      </c>
      <c r="D4">
        <v>0.45114595898673093</v>
      </c>
      <c r="E4">
        <v>0.33051869722557303</v>
      </c>
      <c r="F4">
        <v>0.4016887816646561</v>
      </c>
      <c r="G4">
        <v>0.40289505428226768</v>
      </c>
      <c r="H4">
        <v>0.49336550060313622</v>
      </c>
      <c r="I4">
        <v>0.43305186972255721</v>
      </c>
      <c r="J4">
        <v>0.56694813027744262</v>
      </c>
      <c r="K4">
        <v>0.34499396863691201</v>
      </c>
      <c r="M4" t="s">
        <v>41</v>
      </c>
    </row>
    <row r="5" spans="1:13" x14ac:dyDescent="0.5">
      <c r="A5" s="10" t="s">
        <v>38</v>
      </c>
      <c r="B5" s="11">
        <v>0.69360675512665859</v>
      </c>
      <c r="C5">
        <v>0.50542822677925203</v>
      </c>
      <c r="D5">
        <v>0.56453558504221946</v>
      </c>
      <c r="E5">
        <v>0.80458383594692406</v>
      </c>
      <c r="F5">
        <v>0.78166465621230397</v>
      </c>
      <c r="G5">
        <v>0.71652593486127847</v>
      </c>
      <c r="H5">
        <v>0.70084439083232808</v>
      </c>
      <c r="I5">
        <v>0.76839565741857663</v>
      </c>
      <c r="J5">
        <v>0.6513872135102533</v>
      </c>
      <c r="K5">
        <v>0.62846803377563321</v>
      </c>
    </row>
    <row r="6" spans="1:13" x14ac:dyDescent="0.5">
      <c r="A6" s="22">
        <v>4</v>
      </c>
      <c r="B6">
        <v>0.91917973462002422</v>
      </c>
      <c r="C6">
        <v>0.92882991556091687</v>
      </c>
      <c r="D6">
        <v>0.90108564535585045</v>
      </c>
      <c r="E6">
        <v>0.87937273823884199</v>
      </c>
      <c r="F6">
        <v>0.90711700844390841</v>
      </c>
      <c r="G6">
        <v>0.91194209891435474</v>
      </c>
      <c r="H6">
        <v>0.90832328106151994</v>
      </c>
      <c r="I6">
        <v>0.91194209891435474</v>
      </c>
      <c r="J6">
        <v>0.91797346200241248</v>
      </c>
      <c r="K6">
        <v>0.8757539203860073</v>
      </c>
    </row>
    <row r="7" spans="1:13" x14ac:dyDescent="0.5">
      <c r="A7" s="10"/>
    </row>
    <row r="8" spans="1:13" x14ac:dyDescent="0.5">
      <c r="B8" s="17" t="s">
        <v>28</v>
      </c>
      <c r="C8" s="17" t="s">
        <v>29</v>
      </c>
      <c r="D8" s="17" t="s">
        <v>30</v>
      </c>
      <c r="E8" s="17" t="s">
        <v>34</v>
      </c>
      <c r="F8" s="17" t="s">
        <v>32</v>
      </c>
      <c r="G8" s="17" t="s">
        <v>33</v>
      </c>
      <c r="H8" s="17" t="s">
        <v>34</v>
      </c>
      <c r="I8" s="17" t="s">
        <v>32</v>
      </c>
      <c r="J8" s="17" t="s">
        <v>33</v>
      </c>
      <c r="K8" s="17" t="s">
        <v>31</v>
      </c>
    </row>
    <row r="9" spans="1:13" x14ac:dyDescent="0.5">
      <c r="A9" s="18" t="s">
        <v>36</v>
      </c>
      <c r="B9">
        <f>B3/$B$3</f>
        <v>1</v>
      </c>
      <c r="C9">
        <f t="shared" ref="C9" si="0">C3/$B$3</f>
        <v>1.2977777777777779</v>
      </c>
      <c r="E9">
        <f>E3/$B$3</f>
        <v>0.96</v>
      </c>
      <c r="F9">
        <f>F3/$B$3</f>
        <v>1.08</v>
      </c>
      <c r="J9">
        <f t="shared" ref="J9" si="1">J3/$B$3</f>
        <v>1.3333333333333337</v>
      </c>
    </row>
    <row r="10" spans="1:13" x14ac:dyDescent="0.5">
      <c r="A10" s="18" t="s">
        <v>37</v>
      </c>
      <c r="B10">
        <f>B4/$B$4</f>
        <v>1</v>
      </c>
      <c r="C10">
        <f t="shared" ref="C10" si="2">C4/$B$4</f>
        <v>1.3293413173652697</v>
      </c>
      <c r="F10">
        <f>F4/$B$4</f>
        <v>0.99700598802395213</v>
      </c>
      <c r="G10">
        <f>G4/$B$4</f>
        <v>1</v>
      </c>
      <c r="I10">
        <f>I4/$B$4</f>
        <v>1.0748502994011977</v>
      </c>
      <c r="J10">
        <f>J4/$B$4</f>
        <v>1.4071856287425151</v>
      </c>
      <c r="K10">
        <f>K4/$B$4</f>
        <v>0.85628742514970102</v>
      </c>
    </row>
    <row r="11" spans="1:13" x14ac:dyDescent="0.5">
      <c r="A11" s="18" t="s">
        <v>38</v>
      </c>
      <c r="B11">
        <f>B5/$B$5</f>
        <v>1</v>
      </c>
      <c r="D11">
        <f t="shared" ref="D11" si="3">D5/$B$5</f>
        <v>0.81391304347826077</v>
      </c>
      <c r="G11">
        <f>G5/$B$5</f>
        <v>1.0330434782608693</v>
      </c>
      <c r="H11">
        <f>H5/$B$5</f>
        <v>1.0104347826086957</v>
      </c>
      <c r="I11">
        <f>I5/$B$5</f>
        <v>1.1078260869565217</v>
      </c>
      <c r="K11">
        <f>K5/$B$5</f>
        <v>0.9060869565217391</v>
      </c>
      <c r="M11" t="s">
        <v>42</v>
      </c>
    </row>
    <row r="12" spans="1:13" ht="14.7" thickBot="1" x14ac:dyDescent="0.55000000000000004">
      <c r="A12" s="22">
        <v>4</v>
      </c>
      <c r="B12">
        <f>B6/B6</f>
        <v>1</v>
      </c>
      <c r="C12">
        <f>C6/$B$6</f>
        <v>1.0104986876640421</v>
      </c>
      <c r="D12">
        <f t="shared" ref="D12" si="4">D6/$B$6</f>
        <v>0.98031496062992118</v>
      </c>
      <c r="E12">
        <f t="shared" ref="E12:K12" si="5">E6/$B$6</f>
        <v>0.95669291338582663</v>
      </c>
      <c r="F12">
        <f t="shared" si="5"/>
        <v>0.98687664041994749</v>
      </c>
      <c r="G12">
        <f t="shared" si="5"/>
        <v>0.99212598425196852</v>
      </c>
      <c r="H12">
        <f t="shared" si="5"/>
        <v>0.98818897637795267</v>
      </c>
      <c r="I12">
        <f t="shared" si="5"/>
        <v>0.99212598425196852</v>
      </c>
      <c r="J12">
        <f t="shared" si="5"/>
        <v>0.9986876640419946</v>
      </c>
      <c r="K12">
        <f t="shared" si="5"/>
        <v>0.952755905511811</v>
      </c>
    </row>
    <row r="13" spans="1:13" ht="14.7" thickBot="1" x14ac:dyDescent="0.55000000000000004">
      <c r="A13" s="10" t="s">
        <v>39</v>
      </c>
      <c r="B13" s="14">
        <f t="shared" ref="B13:D13" si="6">AVERAGE(B9:B11)</f>
        <v>1</v>
      </c>
      <c r="C13" s="15">
        <f t="shared" si="6"/>
        <v>1.3135595475715238</v>
      </c>
      <c r="D13" s="15">
        <f t="shared" si="6"/>
        <v>0.81391304347826077</v>
      </c>
      <c r="E13" s="15">
        <f t="shared" ref="E13:K13" si="7">AVERAGE(E9:E11)</f>
        <v>0.96</v>
      </c>
      <c r="F13" s="15">
        <f t="shared" si="7"/>
        <v>1.0385029940119761</v>
      </c>
      <c r="G13" s="15">
        <f t="shared" si="7"/>
        <v>1.0165217391304346</v>
      </c>
      <c r="H13" s="15">
        <f t="shared" si="7"/>
        <v>1.0104347826086957</v>
      </c>
      <c r="I13" s="15">
        <f t="shared" si="7"/>
        <v>1.0913381931788597</v>
      </c>
      <c r="J13" s="16">
        <f t="shared" si="7"/>
        <v>1.3702594810379245</v>
      </c>
      <c r="K13" s="15">
        <f t="shared" si="7"/>
        <v>0.88118719083572006</v>
      </c>
    </row>
    <row r="14" spans="1:13" ht="14.7" thickBot="1" x14ac:dyDescent="0.55000000000000004">
      <c r="A14" s="10" t="s">
        <v>40</v>
      </c>
      <c r="B14" s="19">
        <f>STDEV(B9:B11)</f>
        <v>0</v>
      </c>
      <c r="C14" s="20">
        <f>STDEV(C9:C11)</f>
        <v>2.2318792880565499E-2</v>
      </c>
      <c r="D14" s="20">
        <f>STDEV(D11:D12)</f>
        <v>0.11766392402038116</v>
      </c>
      <c r="E14" s="20">
        <f>STDEV(E9:E12)</f>
        <v>2.3384633708532269E-3</v>
      </c>
      <c r="F14" s="20">
        <f>STDEV(F9:F11)</f>
        <v>5.8685628666141035E-2</v>
      </c>
      <c r="G14" s="20">
        <f>STDEV(G9:G11)</f>
        <v>2.3365267552250938E-2</v>
      </c>
      <c r="H14" s="20">
        <f>STDEV(H9:H12)</f>
        <v>1.5730160438720334E-2</v>
      </c>
      <c r="I14" s="20">
        <f>STDEV(I9:I11)</f>
        <v>2.3317402995336595E-2</v>
      </c>
      <c r="J14" s="21">
        <f>STDEV(J9:J11)</f>
        <v>5.2221458890024275E-2</v>
      </c>
      <c r="K14" s="20">
        <f>STDEV(K9:K11)</f>
        <v>3.5213586333080339E-2</v>
      </c>
    </row>
    <row r="15" spans="1:13" x14ac:dyDescent="0.5">
      <c r="A15" s="10"/>
    </row>
    <row r="16" spans="1:13" x14ac:dyDescent="0.5">
      <c r="A16" s="10"/>
    </row>
    <row r="17" spans="1:11" x14ac:dyDescent="0.5">
      <c r="B17" s="10" t="s">
        <v>28</v>
      </c>
      <c r="C17" s="10" t="s">
        <v>29</v>
      </c>
      <c r="D17" s="10" t="s">
        <v>30</v>
      </c>
      <c r="E17" s="10" t="s">
        <v>34</v>
      </c>
      <c r="F17" s="10" t="s">
        <v>32</v>
      </c>
      <c r="G17" s="10" t="s">
        <v>33</v>
      </c>
      <c r="H17" s="10" t="s">
        <v>34</v>
      </c>
      <c r="I17" s="10" t="s">
        <v>32</v>
      </c>
      <c r="J17" s="10" t="s">
        <v>33</v>
      </c>
      <c r="K17" s="10" t="s">
        <v>31</v>
      </c>
    </row>
    <row r="18" spans="1:11" x14ac:dyDescent="0.5">
      <c r="A18" s="10" t="s">
        <v>36</v>
      </c>
      <c r="B18">
        <v>1</v>
      </c>
      <c r="C18">
        <v>1.2977777777777779</v>
      </c>
      <c r="D18">
        <v>0.81391304347826077</v>
      </c>
      <c r="E18">
        <v>0.96</v>
      </c>
      <c r="F18">
        <v>1.08</v>
      </c>
      <c r="G18">
        <v>1</v>
      </c>
      <c r="H18">
        <v>1.0104347826086957</v>
      </c>
      <c r="I18">
        <v>1.0748502994011977</v>
      </c>
      <c r="J18">
        <v>1.3333333333333337</v>
      </c>
      <c r="K18">
        <v>0.85628742514970102</v>
      </c>
    </row>
    <row r="19" spans="1:11" x14ac:dyDescent="0.5">
      <c r="A19" s="10" t="s">
        <v>37</v>
      </c>
      <c r="B19">
        <v>1</v>
      </c>
      <c r="C19">
        <v>1.3293413173652697</v>
      </c>
      <c r="D19">
        <v>0.98031496062992118</v>
      </c>
      <c r="E19">
        <v>0.95669291338582663</v>
      </c>
      <c r="F19">
        <v>0.99700598802395213</v>
      </c>
      <c r="G19">
        <v>1.0330434782608693</v>
      </c>
      <c r="H19">
        <v>0.98818897637795267</v>
      </c>
      <c r="I19">
        <v>1.1078260869565217</v>
      </c>
      <c r="J19">
        <v>1.4071856287425151</v>
      </c>
      <c r="K19">
        <v>0.9060869565217391</v>
      </c>
    </row>
    <row r="20" spans="1:11" x14ac:dyDescent="0.5">
      <c r="A20" s="10" t="s">
        <v>38</v>
      </c>
      <c r="B20">
        <v>1</v>
      </c>
      <c r="C20">
        <v>1.0104986876640421</v>
      </c>
      <c r="F20">
        <v>0.98687664041994749</v>
      </c>
      <c r="G20">
        <v>0.99212598425196852</v>
      </c>
      <c r="I20">
        <v>0.99212598425196852</v>
      </c>
      <c r="J20">
        <v>0.9986876640419946</v>
      </c>
      <c r="K20">
        <v>0.952755905511811</v>
      </c>
    </row>
    <row r="21" spans="1:11" x14ac:dyDescent="0.5">
      <c r="A21" s="10" t="s">
        <v>51</v>
      </c>
      <c r="B21" s="10">
        <f>AVERAGE(B18:B20)</f>
        <v>1</v>
      </c>
      <c r="C21" s="10">
        <f t="shared" ref="C21:K21" si="8">AVERAGE(C18:C20)</f>
        <v>1.2125392609356966</v>
      </c>
      <c r="D21" s="10">
        <f t="shared" si="8"/>
        <v>0.89711400205409098</v>
      </c>
      <c r="E21" s="10">
        <f t="shared" si="8"/>
        <v>0.9583464566929133</v>
      </c>
      <c r="F21" s="10">
        <f t="shared" si="8"/>
        <v>1.0212942094812998</v>
      </c>
      <c r="G21" s="10">
        <f t="shared" si="8"/>
        <v>1.0083898208376125</v>
      </c>
      <c r="H21" s="10">
        <f t="shared" si="8"/>
        <v>0.99931187949332423</v>
      </c>
      <c r="I21" s="10">
        <f t="shared" si="8"/>
        <v>1.058267456869896</v>
      </c>
      <c r="J21" s="10">
        <f t="shared" si="8"/>
        <v>1.2464022087059479</v>
      </c>
      <c r="K21" s="10">
        <f t="shared" si="8"/>
        <v>0.9050434290610837</v>
      </c>
    </row>
    <row r="22" spans="1:11" x14ac:dyDescent="0.5">
      <c r="A22" s="22" t="s">
        <v>45</v>
      </c>
      <c r="B22" s="10" t="e">
        <f>TTEST(B18:B20,B18:B20,2,2)</f>
        <v>#DIV/0!</v>
      </c>
      <c r="C22" s="10">
        <f>TTEST(C18:C20,B18:B20,2,2)</f>
        <v>0.10419068180133975</v>
      </c>
      <c r="D22" s="10">
        <f>TTEST(D18:D19,B18:B19,2,2)</f>
        <v>0.34174884603932532</v>
      </c>
      <c r="E22" s="24">
        <f>TTEST(E18:E19,B18:B19,2,2)</f>
        <v>1.5721794733546508E-3</v>
      </c>
      <c r="F22" s="10">
        <f t="shared" ref="F22:J22" si="9">TTEST($B$18:$B$20,F18:F20,2,2)</f>
        <v>0.51031151684725418</v>
      </c>
      <c r="G22" s="10">
        <f t="shared" si="9"/>
        <v>0.53993608127093418</v>
      </c>
      <c r="H22" s="10">
        <f>TTEST(H18:H19,B18:B19,2,2)</f>
        <v>0.95629650176554837</v>
      </c>
      <c r="I22" s="10">
        <f t="shared" si="9"/>
        <v>0.16567871847237195</v>
      </c>
      <c r="J22" s="10">
        <f t="shared" si="9"/>
        <v>0.12147488226567203</v>
      </c>
      <c r="K22" s="24">
        <f>TTEST($B$18:$B$20,K18:K20,2,2)</f>
        <v>2.7046993790491844E-2</v>
      </c>
    </row>
    <row r="23" spans="1:11" x14ac:dyDescent="0.5">
      <c r="A23" s="10" t="s">
        <v>46</v>
      </c>
      <c r="H23">
        <f>TTEST(H18:H19,E18:E19,2,2)</f>
        <v>6.7780500360292817E-2</v>
      </c>
      <c r="I23">
        <f>TTEST(I18:I20,F18:F20,2,2)</f>
        <v>0.46044660745717025</v>
      </c>
      <c r="J23">
        <f>TTEST(J18:J20,G18:G20,2,2)</f>
        <v>0.13259511416386666</v>
      </c>
    </row>
    <row r="29" spans="1:11" x14ac:dyDescent="0.5">
      <c r="B29" s="17"/>
      <c r="C29" s="17" t="s">
        <v>48</v>
      </c>
      <c r="D29" s="17" t="s">
        <v>49</v>
      </c>
      <c r="E29" s="17">
        <v>10</v>
      </c>
      <c r="F29" s="17">
        <v>100</v>
      </c>
      <c r="G29" s="17">
        <v>150</v>
      </c>
      <c r="H29" s="17" t="s">
        <v>50</v>
      </c>
      <c r="I29" s="17"/>
      <c r="K29" s="17"/>
    </row>
    <row r="30" spans="1:11" x14ac:dyDescent="0.5">
      <c r="B30" t="s">
        <v>47</v>
      </c>
      <c r="C30">
        <v>1.2125392609356966</v>
      </c>
      <c r="D30">
        <v>0.89711400205409098</v>
      </c>
      <c r="E30">
        <v>0.9583464566929133</v>
      </c>
      <c r="F30">
        <v>1.0212942094812998</v>
      </c>
      <c r="G30">
        <v>1.0083898208376125</v>
      </c>
      <c r="H30">
        <v>0.9050434290610837</v>
      </c>
    </row>
    <row r="31" spans="1:11" x14ac:dyDescent="0.5">
      <c r="E31">
        <v>0.99931187949332423</v>
      </c>
      <c r="F31">
        <v>1.058267456869896</v>
      </c>
      <c r="G31">
        <v>1.2464022087059479</v>
      </c>
    </row>
    <row r="33" spans="3:8" x14ac:dyDescent="0.5">
      <c r="C33" s="25">
        <v>2.2318792880565499E-2</v>
      </c>
      <c r="D33" s="25">
        <v>0.11766392402038116</v>
      </c>
      <c r="E33" s="25">
        <v>2.3384633708532269E-3</v>
      </c>
      <c r="F33" s="25">
        <v>5.8685628666141035E-2</v>
      </c>
      <c r="G33" s="25">
        <v>2.3365267552250938E-2</v>
      </c>
      <c r="H33" s="25">
        <v>3.5213586333080339E-2</v>
      </c>
    </row>
    <row r="34" spans="3:8" x14ac:dyDescent="0.5">
      <c r="C34" s="25">
        <v>0</v>
      </c>
      <c r="D34" s="25">
        <v>0</v>
      </c>
      <c r="E34" s="25">
        <v>1.5730160438720334E-2</v>
      </c>
      <c r="F34" s="25">
        <v>2.3317402995336595E-2</v>
      </c>
      <c r="G34" s="25">
        <v>5.2221458890024275E-2</v>
      </c>
      <c r="H34" s="25">
        <v>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R1</vt:lpstr>
      <vt:lpstr>R2</vt:lpstr>
      <vt:lpstr>R3</vt:lpstr>
      <vt:lpstr>R4</vt:lpstr>
      <vt:lpstr>All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Helen Athanasiadis</cp:lastModifiedBy>
  <dcterms:created xsi:type="dcterms:W3CDTF">2023-05-19T10:39:15Z</dcterms:created>
  <dcterms:modified xsi:type="dcterms:W3CDTF">2023-12-13T08:38:08Z</dcterms:modified>
</cp:coreProperties>
</file>