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C:\Users\helen\OneDrive\Desktop\"/>
    </mc:Choice>
  </mc:AlternateContent>
  <xr:revisionPtr revIDLastSave="0" documentId="13_ncr:1_{6D6293DF-3C90-4BB5-B8AC-4B7C22960883}" xr6:coauthVersionLast="47" xr6:coauthVersionMax="47" xr10:uidLastSave="{00000000-0000-0000-0000-000000000000}"/>
  <bookViews>
    <workbookView xWindow="-93" yWindow="-93" windowWidth="19386" windowHeight="11466" activeTab="4" xr2:uid="{085F9B91-7BC6-44D3-BD41-4F3D89050FC7}"/>
  </bookViews>
  <sheets>
    <sheet name="HeLa" sheetId="1" r:id="rId1"/>
    <sheet name="Hela table" sheetId="3" r:id="rId2"/>
    <sheet name="USE HeLa" sheetId="5" r:id="rId3"/>
    <sheet name="DU" sheetId="2" r:id="rId4"/>
    <sheet name="DU table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4" l="1"/>
  <c r="F20" i="4"/>
  <c r="E20" i="4"/>
  <c r="K19" i="4"/>
  <c r="J19" i="4"/>
  <c r="I19" i="4"/>
  <c r="H19" i="4"/>
  <c r="G19" i="4"/>
  <c r="F19" i="4"/>
  <c r="E19" i="4"/>
  <c r="K18" i="4"/>
  <c r="J18" i="4"/>
  <c r="I18" i="4"/>
  <c r="H18" i="4"/>
  <c r="G18" i="4"/>
  <c r="F18" i="4"/>
  <c r="E18" i="4"/>
  <c r="D18" i="4"/>
  <c r="C18" i="4"/>
  <c r="B18" i="4"/>
  <c r="K17" i="4"/>
  <c r="J17" i="4"/>
  <c r="I17" i="4"/>
  <c r="H17" i="4"/>
  <c r="G17" i="4"/>
  <c r="F17" i="4"/>
  <c r="E17" i="4"/>
  <c r="D17" i="4"/>
  <c r="C17" i="4"/>
  <c r="B17" i="4"/>
  <c r="F10" i="4"/>
  <c r="G10" i="4"/>
  <c r="E10" i="4"/>
  <c r="C9" i="4"/>
  <c r="D9" i="4"/>
  <c r="K9" i="4"/>
  <c r="E9" i="4"/>
  <c r="K39" i="4" l="1"/>
  <c r="J39" i="4"/>
  <c r="I39" i="4"/>
  <c r="H39" i="4"/>
  <c r="G39" i="4"/>
  <c r="F39" i="4"/>
  <c r="E39" i="4"/>
  <c r="D39" i="4"/>
  <c r="C39" i="4"/>
  <c r="B39" i="4"/>
  <c r="K38" i="4"/>
  <c r="J38" i="4"/>
  <c r="I38" i="4"/>
  <c r="H38" i="4"/>
  <c r="G38" i="4"/>
  <c r="F38" i="4"/>
  <c r="E38" i="4"/>
  <c r="D38" i="4"/>
  <c r="C38" i="4"/>
  <c r="B38" i="4"/>
  <c r="C29" i="4"/>
  <c r="D29" i="4"/>
  <c r="E29" i="4"/>
  <c r="F29" i="4"/>
  <c r="G29" i="4"/>
  <c r="H29" i="4"/>
  <c r="I29" i="4"/>
  <c r="J29" i="4"/>
  <c r="K29" i="4"/>
  <c r="B29" i="4"/>
  <c r="C28" i="4"/>
  <c r="D28" i="4"/>
  <c r="E28" i="4"/>
  <c r="F28" i="4"/>
  <c r="G28" i="4"/>
  <c r="H28" i="4"/>
  <c r="I28" i="4"/>
  <c r="J28" i="4"/>
  <c r="K28" i="4"/>
  <c r="B28" i="4"/>
  <c r="F9" i="4"/>
  <c r="G9" i="4"/>
  <c r="H9" i="4"/>
  <c r="I9" i="4"/>
  <c r="J9" i="4"/>
  <c r="B9" i="4"/>
  <c r="C8" i="4"/>
  <c r="D8" i="4"/>
  <c r="K8" i="4"/>
  <c r="E8" i="4"/>
  <c r="F8" i="4"/>
  <c r="G8" i="4"/>
  <c r="H8" i="4"/>
  <c r="I8" i="4"/>
  <c r="J8" i="4"/>
  <c r="B8" i="4"/>
  <c r="H9" i="3"/>
  <c r="H46" i="2"/>
  <c r="H47" i="2"/>
  <c r="H48" i="2"/>
  <c r="H49" i="2"/>
  <c r="H50" i="2"/>
  <c r="H51" i="2"/>
  <c r="H52" i="2"/>
  <c r="H53" i="2"/>
  <c r="H54" i="2"/>
  <c r="H45" i="2"/>
  <c r="G46" i="2"/>
  <c r="G47" i="2"/>
  <c r="G48" i="2"/>
  <c r="G49" i="2"/>
  <c r="G50" i="2"/>
  <c r="G51" i="2"/>
  <c r="G52" i="2"/>
  <c r="G53" i="2"/>
  <c r="G54" i="2"/>
  <c r="G45" i="2"/>
  <c r="H33" i="2"/>
  <c r="H34" i="2"/>
  <c r="H35" i="2"/>
  <c r="H36" i="2"/>
  <c r="H37" i="2"/>
  <c r="H38" i="2"/>
  <c r="H39" i="2"/>
  <c r="H40" i="2"/>
  <c r="H41" i="2"/>
  <c r="H32" i="2"/>
  <c r="G33" i="2"/>
  <c r="G34" i="2"/>
  <c r="G35" i="2"/>
  <c r="G36" i="2"/>
  <c r="G37" i="2"/>
  <c r="G38" i="2"/>
  <c r="G39" i="2"/>
  <c r="G40" i="2"/>
  <c r="G41" i="2"/>
  <c r="G32" i="2"/>
  <c r="C21" i="3"/>
  <c r="D21" i="3"/>
  <c r="K21" i="3"/>
  <c r="E21" i="3"/>
  <c r="F21" i="3"/>
  <c r="G21" i="3"/>
  <c r="H21" i="3"/>
  <c r="I21" i="3"/>
  <c r="J21" i="3"/>
  <c r="B21" i="3"/>
  <c r="C10" i="3"/>
  <c r="D10" i="3"/>
  <c r="K10" i="3"/>
  <c r="E10" i="3"/>
  <c r="F10" i="3"/>
  <c r="G10" i="3"/>
  <c r="H10" i="3"/>
  <c r="I10" i="3"/>
  <c r="J10" i="3"/>
  <c r="B10" i="3"/>
  <c r="C20" i="3"/>
  <c r="D20" i="3"/>
  <c r="K20" i="3"/>
  <c r="E20" i="3"/>
  <c r="F20" i="3"/>
  <c r="G20" i="3"/>
  <c r="H20" i="3"/>
  <c r="I20" i="3"/>
  <c r="J20" i="3"/>
  <c r="B20" i="3"/>
  <c r="C9" i="3"/>
  <c r="D9" i="3"/>
  <c r="K9" i="3"/>
  <c r="E9" i="3"/>
  <c r="F9" i="3"/>
  <c r="G9" i="3"/>
  <c r="I9" i="3"/>
  <c r="J9" i="3"/>
  <c r="B9" i="3"/>
  <c r="C19" i="3"/>
  <c r="D19" i="3"/>
  <c r="K19" i="3"/>
  <c r="E19" i="3"/>
  <c r="F19" i="3"/>
  <c r="G19" i="3"/>
  <c r="H19" i="3"/>
  <c r="I19" i="3"/>
  <c r="J19" i="3"/>
  <c r="B19" i="3"/>
  <c r="C8" i="3"/>
  <c r="D8" i="3"/>
  <c r="K8" i="3"/>
  <c r="E8" i="3"/>
  <c r="F8" i="3"/>
  <c r="G8" i="3"/>
  <c r="H8" i="3"/>
  <c r="I8" i="3"/>
  <c r="J8" i="3"/>
  <c r="B8" i="3"/>
  <c r="H19" i="2"/>
  <c r="H20" i="2"/>
  <c r="H21" i="2"/>
  <c r="H22" i="2"/>
  <c r="H23" i="2"/>
  <c r="H24" i="2"/>
  <c r="H25" i="2"/>
  <c r="H26" i="2"/>
  <c r="H27" i="2"/>
  <c r="H18" i="2"/>
  <c r="G19" i="2"/>
  <c r="G20" i="2"/>
  <c r="G21" i="2"/>
  <c r="G22" i="2"/>
  <c r="G23" i="2"/>
  <c r="G24" i="2"/>
  <c r="G25" i="2"/>
  <c r="G26" i="2"/>
  <c r="G27" i="2"/>
  <c r="G18" i="2"/>
  <c r="H5" i="2"/>
  <c r="H6" i="2"/>
  <c r="H7" i="2"/>
  <c r="H8" i="2"/>
  <c r="H9" i="2"/>
  <c r="H10" i="2"/>
  <c r="H11" i="2"/>
  <c r="H12" i="2"/>
  <c r="H13" i="2"/>
  <c r="G5" i="2"/>
  <c r="G6" i="2"/>
  <c r="G7" i="2"/>
  <c r="G8" i="2"/>
  <c r="G9" i="2"/>
  <c r="G10" i="2"/>
  <c r="G11" i="2"/>
  <c r="G12" i="2"/>
  <c r="G13" i="2"/>
  <c r="H4" i="2"/>
  <c r="G4" i="2"/>
  <c r="L34" i="1"/>
  <c r="L35" i="1"/>
  <c r="L36" i="1"/>
  <c r="L37" i="1"/>
  <c r="L38" i="1"/>
  <c r="L39" i="1"/>
  <c r="L40" i="1"/>
  <c r="L41" i="1"/>
  <c r="L42" i="1"/>
  <c r="L33" i="1"/>
  <c r="K34" i="1"/>
  <c r="K35" i="1"/>
  <c r="K36" i="1"/>
  <c r="K37" i="1"/>
  <c r="K38" i="1"/>
  <c r="K39" i="1"/>
  <c r="K40" i="1"/>
  <c r="K41" i="1"/>
  <c r="K42" i="1"/>
  <c r="K33" i="1"/>
  <c r="L5" i="1"/>
  <c r="L20" i="1"/>
  <c r="L21" i="1"/>
  <c r="L22" i="1"/>
  <c r="L23" i="1"/>
  <c r="L24" i="1"/>
  <c r="L25" i="1"/>
  <c r="L26" i="1"/>
  <c r="L27" i="1"/>
  <c r="L28" i="1"/>
  <c r="K20" i="1"/>
  <c r="K21" i="1"/>
  <c r="K22" i="1"/>
  <c r="K23" i="1"/>
  <c r="K24" i="1"/>
  <c r="K25" i="1"/>
  <c r="K26" i="1"/>
  <c r="K27" i="1"/>
  <c r="K28" i="1"/>
  <c r="L19" i="1"/>
  <c r="K19" i="1"/>
  <c r="L6" i="1"/>
  <c r="L7" i="1"/>
  <c r="L8" i="1"/>
  <c r="L9" i="1"/>
  <c r="L10" i="1"/>
  <c r="L11" i="1"/>
  <c r="L12" i="1"/>
  <c r="L13" i="1"/>
  <c r="L14" i="1"/>
  <c r="K6" i="1"/>
  <c r="K7" i="1"/>
  <c r="K8" i="1"/>
  <c r="K9" i="1"/>
  <c r="K10" i="1"/>
  <c r="K11" i="1"/>
  <c r="K12" i="1"/>
  <c r="K13" i="1"/>
  <c r="K14" i="1"/>
  <c r="K5" i="1"/>
</calcChain>
</file>

<file path=xl/sharedStrings.xml><?xml version="1.0" encoding="utf-8"?>
<sst xmlns="http://schemas.openxmlformats.org/spreadsheetml/2006/main" count="332" uniqueCount="38">
  <si>
    <t>Red</t>
  </si>
  <si>
    <t>Green</t>
  </si>
  <si>
    <t>Red x-med</t>
  </si>
  <si>
    <t>Green x-med</t>
  </si>
  <si>
    <t>10 DATS</t>
  </si>
  <si>
    <t>100 DATS</t>
  </si>
  <si>
    <t>150 DATS</t>
  </si>
  <si>
    <t>10 DN</t>
  </si>
  <si>
    <t>100 DN</t>
  </si>
  <si>
    <t>150 DN</t>
  </si>
  <si>
    <t>DMEM</t>
  </si>
  <si>
    <t>DMSO</t>
  </si>
  <si>
    <t>NAC</t>
  </si>
  <si>
    <t>Left %</t>
  </si>
  <si>
    <t>Right %</t>
  </si>
  <si>
    <t>CCCP</t>
  </si>
  <si>
    <t>Hela</t>
  </si>
  <si>
    <t>Relative to dmem</t>
  </si>
  <si>
    <t>Du</t>
  </si>
  <si>
    <t>10 D</t>
  </si>
  <si>
    <t>100 D</t>
  </si>
  <si>
    <t>150 D</t>
  </si>
  <si>
    <t>AVG</t>
  </si>
  <si>
    <t>STD DEV</t>
  </si>
  <si>
    <t>TTEST</t>
  </si>
  <si>
    <t>STD</t>
  </si>
  <si>
    <t>RED</t>
  </si>
  <si>
    <t>green</t>
  </si>
  <si>
    <t>red</t>
  </si>
  <si>
    <t>wo</t>
  </si>
  <si>
    <t>w</t>
  </si>
  <si>
    <t>all</t>
  </si>
  <si>
    <t>top 3</t>
  </si>
  <si>
    <t>Vehicle-treated cells</t>
  </si>
  <si>
    <t>NAC-treated cells</t>
  </si>
  <si>
    <t>CCCP-treated cells</t>
  </si>
  <si>
    <t>organised for ttest</t>
  </si>
  <si>
    <t xml:space="preserve">ttest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</si>
</sst>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R&quot;#,##0;[Red]\-&quot;R&quot;#,##0"/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73">
    <xf numFmtId="0" fontId="0" fillId="0" borderId="0" xfId="0"/>
    <xf numFmtId="0" fontId="0" fillId="0" borderId="9" xfId="0" applyBorder="1"/>
    <xf numFmtId="0" fontId="0" fillId="0" borderId="11" xfId="0" applyBorder="1"/>
    <xf numFmtId="0" fontId="0" fillId="2" borderId="1" xfId="0" applyFill="1" applyBorder="1"/>
    <xf numFmtId="0" fontId="0" fillId="3" borderId="1" xfId="0" applyFill="1" applyBorder="1"/>
    <xf numFmtId="0" fontId="0" fillId="0" borderId="16" xfId="0" applyBorder="1"/>
    <xf numFmtId="0" fontId="0" fillId="0" borderId="15" xfId="0" applyBorder="1"/>
    <xf numFmtId="6" fontId="0" fillId="0" borderId="0" xfId="0" applyNumberFormat="1"/>
    <xf numFmtId="0" fontId="0" fillId="0" borderId="7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3" xfId="0" applyBorder="1"/>
    <xf numFmtId="0" fontId="0" fillId="0" borderId="18" xfId="0" applyBorder="1"/>
    <xf numFmtId="164" fontId="0" fillId="0" borderId="0" xfId="0" applyNumberFormat="1" applyAlignment="1">
      <alignment horizontal="left"/>
    </xf>
    <xf numFmtId="164" fontId="0" fillId="0" borderId="9" xfId="0" applyNumberFormat="1" applyBorder="1" applyAlignment="1">
      <alignment horizontal="left"/>
    </xf>
    <xf numFmtId="164" fontId="0" fillId="0" borderId="0" xfId="0" applyNumberFormat="1" applyAlignment="1">
      <alignment horizontal="righ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0" xfId="0" applyBorder="1"/>
    <xf numFmtId="0" fontId="0" fillId="0" borderId="21" xfId="0" applyBorder="1"/>
    <xf numFmtId="164" fontId="0" fillId="0" borderId="19" xfId="0" applyNumberFormat="1" applyBorder="1" applyAlignment="1">
      <alignment horizontal="right"/>
    </xf>
    <xf numFmtId="164" fontId="0" fillId="0" borderId="20" xfId="0" applyNumberFormat="1" applyBorder="1" applyAlignment="1">
      <alignment horizontal="right"/>
    </xf>
    <xf numFmtId="164" fontId="0" fillId="0" borderId="9" xfId="0" applyNumberFormat="1" applyBorder="1" applyAlignment="1">
      <alignment horizontal="right"/>
    </xf>
    <xf numFmtId="164" fontId="0" fillId="0" borderId="16" xfId="0" applyNumberFormat="1" applyBorder="1" applyAlignment="1">
      <alignment horizontal="right"/>
    </xf>
    <xf numFmtId="164" fontId="0" fillId="0" borderId="17" xfId="0" applyNumberFormat="1" applyBorder="1" applyAlignment="1">
      <alignment horizontal="right"/>
    </xf>
    <xf numFmtId="164" fontId="0" fillId="0" borderId="16" xfId="0" applyNumberFormat="1" applyBorder="1" applyAlignment="1">
      <alignment horizontal="left"/>
    </xf>
    <xf numFmtId="164" fontId="0" fillId="0" borderId="17" xfId="0" applyNumberFormat="1" applyBorder="1" applyAlignment="1">
      <alignment horizontal="left"/>
    </xf>
    <xf numFmtId="164" fontId="0" fillId="0" borderId="0" xfId="0" applyNumberFormat="1"/>
    <xf numFmtId="0" fontId="0" fillId="2" borderId="13" xfId="0" applyFill="1" applyBorder="1"/>
    <xf numFmtId="0" fontId="0" fillId="3" borderId="18" xfId="0" applyFill="1" applyBorder="1"/>
    <xf numFmtId="0" fontId="0" fillId="2" borderId="2" xfId="0" applyFill="1" applyBorder="1"/>
    <xf numFmtId="0" fontId="0" fillId="0" borderId="12" xfId="0" applyBorder="1"/>
    <xf numFmtId="0" fontId="0" fillId="0" borderId="22" xfId="0" applyBorder="1"/>
    <xf numFmtId="0" fontId="0" fillId="0" borderId="23" xfId="0" applyBorder="1"/>
    <xf numFmtId="0" fontId="0" fillId="2" borderId="18" xfId="0" applyFill="1" applyBorder="1"/>
    <xf numFmtId="0" fontId="0" fillId="0" borderId="21" xfId="0" applyBorder="1" applyAlignment="1">
      <alignment horizontal="left"/>
    </xf>
    <xf numFmtId="0" fontId="0" fillId="0" borderId="23" xfId="0" applyBorder="1" applyAlignment="1">
      <alignment horizontal="left"/>
    </xf>
    <xf numFmtId="6" fontId="1" fillId="0" borderId="12" xfId="0" applyNumberFormat="1" applyFont="1" applyBorder="1"/>
    <xf numFmtId="0" fontId="1" fillId="3" borderId="5" xfId="0" applyFont="1" applyFill="1" applyBorder="1"/>
    <xf numFmtId="0" fontId="1" fillId="2" borderId="5" xfId="0" applyFont="1" applyFill="1" applyBorder="1"/>
    <xf numFmtId="6" fontId="1" fillId="0" borderId="0" xfId="0" applyNumberFormat="1" applyFont="1"/>
    <xf numFmtId="0" fontId="1" fillId="2" borderId="0" xfId="0" applyFont="1" applyFill="1"/>
    <xf numFmtId="0" fontId="0" fillId="0" borderId="19" xfId="0" applyBorder="1"/>
    <xf numFmtId="0" fontId="0" fillId="0" borderId="17" xfId="0" applyBorder="1"/>
    <xf numFmtId="0" fontId="1" fillId="3" borderId="0" xfId="0" applyFont="1" applyFill="1"/>
    <xf numFmtId="0" fontId="0" fillId="4" borderId="0" xfId="0" applyFill="1"/>
    <xf numFmtId="0" fontId="1" fillId="0" borderId="0" xfId="0" applyFont="1"/>
    <xf numFmtId="9" fontId="0" fillId="0" borderId="0" xfId="1" applyFont="1"/>
    <xf numFmtId="0" fontId="0" fillId="5" borderId="4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6" xfId="0" applyFill="1" applyBorder="1"/>
    <xf numFmtId="0" fontId="0" fillId="5" borderId="7" xfId="0" applyFill="1" applyBorder="1"/>
    <xf numFmtId="0" fontId="0" fillId="5" borderId="10" xfId="0" applyFill="1" applyBorder="1"/>
    <xf numFmtId="0" fontId="0" fillId="5" borderId="9" xfId="0" applyFill="1" applyBorder="1"/>
    <xf numFmtId="0" fontId="0" fillId="5" borderId="11" xfId="0" applyFill="1" applyBorder="1"/>
    <xf numFmtId="0" fontId="0" fillId="5" borderId="16" xfId="0" applyFill="1" applyBorder="1"/>
    <xf numFmtId="0" fontId="0" fillId="5" borderId="15" xfId="0" applyFill="1" applyBorder="1"/>
    <xf numFmtId="0" fontId="1" fillId="0" borderId="20" xfId="0" applyFont="1" applyBorder="1"/>
    <xf numFmtId="0" fontId="0" fillId="0" borderId="5" xfId="0" applyBorder="1"/>
    <xf numFmtId="0" fontId="0" fillId="0" borderId="0" xfId="1" applyNumberFormat="1" applyFont="1"/>
    <xf numFmtId="0" fontId="1" fillId="0" borderId="0" xfId="1" applyNumberFormat="1" applyFont="1" applyBorder="1"/>
    <xf numFmtId="0" fontId="0" fillId="5" borderId="0" xfId="0" applyFill="1"/>
    <xf numFmtId="0" fontId="0" fillId="6" borderId="0" xfId="0" applyFill="1"/>
    <xf numFmtId="0" fontId="0" fillId="0" borderId="0" xfId="0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0" borderId="0" xfId="0" applyFill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'Hela table'!$N$15:$S$15</c:f>
              <c:strCache>
                <c:ptCount val="6"/>
                <c:pt idx="0">
                  <c:v>DMSO</c:v>
                </c:pt>
                <c:pt idx="1">
                  <c:v>NAC</c:v>
                </c:pt>
                <c:pt idx="2">
                  <c:v>10 D</c:v>
                </c:pt>
                <c:pt idx="3">
                  <c:v>100 D</c:v>
                </c:pt>
                <c:pt idx="4">
                  <c:v>150 D</c:v>
                </c:pt>
                <c:pt idx="5">
                  <c:v>CCCP</c:v>
                </c:pt>
              </c:strCache>
            </c:strRef>
          </c:cat>
          <c:val>
            <c:numRef>
              <c:f>'Hela table'!$N$16:$S$16</c:f>
              <c:numCache>
                <c:formatCode>General</c:formatCode>
                <c:ptCount val="6"/>
                <c:pt idx="0">
                  <c:v>0.90371023698474229</c:v>
                </c:pt>
                <c:pt idx="2">
                  <c:v>2.2912059053915179</c:v>
                </c:pt>
                <c:pt idx="3">
                  <c:v>1.1356492435151695</c:v>
                </c:pt>
                <c:pt idx="4">
                  <c:v>1.1903208051574079</c:v>
                </c:pt>
                <c:pt idx="5">
                  <c:v>2.4290384556395583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94-4C55-87BF-CD09EDD36151}"/>
            </c:ext>
          </c:extLst>
        </c:ser>
        <c:ser>
          <c:idx val="1"/>
          <c:order val="1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'Hela table'!$N$15:$S$15</c:f>
              <c:strCache>
                <c:ptCount val="6"/>
                <c:pt idx="0">
                  <c:v>DMSO</c:v>
                </c:pt>
                <c:pt idx="1">
                  <c:v>NAC</c:v>
                </c:pt>
                <c:pt idx="2">
                  <c:v>10 D</c:v>
                </c:pt>
                <c:pt idx="3">
                  <c:v>100 D</c:v>
                </c:pt>
                <c:pt idx="4">
                  <c:v>150 D</c:v>
                </c:pt>
                <c:pt idx="5">
                  <c:v>CCCP</c:v>
                </c:pt>
              </c:strCache>
            </c:strRef>
          </c:cat>
          <c:val>
            <c:numRef>
              <c:f>'Hela table'!$N$17:$S$17</c:f>
              <c:numCache>
                <c:formatCode>General</c:formatCode>
                <c:ptCount val="6"/>
                <c:pt idx="1">
                  <c:v>1.1567993041999007</c:v>
                </c:pt>
                <c:pt idx="2">
                  <c:v>1.8900485070087309</c:v>
                </c:pt>
                <c:pt idx="3">
                  <c:v>1.0710885524747209</c:v>
                </c:pt>
                <c:pt idx="4">
                  <c:v>1.077115656133725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94-4C55-87BF-CD09EDD361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00725280"/>
        <c:axId val="432449648"/>
      </c:barChart>
      <c:catAx>
        <c:axId val="800725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2449648"/>
        <c:crosses val="autoZero"/>
        <c:auto val="1"/>
        <c:lblAlgn val="ctr"/>
        <c:lblOffset val="100"/>
        <c:noMultiLvlLbl val="0"/>
      </c:catAx>
      <c:valAx>
        <c:axId val="4324496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0725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Without NAC</c:v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D63F-47D4-A840-E8E306FB446A}"/>
              </c:ext>
            </c:extLst>
          </c:dPt>
          <c:errBars>
            <c:errBarType val="both"/>
            <c:errValType val="cust"/>
            <c:noEndCap val="0"/>
            <c:plus>
              <c:numRef>
                <c:f>'USE HeLa'!$C$6:$H$6</c:f>
                <c:numCache>
                  <c:formatCode>General</c:formatCode>
                  <c:ptCount val="6"/>
                  <c:pt idx="0">
                    <c:v>3.1337563920748102E-2</c:v>
                  </c:pt>
                  <c:pt idx="1">
                    <c:v>0.1679206521731012</c:v>
                  </c:pt>
                  <c:pt idx="2">
                    <c:v>0.17072840399858891</c:v>
                  </c:pt>
                  <c:pt idx="3">
                    <c:v>8.6423155397370291E-2</c:v>
                  </c:pt>
                  <c:pt idx="4">
                    <c:v>0.20190795700504724</c:v>
                  </c:pt>
                  <c:pt idx="5">
                    <c:v>0.49242506065077707</c:v>
                  </c:pt>
                </c:numCache>
              </c:numRef>
            </c:plus>
            <c:minus>
              <c:numRef>
                <c:f>'USE HeLa'!$C$6:$H$6</c:f>
                <c:numCache>
                  <c:formatCode>General</c:formatCode>
                  <c:ptCount val="6"/>
                  <c:pt idx="0">
                    <c:v>3.1337563920748102E-2</c:v>
                  </c:pt>
                  <c:pt idx="1">
                    <c:v>0.1679206521731012</c:v>
                  </c:pt>
                  <c:pt idx="2">
                    <c:v>0.17072840399858891</c:v>
                  </c:pt>
                  <c:pt idx="3">
                    <c:v>8.6423155397370291E-2</c:v>
                  </c:pt>
                  <c:pt idx="4">
                    <c:v>0.20190795700504724</c:v>
                  </c:pt>
                  <c:pt idx="5">
                    <c:v>0.49242506065077707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'USE HeLa'!$C$2:$H$2</c:f>
              <c:strCache>
                <c:ptCount val="6"/>
                <c:pt idx="0">
                  <c:v>Vehicle-treated cells</c:v>
                </c:pt>
                <c:pt idx="1">
                  <c:v>NAC-treated cells</c:v>
                </c:pt>
                <c:pt idx="2">
                  <c:v>10</c:v>
                </c:pt>
                <c:pt idx="3">
                  <c:v>100</c:v>
                </c:pt>
                <c:pt idx="4">
                  <c:v>150</c:v>
                </c:pt>
                <c:pt idx="5">
                  <c:v>CCCP-treated cells</c:v>
                </c:pt>
              </c:strCache>
            </c:strRef>
          </c:cat>
          <c:val>
            <c:numRef>
              <c:f>'USE HeLa'!$C$3:$H$3</c:f>
              <c:numCache>
                <c:formatCode>General</c:formatCode>
                <c:ptCount val="6"/>
                <c:pt idx="0">
                  <c:v>1.0252138593679359</c:v>
                </c:pt>
                <c:pt idx="1">
                  <c:v>1.1490136977680945</c:v>
                </c:pt>
                <c:pt idx="2">
                  <c:v>2.020876877576594</c:v>
                </c:pt>
                <c:pt idx="3">
                  <c:v>1.6318185750283669</c:v>
                </c:pt>
                <c:pt idx="4">
                  <c:v>1.1632023574218997</c:v>
                </c:pt>
                <c:pt idx="5">
                  <c:v>2.7633804769951307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BB-4236-BC09-ECBEE0B4E033}"/>
            </c:ext>
          </c:extLst>
        </c:ser>
        <c:ser>
          <c:idx val="1"/>
          <c:order val="1"/>
          <c:tx>
            <c:v>With NAC</c:v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'USE HeLa'!$C$7:$H$7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0.32149122219646592</c:v>
                  </c:pt>
                  <c:pt idx="3">
                    <c:v>6.8951456493722599E-2</c:v>
                  </c:pt>
                  <c:pt idx="4">
                    <c:v>0.10249701120763356</c:v>
                  </c:pt>
                  <c:pt idx="5">
                    <c:v>0</c:v>
                  </c:pt>
                </c:numCache>
              </c:numRef>
            </c:plus>
            <c:minus>
              <c:numRef>
                <c:f>'USE HeLa'!$C$7:$H$7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0.32149122219646592</c:v>
                  </c:pt>
                  <c:pt idx="3">
                    <c:v>6.8951456493722599E-2</c:v>
                  </c:pt>
                  <c:pt idx="4">
                    <c:v>0.10249701120763356</c:v>
                  </c:pt>
                  <c:pt idx="5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'USE HeLa'!$C$2:$H$2</c:f>
              <c:strCache>
                <c:ptCount val="6"/>
                <c:pt idx="0">
                  <c:v>Vehicle-treated cells</c:v>
                </c:pt>
                <c:pt idx="1">
                  <c:v>NAC-treated cells</c:v>
                </c:pt>
                <c:pt idx="2">
                  <c:v>10</c:v>
                </c:pt>
                <c:pt idx="3">
                  <c:v>100</c:v>
                </c:pt>
                <c:pt idx="4">
                  <c:v>150</c:v>
                </c:pt>
                <c:pt idx="5">
                  <c:v>CCCP-treated cells</c:v>
                </c:pt>
              </c:strCache>
            </c:strRef>
          </c:cat>
          <c:val>
            <c:numRef>
              <c:f>'USE HeLa'!$C$4:$H$4</c:f>
              <c:numCache>
                <c:formatCode>General</c:formatCode>
                <c:ptCount val="6"/>
                <c:pt idx="2">
                  <c:v>2.4203640778885736</c:v>
                </c:pt>
                <c:pt idx="3">
                  <c:v>1.2536409399071589</c:v>
                </c:pt>
                <c:pt idx="4">
                  <c:v>1.2087715281995466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BB-4236-BC09-ECBEE0B4E0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71782080"/>
        <c:axId val="1688371328"/>
      </c:barChart>
      <c:catAx>
        <c:axId val="17717820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DATS</a:t>
                </a:r>
                <a:r>
                  <a:rPr lang="en-ZA" baseline="0"/>
                  <a:t> concentrations (µM)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8371328"/>
        <c:crosses val="autoZero"/>
        <c:auto val="1"/>
        <c:lblAlgn val="ctr"/>
        <c:lblOffset val="100"/>
        <c:noMultiLvlLbl val="0"/>
      </c:catAx>
      <c:valAx>
        <c:axId val="168837132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100"/>
                  <a:t>Relative</a:t>
                </a:r>
                <a:r>
                  <a:rPr lang="en-ZA" sz="1100" baseline="0"/>
                  <a:t> fold difference in mitochondrial depolarisation compared to cells in growth media</a:t>
                </a:r>
                <a:endParaRPr lang="en-ZA" sz="1100"/>
              </a:p>
            </c:rich>
          </c:tx>
          <c:layout>
            <c:manualLayout>
              <c:xMode val="edge"/>
              <c:yMode val="edge"/>
              <c:x val="1.6393439599948441E-2"/>
              <c:y val="4.101162437356358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1782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Without NAC</c:v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99DD-4CCC-8A22-AEE7FF3D1433}"/>
              </c:ext>
            </c:extLst>
          </c:dPt>
          <c:errBars>
            <c:errBarType val="both"/>
            <c:errValType val="cust"/>
            <c:noEndCap val="0"/>
            <c:plus>
              <c:numRef>
                <c:f>'DU table'!$O$7:$T$7</c:f>
                <c:numCache>
                  <c:formatCode>General</c:formatCode>
                  <c:ptCount val="6"/>
                  <c:pt idx="0">
                    <c:v>0.12970735860454491</c:v>
                  </c:pt>
                  <c:pt idx="1">
                    <c:v>7.1608047480079623E-2</c:v>
                  </c:pt>
                  <c:pt idx="2">
                    <c:v>0.12553918122689725</c:v>
                  </c:pt>
                  <c:pt idx="3">
                    <c:v>0.11381291079172767</c:v>
                  </c:pt>
                  <c:pt idx="4">
                    <c:v>0.10398687819230051</c:v>
                  </c:pt>
                  <c:pt idx="5">
                    <c:v>0.44701213415707375</c:v>
                  </c:pt>
                </c:numCache>
              </c:numRef>
            </c:plus>
            <c:minus>
              <c:numRef>
                <c:f>'DU table'!$O$7:$T$7</c:f>
                <c:numCache>
                  <c:formatCode>General</c:formatCode>
                  <c:ptCount val="6"/>
                  <c:pt idx="0">
                    <c:v>0.12970735860454491</c:v>
                  </c:pt>
                  <c:pt idx="1">
                    <c:v>7.1608047480079623E-2</c:v>
                  </c:pt>
                  <c:pt idx="2">
                    <c:v>0.12553918122689725</c:v>
                  </c:pt>
                  <c:pt idx="3">
                    <c:v>0.11381291079172767</c:v>
                  </c:pt>
                  <c:pt idx="4">
                    <c:v>0.10398687819230051</c:v>
                  </c:pt>
                  <c:pt idx="5">
                    <c:v>0.44701213415707375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'DU table'!$O$3:$T$3</c:f>
              <c:strCache>
                <c:ptCount val="6"/>
                <c:pt idx="0">
                  <c:v>Vehicle-treated cells</c:v>
                </c:pt>
                <c:pt idx="1">
                  <c:v>NAC-treated cells</c:v>
                </c:pt>
                <c:pt idx="2">
                  <c:v>10 D</c:v>
                </c:pt>
                <c:pt idx="3">
                  <c:v>100 D</c:v>
                </c:pt>
                <c:pt idx="4">
                  <c:v>150 D</c:v>
                </c:pt>
                <c:pt idx="5">
                  <c:v>CCCP-treated cells</c:v>
                </c:pt>
              </c:strCache>
            </c:strRef>
          </c:cat>
          <c:val>
            <c:numRef>
              <c:f>'DU table'!$O$4:$T$4</c:f>
              <c:numCache>
                <c:formatCode>General</c:formatCode>
                <c:ptCount val="6"/>
                <c:pt idx="0">
                  <c:v>0.96517923813741036</c:v>
                </c:pt>
                <c:pt idx="1">
                  <c:v>1.07252495180055</c:v>
                </c:pt>
                <c:pt idx="2">
                  <c:v>2.123458502276681</c:v>
                </c:pt>
                <c:pt idx="3">
                  <c:v>1.0748374573971224</c:v>
                </c:pt>
                <c:pt idx="4">
                  <c:v>0.91263978444183858</c:v>
                </c:pt>
                <c:pt idx="5">
                  <c:v>2.2620094609395389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48-435C-95C2-1DACA453BA7E}"/>
            </c:ext>
          </c:extLst>
        </c:ser>
        <c:ser>
          <c:idx val="1"/>
          <c:order val="1"/>
          <c:tx>
            <c:v>With NAC</c:v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40000"/>
                  <a:lumOff val="60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'DU table'!$O$8:$T$8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6.4238758510377025E-2</c:v>
                  </c:pt>
                  <c:pt idx="3">
                    <c:v>0.12910675929176607</c:v>
                  </c:pt>
                  <c:pt idx="4">
                    <c:v>0.15262055250728829</c:v>
                  </c:pt>
                  <c:pt idx="5">
                    <c:v>0</c:v>
                  </c:pt>
                </c:numCache>
              </c:numRef>
            </c:plus>
            <c:minus>
              <c:numRef>
                <c:f>'DU table'!$O$8:$T$8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6.4238758510377025E-2</c:v>
                  </c:pt>
                  <c:pt idx="3">
                    <c:v>0.12910675929176607</c:v>
                  </c:pt>
                  <c:pt idx="4">
                    <c:v>0.15262055250728829</c:v>
                  </c:pt>
                  <c:pt idx="5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'DU table'!$O$3:$T$3</c:f>
              <c:strCache>
                <c:ptCount val="6"/>
                <c:pt idx="0">
                  <c:v>Vehicle-treated cells</c:v>
                </c:pt>
                <c:pt idx="1">
                  <c:v>NAC-treated cells</c:v>
                </c:pt>
                <c:pt idx="2">
                  <c:v>10 D</c:v>
                </c:pt>
                <c:pt idx="3">
                  <c:v>100 D</c:v>
                </c:pt>
                <c:pt idx="4">
                  <c:v>150 D</c:v>
                </c:pt>
                <c:pt idx="5">
                  <c:v>CCCP-treated cells</c:v>
                </c:pt>
              </c:strCache>
            </c:strRef>
          </c:cat>
          <c:val>
            <c:numRef>
              <c:f>'DU table'!$O$5:$T$5</c:f>
              <c:numCache>
                <c:formatCode>General</c:formatCode>
                <c:ptCount val="6"/>
                <c:pt idx="2">
                  <c:v>0.97860189094242434</c:v>
                </c:pt>
                <c:pt idx="3">
                  <c:v>1.0231814996536333</c:v>
                </c:pt>
                <c:pt idx="4">
                  <c:v>1.085258139592097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48-435C-95C2-1DACA453BA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96518816"/>
        <c:axId val="886630144"/>
      </c:barChart>
      <c:catAx>
        <c:axId val="16965188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DATS</a:t>
                </a:r>
                <a:r>
                  <a:rPr lang="en-ZA" baseline="0"/>
                  <a:t> concentrations (µM)</a:t>
                </a:r>
                <a:endParaRPr lang="en-ZA"/>
              </a:p>
            </c:rich>
          </c:tx>
          <c:layout>
            <c:manualLayout>
              <c:xMode val="edge"/>
              <c:yMode val="edge"/>
              <c:x val="0.47701968503937009"/>
              <c:y val="0.8048497441112727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6630144"/>
        <c:crosses val="autoZero"/>
        <c:auto val="1"/>
        <c:lblAlgn val="ctr"/>
        <c:lblOffset val="100"/>
        <c:noMultiLvlLbl val="0"/>
      </c:catAx>
      <c:valAx>
        <c:axId val="88663014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Relative</a:t>
                </a:r>
                <a:r>
                  <a:rPr lang="en-ZA" baseline="0"/>
                  <a:t> fold difference in mitochondrial depolarisation compared to cells in growth media  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6518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553566</xdr:colOff>
      <xdr:row>28</xdr:row>
      <xdr:rowOff>98307</xdr:rowOff>
    </xdr:from>
    <xdr:to>
      <xdr:col>20</xdr:col>
      <xdr:colOff>582673</xdr:colOff>
      <xdr:row>45</xdr:row>
      <xdr:rowOff>178741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76E4807-7D08-633D-EF7E-31F4CA9B31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283632</xdr:colOff>
      <xdr:row>6</xdr:row>
      <xdr:rowOff>67733</xdr:rowOff>
    </xdr:from>
    <xdr:to>
      <xdr:col>13</xdr:col>
      <xdr:colOff>558799</xdr:colOff>
      <xdr:row>23</xdr:row>
      <xdr:rowOff>69849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C0CA8C2-AD3F-FEFC-966D-6B22555B63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566794</xdr:colOff>
      <xdr:row>8</xdr:row>
      <xdr:rowOff>131705</xdr:rowOff>
    </xdr:from>
    <xdr:to>
      <xdr:col>22</xdr:col>
      <xdr:colOff>178741</xdr:colOff>
      <xdr:row>26</xdr:row>
      <xdr:rowOff>75729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2F37E1F-8FE8-F386-158B-8539B583CA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D8A8C-D6CC-48AA-9906-898C4B8BADC0}">
  <dimension ref="A1:Q55"/>
  <sheetViews>
    <sheetView workbookViewId="0">
      <selection activeCell="E37" sqref="E37"/>
    </sheetView>
  </sheetViews>
  <sheetFormatPr defaultRowHeight="14.35" x14ac:dyDescent="0.5"/>
  <cols>
    <col min="2" max="2" width="13.1171875" customWidth="1"/>
    <col min="3" max="3" width="14.3515625" customWidth="1"/>
    <col min="11" max="11" width="13.41015625" customWidth="1"/>
    <col min="12" max="12" width="14.64453125" customWidth="1"/>
    <col min="13" max="16" width="9.52734375" bestFit="1" customWidth="1"/>
  </cols>
  <sheetData>
    <row r="1" spans="1:17" x14ac:dyDescent="0.5">
      <c r="A1" t="s">
        <v>16</v>
      </c>
    </row>
    <row r="2" spans="1:17" ht="14.7" thickBot="1" x14ac:dyDescent="0.55000000000000004">
      <c r="K2" t="s">
        <v>17</v>
      </c>
    </row>
    <row r="3" spans="1:17" ht="14.7" thickBot="1" x14ac:dyDescent="0.55000000000000004">
      <c r="D3" s="70" t="s">
        <v>1</v>
      </c>
      <c r="E3" s="71"/>
      <c r="F3" s="68" t="s">
        <v>0</v>
      </c>
      <c r="G3" s="69"/>
      <c r="K3" s="4" t="s">
        <v>3</v>
      </c>
      <c r="L3" s="31" t="s">
        <v>2</v>
      </c>
      <c r="M3" s="67"/>
      <c r="N3" s="67"/>
      <c r="O3" s="67"/>
      <c r="P3" s="67"/>
    </row>
    <row r="4" spans="1:17" ht="14.7" thickBot="1" x14ac:dyDescent="0.55000000000000004">
      <c r="A4" s="7">
        <v>1</v>
      </c>
      <c r="B4" s="4" t="s">
        <v>3</v>
      </c>
      <c r="C4" s="3" t="s">
        <v>2</v>
      </c>
      <c r="D4" s="51" t="s">
        <v>13</v>
      </c>
      <c r="E4" s="52" t="s">
        <v>14</v>
      </c>
      <c r="F4" s="53" t="s">
        <v>13</v>
      </c>
      <c r="G4" s="54" t="s">
        <v>14</v>
      </c>
      <c r="J4" s="7">
        <v>1</v>
      </c>
      <c r="K4" s="15"/>
      <c r="L4" s="14"/>
    </row>
    <row r="5" spans="1:17" x14ac:dyDescent="0.5">
      <c r="A5" t="s">
        <v>10</v>
      </c>
      <c r="B5" s="8">
        <v>369974.47</v>
      </c>
      <c r="C5" s="9">
        <v>78033.34</v>
      </c>
      <c r="D5" s="55">
        <v>8.24</v>
      </c>
      <c r="E5" s="56">
        <v>91.74</v>
      </c>
      <c r="F5" s="55">
        <v>6.42</v>
      </c>
      <c r="G5" s="56">
        <v>93.17</v>
      </c>
      <c r="J5" t="s">
        <v>10</v>
      </c>
      <c r="K5" s="23">
        <f>B5/$B$5</f>
        <v>1</v>
      </c>
      <c r="L5" s="24">
        <f>C5/C5</f>
        <v>1</v>
      </c>
      <c r="M5" s="30"/>
      <c r="N5" s="30"/>
      <c r="Q5" s="30"/>
    </row>
    <row r="6" spans="1:17" x14ac:dyDescent="0.5">
      <c r="A6" t="s">
        <v>11</v>
      </c>
      <c r="B6" s="10">
        <v>387501.22</v>
      </c>
      <c r="C6" s="11">
        <v>75952.7</v>
      </c>
      <c r="D6" s="57">
        <v>8.6</v>
      </c>
      <c r="E6" s="58">
        <v>91.39</v>
      </c>
      <c r="F6" s="57">
        <v>6.12</v>
      </c>
      <c r="G6" s="58">
        <v>93.6</v>
      </c>
      <c r="J6" t="s">
        <v>11</v>
      </c>
      <c r="K6" s="25">
        <f t="shared" ref="K6:K14" si="0">B6/$B$5</f>
        <v>1.0473728633221637</v>
      </c>
      <c r="L6" s="18">
        <f t="shared" ref="L6:L14" si="1">C6/$C$5</f>
        <v>0.97333652513143742</v>
      </c>
      <c r="M6" s="30"/>
      <c r="N6" s="30"/>
      <c r="O6" s="30"/>
      <c r="P6" s="30"/>
    </row>
    <row r="7" spans="1:17" x14ac:dyDescent="0.5">
      <c r="A7" t="s">
        <v>12</v>
      </c>
      <c r="B7" s="10">
        <v>804133.13</v>
      </c>
      <c r="C7" s="11">
        <v>120039</v>
      </c>
      <c r="D7" s="57">
        <v>7.53</v>
      </c>
      <c r="E7" s="58">
        <v>92.47</v>
      </c>
      <c r="F7" s="57">
        <v>4.59</v>
      </c>
      <c r="G7" s="58">
        <v>95.25</v>
      </c>
      <c r="J7" t="s">
        <v>12</v>
      </c>
      <c r="K7" s="25">
        <f t="shared" si="0"/>
        <v>2.1734827540938166</v>
      </c>
      <c r="L7" s="18">
        <f t="shared" si="1"/>
        <v>1.5383040121055949</v>
      </c>
      <c r="M7" s="30"/>
      <c r="N7" s="30"/>
      <c r="O7" s="30"/>
      <c r="P7" s="30"/>
    </row>
    <row r="8" spans="1:17" x14ac:dyDescent="0.5">
      <c r="A8" t="s">
        <v>15</v>
      </c>
      <c r="B8" s="11">
        <v>893556.19</v>
      </c>
      <c r="C8" s="11">
        <v>90295.1</v>
      </c>
      <c r="D8" s="57">
        <v>11.07</v>
      </c>
      <c r="E8" s="58">
        <v>88.9</v>
      </c>
      <c r="F8" s="57">
        <v>3.55</v>
      </c>
      <c r="G8" s="58">
        <v>95.9</v>
      </c>
      <c r="J8" t="s">
        <v>15</v>
      </c>
      <c r="K8" s="25">
        <f t="shared" si="0"/>
        <v>2.4151833773827693</v>
      </c>
      <c r="L8" s="18">
        <f t="shared" si="1"/>
        <v>1.1571348861909538</v>
      </c>
      <c r="M8" s="30"/>
      <c r="N8" s="30"/>
      <c r="O8" s="30"/>
      <c r="P8" s="30"/>
    </row>
    <row r="9" spans="1:17" x14ac:dyDescent="0.5">
      <c r="A9" t="s">
        <v>4</v>
      </c>
      <c r="B9" s="10">
        <v>721688.88</v>
      </c>
      <c r="C9" s="11">
        <v>166188.95000000001</v>
      </c>
      <c r="D9" s="57">
        <v>2.65</v>
      </c>
      <c r="E9" s="58">
        <v>97.26</v>
      </c>
      <c r="F9" s="57">
        <v>1.0900000000000001</v>
      </c>
      <c r="G9" s="58">
        <v>98.73</v>
      </c>
      <c r="J9" t="s">
        <v>4</v>
      </c>
      <c r="K9" s="25">
        <f t="shared" si="0"/>
        <v>1.9506450809970755</v>
      </c>
      <c r="L9" s="18">
        <f t="shared" si="1"/>
        <v>2.129717246500022</v>
      </c>
      <c r="M9" s="30"/>
      <c r="N9" s="30"/>
      <c r="O9" s="30"/>
      <c r="P9" s="30"/>
    </row>
    <row r="10" spans="1:17" x14ac:dyDescent="0.5">
      <c r="A10" t="s">
        <v>5</v>
      </c>
      <c r="B10" s="10">
        <v>626340.5</v>
      </c>
      <c r="C10" s="11">
        <v>102076.02</v>
      </c>
      <c r="D10" s="57">
        <v>14.1</v>
      </c>
      <c r="E10" s="58">
        <v>85.88</v>
      </c>
      <c r="F10" s="57">
        <v>8.16</v>
      </c>
      <c r="G10" s="58">
        <v>91.66</v>
      </c>
      <c r="J10" t="s">
        <v>5</v>
      </c>
      <c r="K10" s="25">
        <f t="shared" si="0"/>
        <v>1.6929289742613862</v>
      </c>
      <c r="L10" s="18">
        <f t="shared" si="1"/>
        <v>1.3081077908493985</v>
      </c>
      <c r="M10" s="30"/>
      <c r="N10" s="30"/>
      <c r="O10" s="30"/>
      <c r="P10" s="30"/>
    </row>
    <row r="11" spans="1:17" x14ac:dyDescent="0.5">
      <c r="A11" t="s">
        <v>6</v>
      </c>
      <c r="B11" s="10">
        <v>399722.22</v>
      </c>
      <c r="C11" s="11">
        <v>82330.03</v>
      </c>
      <c r="D11" s="57">
        <v>11.48</v>
      </c>
      <c r="E11" s="58">
        <v>88.48</v>
      </c>
      <c r="F11" s="57">
        <v>8.52</v>
      </c>
      <c r="G11" s="58">
        <v>91.14</v>
      </c>
      <c r="J11" t="s">
        <v>6</v>
      </c>
      <c r="K11" s="25">
        <f t="shared" si="0"/>
        <v>1.0804048722605104</v>
      </c>
      <c r="L11" s="18">
        <f t="shared" si="1"/>
        <v>1.055062233655512</v>
      </c>
      <c r="M11" s="30"/>
      <c r="N11" s="30"/>
      <c r="O11" s="30"/>
      <c r="P11" s="30"/>
    </row>
    <row r="12" spans="1:17" x14ac:dyDescent="0.5">
      <c r="A12" t="s">
        <v>7</v>
      </c>
      <c r="B12" s="10">
        <v>811367.13</v>
      </c>
      <c r="C12" s="11">
        <v>123744.62</v>
      </c>
      <c r="D12" s="57">
        <v>6.66</v>
      </c>
      <c r="E12" s="58">
        <v>93.34</v>
      </c>
      <c r="F12" s="57">
        <v>3.82</v>
      </c>
      <c r="G12" s="58">
        <v>95.76</v>
      </c>
      <c r="J12" t="s">
        <v>7</v>
      </c>
      <c r="K12" s="25">
        <f t="shared" si="0"/>
        <v>2.1930354545815014</v>
      </c>
      <c r="L12" s="18">
        <f t="shared" si="1"/>
        <v>1.5857916628969104</v>
      </c>
      <c r="M12" s="30"/>
      <c r="N12" s="30"/>
      <c r="O12" s="30"/>
      <c r="P12" s="30"/>
    </row>
    <row r="13" spans="1:17" x14ac:dyDescent="0.5">
      <c r="A13" t="s">
        <v>8</v>
      </c>
      <c r="B13" s="10">
        <v>481413.84</v>
      </c>
      <c r="C13" s="11">
        <v>62303.95</v>
      </c>
      <c r="D13" s="57">
        <v>10.09</v>
      </c>
      <c r="E13" s="58">
        <v>89.89</v>
      </c>
      <c r="F13" s="57">
        <v>4.8099999999999996</v>
      </c>
      <c r="G13" s="58">
        <v>94.01</v>
      </c>
      <c r="J13" t="s">
        <v>8</v>
      </c>
      <c r="K13" s="25">
        <f t="shared" si="0"/>
        <v>1.3012082698571068</v>
      </c>
      <c r="L13" s="18">
        <f t="shared" si="1"/>
        <v>0.79842731324841409</v>
      </c>
      <c r="M13" s="30"/>
      <c r="N13" s="30"/>
      <c r="O13" s="30"/>
      <c r="P13" s="30"/>
    </row>
    <row r="14" spans="1:17" x14ac:dyDescent="0.5">
      <c r="A14" t="s">
        <v>9</v>
      </c>
      <c r="B14" s="12">
        <v>437366.19</v>
      </c>
      <c r="C14" s="13">
        <v>72628.91</v>
      </c>
      <c r="D14" s="59">
        <v>8.4</v>
      </c>
      <c r="E14" s="60">
        <v>91.56</v>
      </c>
      <c r="F14" s="59">
        <v>5.95</v>
      </c>
      <c r="G14" s="60">
        <v>93.57</v>
      </c>
      <c r="J14" t="s">
        <v>9</v>
      </c>
      <c r="K14" s="26">
        <f t="shared" si="0"/>
        <v>1.1821523522960924</v>
      </c>
      <c r="L14" s="27">
        <f t="shared" si="1"/>
        <v>0.9307420392360497</v>
      </c>
      <c r="M14" s="30"/>
      <c r="N14" s="30"/>
      <c r="O14" s="30"/>
      <c r="P14" s="30"/>
    </row>
    <row r="16" spans="1:17" ht="14.7" thickBot="1" x14ac:dyDescent="0.55000000000000004"/>
    <row r="17" spans="1:16" ht="14.7" thickBot="1" x14ac:dyDescent="0.55000000000000004">
      <c r="D17" s="70" t="s">
        <v>1</v>
      </c>
      <c r="E17" s="71"/>
      <c r="F17" s="68" t="s">
        <v>0</v>
      </c>
      <c r="G17" s="69"/>
      <c r="K17" s="4" t="s">
        <v>3</v>
      </c>
      <c r="L17" s="31" t="s">
        <v>2</v>
      </c>
      <c r="M17" s="67"/>
      <c r="N17" s="67"/>
      <c r="O17" s="67"/>
      <c r="P17" s="67"/>
    </row>
    <row r="18" spans="1:16" ht="14.7" thickBot="1" x14ac:dyDescent="0.55000000000000004">
      <c r="A18" s="7">
        <v>2</v>
      </c>
      <c r="B18" s="4" t="s">
        <v>3</v>
      </c>
      <c r="C18" s="3" t="s">
        <v>2</v>
      </c>
      <c r="D18" s="51" t="s">
        <v>13</v>
      </c>
      <c r="E18" s="52" t="s">
        <v>14</v>
      </c>
      <c r="F18" s="53" t="s">
        <v>13</v>
      </c>
      <c r="G18" s="54" t="s">
        <v>14</v>
      </c>
      <c r="J18" s="7">
        <v>2</v>
      </c>
      <c r="K18" s="15"/>
    </row>
    <row r="19" spans="1:16" x14ac:dyDescent="0.5">
      <c r="A19" t="s">
        <v>10</v>
      </c>
      <c r="B19" s="8">
        <v>308901.69</v>
      </c>
      <c r="C19" s="9">
        <v>55510</v>
      </c>
      <c r="D19" s="55">
        <v>8.44</v>
      </c>
      <c r="E19" s="56">
        <v>91.52</v>
      </c>
      <c r="F19" s="55">
        <v>1.58</v>
      </c>
      <c r="G19" s="56">
        <v>98.16</v>
      </c>
      <c r="J19" t="s">
        <v>10</v>
      </c>
      <c r="K19" s="19">
        <f>B19/$B$19</f>
        <v>1</v>
      </c>
      <c r="L19" s="20">
        <f>C19/$C$19</f>
        <v>1</v>
      </c>
    </row>
    <row r="20" spans="1:16" x14ac:dyDescent="0.5">
      <c r="A20" t="s">
        <v>11</v>
      </c>
      <c r="B20" s="10">
        <v>309845.34000000003</v>
      </c>
      <c r="C20" s="11">
        <v>46300</v>
      </c>
      <c r="D20" s="57">
        <v>14.11</v>
      </c>
      <c r="E20" s="58">
        <v>85.88</v>
      </c>
      <c r="F20" s="57">
        <v>8.27</v>
      </c>
      <c r="G20" s="58">
        <v>91.5</v>
      </c>
      <c r="J20" t="s">
        <v>11</v>
      </c>
      <c r="K20" s="17">
        <f t="shared" ref="K20:K28" si="2">B20/$B$19</f>
        <v>1.003054855413708</v>
      </c>
      <c r="L20" s="16">
        <f t="shared" ref="L20:L28" si="3">C20/$C$19</f>
        <v>0.83408394883804715</v>
      </c>
      <c r="M20" s="30"/>
      <c r="N20" s="30"/>
      <c r="O20" s="30"/>
      <c r="P20" s="30"/>
    </row>
    <row r="21" spans="1:16" x14ac:dyDescent="0.5">
      <c r="A21" t="s">
        <v>12</v>
      </c>
      <c r="B21" s="10">
        <v>391610.59</v>
      </c>
      <c r="C21" s="11">
        <v>58419.519999999997</v>
      </c>
      <c r="D21" s="57">
        <v>7.38</v>
      </c>
      <c r="E21" s="58">
        <v>92.61</v>
      </c>
      <c r="F21" s="57">
        <v>3.56</v>
      </c>
      <c r="G21" s="58">
        <v>96.21</v>
      </c>
      <c r="J21" t="s">
        <v>12</v>
      </c>
      <c r="K21" s="17">
        <f t="shared" si="2"/>
        <v>1.2677515296209614</v>
      </c>
      <c r="L21" s="16">
        <f t="shared" si="3"/>
        <v>1.0524143397586021</v>
      </c>
      <c r="M21" s="30"/>
      <c r="N21" s="30"/>
      <c r="O21" s="30"/>
      <c r="P21" s="30"/>
    </row>
    <row r="22" spans="1:16" x14ac:dyDescent="0.5">
      <c r="A22" t="s">
        <v>15</v>
      </c>
      <c r="B22" s="11">
        <v>1589620</v>
      </c>
      <c r="C22" s="11">
        <v>271310.78000000003</v>
      </c>
      <c r="D22" s="57">
        <v>20.87</v>
      </c>
      <c r="E22" s="58">
        <v>78.86</v>
      </c>
      <c r="F22" s="57">
        <v>1.93</v>
      </c>
      <c r="G22" s="58">
        <v>97.85</v>
      </c>
      <c r="J22" t="s">
        <v>15</v>
      </c>
      <c r="K22" s="17">
        <f t="shared" si="2"/>
        <v>5.1460385341368644</v>
      </c>
      <c r="L22" s="16">
        <f t="shared" si="3"/>
        <v>4.8876018735363003</v>
      </c>
      <c r="M22" s="30"/>
      <c r="N22" s="30"/>
      <c r="O22" s="30"/>
      <c r="P22" s="30"/>
    </row>
    <row r="23" spans="1:16" x14ac:dyDescent="0.5">
      <c r="A23" t="s">
        <v>4</v>
      </c>
      <c r="B23" s="10">
        <v>684377.75</v>
      </c>
      <c r="C23" s="11">
        <v>101147.64</v>
      </c>
      <c r="D23" s="57">
        <v>9.75</v>
      </c>
      <c r="E23" s="58">
        <v>90.24</v>
      </c>
      <c r="F23" s="57">
        <v>5.65</v>
      </c>
      <c r="G23" s="58">
        <v>94.27</v>
      </c>
      <c r="J23" t="s">
        <v>4</v>
      </c>
      <c r="K23" s="17">
        <f t="shared" si="2"/>
        <v>2.2155196043116501</v>
      </c>
      <c r="L23" s="16">
        <f t="shared" si="3"/>
        <v>1.8221516843811925</v>
      </c>
      <c r="M23" s="30"/>
      <c r="N23" s="30"/>
      <c r="O23" s="30"/>
      <c r="P23" s="30"/>
    </row>
    <row r="24" spans="1:16" x14ac:dyDescent="0.5">
      <c r="A24" t="s">
        <v>5</v>
      </c>
      <c r="B24" s="10">
        <v>485194.41</v>
      </c>
      <c r="C24" s="11">
        <v>71907.67</v>
      </c>
      <c r="D24" s="57">
        <v>13.67</v>
      </c>
      <c r="E24" s="58">
        <v>86.32</v>
      </c>
      <c r="F24" s="57">
        <v>11.56</v>
      </c>
      <c r="G24" s="58">
        <v>87.99</v>
      </c>
      <c r="J24" t="s">
        <v>5</v>
      </c>
      <c r="K24" s="17">
        <f t="shared" si="2"/>
        <v>1.5707081757953476</v>
      </c>
      <c r="L24" s="16">
        <f t="shared" si="3"/>
        <v>1.2954002882363538</v>
      </c>
      <c r="M24" s="30"/>
      <c r="N24" s="30"/>
      <c r="O24" s="30"/>
      <c r="P24" s="30"/>
    </row>
    <row r="25" spans="1:16" x14ac:dyDescent="0.5">
      <c r="A25" t="s">
        <v>6</v>
      </c>
      <c r="B25" s="10">
        <v>430407.44</v>
      </c>
      <c r="C25" s="11">
        <v>96193.77</v>
      </c>
      <c r="D25" s="57">
        <v>11.74</v>
      </c>
      <c r="E25" s="58">
        <v>88.22</v>
      </c>
      <c r="F25" s="57">
        <v>8.7799999999999994</v>
      </c>
      <c r="G25" s="58">
        <v>90.96</v>
      </c>
      <c r="J25" t="s">
        <v>6</v>
      </c>
      <c r="K25" s="17">
        <f t="shared" si="2"/>
        <v>1.393347637560675</v>
      </c>
      <c r="L25" s="16">
        <f t="shared" si="3"/>
        <v>1.7329088452531076</v>
      </c>
      <c r="M25" s="30"/>
      <c r="N25" s="30"/>
      <c r="O25" s="30"/>
      <c r="P25" s="30"/>
    </row>
    <row r="26" spans="1:16" x14ac:dyDescent="0.5">
      <c r="A26" t="s">
        <v>7</v>
      </c>
      <c r="B26" s="10">
        <v>817876.75</v>
      </c>
      <c r="C26" s="11">
        <v>115341.05</v>
      </c>
      <c r="D26" s="57">
        <v>11.62</v>
      </c>
      <c r="E26" s="58">
        <v>88.36</v>
      </c>
      <c r="F26" s="57">
        <v>6.34</v>
      </c>
      <c r="G26" s="58">
        <v>91.84</v>
      </c>
      <c r="J26" t="s">
        <v>7</v>
      </c>
      <c r="K26" s="17">
        <f t="shared" si="2"/>
        <v>2.6476927011956457</v>
      </c>
      <c r="L26" s="16">
        <f t="shared" si="3"/>
        <v>2.0778427310394525</v>
      </c>
      <c r="M26" s="30"/>
      <c r="N26" s="30"/>
      <c r="O26" s="30"/>
      <c r="P26" s="30"/>
    </row>
    <row r="27" spans="1:16" x14ac:dyDescent="0.5">
      <c r="A27" t="s">
        <v>8</v>
      </c>
      <c r="B27" s="10">
        <v>396985.09</v>
      </c>
      <c r="C27" s="11">
        <v>57183.24</v>
      </c>
      <c r="D27" s="57">
        <v>9</v>
      </c>
      <c r="E27" s="58">
        <v>90.98</v>
      </c>
      <c r="F27" s="57">
        <v>4.38</v>
      </c>
      <c r="G27" s="58">
        <v>95.36</v>
      </c>
      <c r="J27" t="s">
        <v>8</v>
      </c>
      <c r="K27" s="17">
        <f t="shared" si="2"/>
        <v>1.2851502690062979</v>
      </c>
      <c r="L27" s="16">
        <f t="shared" si="3"/>
        <v>1.0301430372905782</v>
      </c>
      <c r="M27" s="30"/>
      <c r="N27" s="30"/>
      <c r="O27" s="30"/>
      <c r="P27" s="30"/>
    </row>
    <row r="28" spans="1:16" x14ac:dyDescent="0.5">
      <c r="A28" t="s">
        <v>9</v>
      </c>
      <c r="B28" s="12">
        <v>408353.22</v>
      </c>
      <c r="C28" s="13">
        <v>51328.38</v>
      </c>
      <c r="D28" s="59">
        <v>8.5299999999999994</v>
      </c>
      <c r="E28" s="60">
        <v>91.44</v>
      </c>
      <c r="F28" s="59">
        <v>4.99</v>
      </c>
      <c r="G28" s="60">
        <v>94.7</v>
      </c>
      <c r="J28" t="s">
        <v>9</v>
      </c>
      <c r="K28" s="28">
        <f t="shared" si="2"/>
        <v>1.32195204241194</v>
      </c>
      <c r="L28" s="29">
        <f t="shared" si="3"/>
        <v>0.92466906863628173</v>
      </c>
      <c r="M28" s="30"/>
      <c r="N28" s="30"/>
      <c r="O28" s="30"/>
      <c r="P28" s="30"/>
    </row>
    <row r="31" spans="1:16" ht="14.7" thickBot="1" x14ac:dyDescent="0.55000000000000004"/>
    <row r="32" spans="1:16" ht="14.7" thickBot="1" x14ac:dyDescent="0.55000000000000004">
      <c r="A32" s="7">
        <v>3</v>
      </c>
      <c r="B32" s="4" t="s">
        <v>3</v>
      </c>
      <c r="C32" s="3" t="s">
        <v>2</v>
      </c>
      <c r="J32" s="7">
        <v>3</v>
      </c>
      <c r="K32" s="32" t="s">
        <v>3</v>
      </c>
      <c r="L32" s="33" t="s">
        <v>2</v>
      </c>
    </row>
    <row r="33" spans="1:12" x14ac:dyDescent="0.5">
      <c r="A33" t="s">
        <v>10</v>
      </c>
      <c r="B33" s="8">
        <v>434994.66</v>
      </c>
      <c r="C33" s="9">
        <v>116237.94</v>
      </c>
      <c r="J33" t="s">
        <v>10</v>
      </c>
      <c r="K33" s="19">
        <f t="shared" ref="K33:K42" si="4">B33/$B$33</f>
        <v>1</v>
      </c>
      <c r="L33" s="36">
        <f t="shared" ref="L33:L42" si="5">C33/$C$33</f>
        <v>1</v>
      </c>
    </row>
    <row r="34" spans="1:12" x14ac:dyDescent="0.5">
      <c r="A34" t="s">
        <v>11</v>
      </c>
      <c r="B34" s="10"/>
      <c r="C34" s="11"/>
      <c r="J34" t="s">
        <v>11</v>
      </c>
      <c r="K34" s="10">
        <f t="shared" si="4"/>
        <v>0</v>
      </c>
      <c r="L34" s="2">
        <f t="shared" si="5"/>
        <v>0</v>
      </c>
    </row>
    <row r="35" spans="1:12" x14ac:dyDescent="0.5">
      <c r="A35" t="s">
        <v>12</v>
      </c>
      <c r="B35" s="10">
        <v>448164.5</v>
      </c>
      <c r="C35" s="11">
        <v>102252.14</v>
      </c>
      <c r="J35" t="s">
        <v>12</v>
      </c>
      <c r="K35" s="10">
        <f t="shared" si="4"/>
        <v>1.0302758659152276</v>
      </c>
      <c r="L35" s="2">
        <f t="shared" si="5"/>
        <v>0.87967956073550513</v>
      </c>
    </row>
    <row r="36" spans="1:12" x14ac:dyDescent="0.5">
      <c r="A36" t="s">
        <v>15</v>
      </c>
      <c r="B36" s="11">
        <v>1353519.63</v>
      </c>
      <c r="C36" s="11">
        <v>144411.53</v>
      </c>
      <c r="J36" t="s">
        <v>15</v>
      </c>
      <c r="K36" s="10">
        <f t="shared" si="4"/>
        <v>3.111577576607492</v>
      </c>
      <c r="L36" s="2">
        <f t="shared" si="5"/>
        <v>1.2423786071914213</v>
      </c>
    </row>
    <row r="37" spans="1:12" x14ac:dyDescent="0.5">
      <c r="A37" t="s">
        <v>4</v>
      </c>
      <c r="B37" s="10">
        <v>824952.56</v>
      </c>
      <c r="C37" s="11">
        <v>339618.06</v>
      </c>
      <c r="J37" t="s">
        <v>4</v>
      </c>
      <c r="K37" s="10">
        <f t="shared" si="4"/>
        <v>1.8964659474210559</v>
      </c>
      <c r="L37" s="2">
        <f t="shared" si="5"/>
        <v>2.9217487852933388</v>
      </c>
    </row>
    <row r="38" spans="1:12" x14ac:dyDescent="0.5">
      <c r="A38" t="s">
        <v>5</v>
      </c>
      <c r="B38" s="10">
        <v>426895.41</v>
      </c>
      <c r="C38" s="11">
        <v>93390.17</v>
      </c>
      <c r="J38" t="s">
        <v>5</v>
      </c>
      <c r="K38" s="10">
        <f t="shared" si="4"/>
        <v>0.98138080591610022</v>
      </c>
      <c r="L38" s="2">
        <f t="shared" si="5"/>
        <v>0.80343965145975571</v>
      </c>
    </row>
    <row r="39" spans="1:12" x14ac:dyDescent="0.5">
      <c r="A39" t="s">
        <v>6</v>
      </c>
      <c r="B39" s="10">
        <v>441891.31</v>
      </c>
      <c r="C39" s="11">
        <v>91013.3</v>
      </c>
      <c r="J39" t="s">
        <v>6</v>
      </c>
      <c r="K39" s="10">
        <f t="shared" si="4"/>
        <v>1.0158545624445137</v>
      </c>
      <c r="L39" s="2">
        <f t="shared" si="5"/>
        <v>0.78299133656360398</v>
      </c>
    </row>
    <row r="40" spans="1:12" x14ac:dyDescent="0.5">
      <c r="A40" t="s">
        <v>7</v>
      </c>
      <c r="B40" s="10">
        <v>503662.69</v>
      </c>
      <c r="C40" s="11">
        <v>233232.72</v>
      </c>
      <c r="J40" t="s">
        <v>7</v>
      </c>
      <c r="K40" s="10">
        <f t="shared" si="4"/>
        <v>1.1578594780910645</v>
      </c>
      <c r="L40" s="2">
        <f t="shared" si="5"/>
        <v>2.0065111270898295</v>
      </c>
    </row>
    <row r="41" spans="1:12" x14ac:dyDescent="0.5">
      <c r="A41" t="s">
        <v>8</v>
      </c>
      <c r="B41" s="10">
        <v>510929.19</v>
      </c>
      <c r="C41" s="11">
        <v>160954.13</v>
      </c>
      <c r="J41" t="s">
        <v>8</v>
      </c>
      <c r="K41" s="10">
        <f t="shared" si="4"/>
        <v>1.1745642808580685</v>
      </c>
      <c r="L41" s="2">
        <f t="shared" si="5"/>
        <v>1.3846953068851702</v>
      </c>
    </row>
    <row r="42" spans="1:12" x14ac:dyDescent="0.5">
      <c r="A42" t="s">
        <v>9</v>
      </c>
      <c r="B42" s="12">
        <v>488155.44</v>
      </c>
      <c r="C42" s="13">
        <v>159935.95000000001</v>
      </c>
      <c r="J42" t="s">
        <v>9</v>
      </c>
      <c r="K42" s="12">
        <f t="shared" si="4"/>
        <v>1.1222101898906069</v>
      </c>
      <c r="L42" s="6">
        <f t="shared" si="5"/>
        <v>1.375935860528843</v>
      </c>
    </row>
    <row r="44" spans="1:12" ht="14.7" thickBot="1" x14ac:dyDescent="0.55000000000000004"/>
    <row r="45" spans="1:12" ht="14.7" thickBot="1" x14ac:dyDescent="0.55000000000000004">
      <c r="A45" s="7">
        <v>4</v>
      </c>
      <c r="B45" s="4" t="s">
        <v>3</v>
      </c>
      <c r="C45" s="3" t="s">
        <v>2</v>
      </c>
      <c r="J45" s="7">
        <v>4</v>
      </c>
      <c r="K45" s="4" t="s">
        <v>3</v>
      </c>
      <c r="L45" s="3" t="s">
        <v>2</v>
      </c>
    </row>
    <row r="46" spans="1:12" ht="14.7" thickBot="1" x14ac:dyDescent="0.55000000000000004">
      <c r="A46" t="s">
        <v>10</v>
      </c>
      <c r="B46" s="8"/>
      <c r="C46" s="9"/>
      <c r="J46" t="s">
        <v>10</v>
      </c>
      <c r="K46" s="8"/>
      <c r="L46" s="9"/>
    </row>
    <row r="47" spans="1:12" ht="14.7" thickBot="1" x14ac:dyDescent="0.55000000000000004">
      <c r="A47" t="s">
        <v>11</v>
      </c>
      <c r="B47" s="10"/>
      <c r="C47" s="11"/>
      <c r="J47" t="s">
        <v>11</v>
      </c>
      <c r="K47" s="8"/>
      <c r="L47" s="9"/>
    </row>
    <row r="48" spans="1:12" ht="14.7" thickBot="1" x14ac:dyDescent="0.55000000000000004">
      <c r="A48" t="s">
        <v>12</v>
      </c>
      <c r="B48" s="10"/>
      <c r="C48" s="11"/>
      <c r="J48" t="s">
        <v>12</v>
      </c>
      <c r="K48" s="8"/>
      <c r="L48" s="9"/>
    </row>
    <row r="49" spans="1:12" ht="14.7" thickBot="1" x14ac:dyDescent="0.55000000000000004">
      <c r="A49" t="s">
        <v>15</v>
      </c>
      <c r="B49" s="11"/>
      <c r="C49" s="11"/>
      <c r="J49" t="s">
        <v>15</v>
      </c>
      <c r="K49" s="8"/>
      <c r="L49" s="9"/>
    </row>
    <row r="50" spans="1:12" ht="14.7" thickBot="1" x14ac:dyDescent="0.55000000000000004">
      <c r="A50" t="s">
        <v>4</v>
      </c>
      <c r="B50" s="10"/>
      <c r="C50" s="11"/>
      <c r="J50" t="s">
        <v>4</v>
      </c>
      <c r="K50" s="8"/>
      <c r="L50" s="9"/>
    </row>
    <row r="51" spans="1:12" ht="14.7" thickBot="1" x14ac:dyDescent="0.55000000000000004">
      <c r="A51" t="s">
        <v>5</v>
      </c>
      <c r="B51" s="10"/>
      <c r="C51" s="11"/>
      <c r="J51" t="s">
        <v>5</v>
      </c>
      <c r="K51" s="8"/>
      <c r="L51" s="9"/>
    </row>
    <row r="52" spans="1:12" ht="14.7" thickBot="1" x14ac:dyDescent="0.55000000000000004">
      <c r="A52" t="s">
        <v>6</v>
      </c>
      <c r="B52" s="10"/>
      <c r="C52" s="11"/>
      <c r="J52" t="s">
        <v>6</v>
      </c>
      <c r="K52" s="8"/>
      <c r="L52" s="9"/>
    </row>
    <row r="53" spans="1:12" ht="14.7" thickBot="1" x14ac:dyDescent="0.55000000000000004">
      <c r="A53" t="s">
        <v>7</v>
      </c>
      <c r="B53" s="10"/>
      <c r="C53" s="11"/>
      <c r="J53" t="s">
        <v>7</v>
      </c>
      <c r="K53" s="8"/>
      <c r="L53" s="9"/>
    </row>
    <row r="54" spans="1:12" ht="14.7" thickBot="1" x14ac:dyDescent="0.55000000000000004">
      <c r="A54" t="s">
        <v>8</v>
      </c>
      <c r="B54" s="10"/>
      <c r="C54" s="11"/>
      <c r="J54" t="s">
        <v>8</v>
      </c>
      <c r="K54" s="8"/>
      <c r="L54" s="9"/>
    </row>
    <row r="55" spans="1:12" x14ac:dyDescent="0.5">
      <c r="A55" t="s">
        <v>9</v>
      </c>
      <c r="B55" s="12"/>
      <c r="C55" s="13"/>
      <c r="J55" t="s">
        <v>9</v>
      </c>
      <c r="K55" s="8"/>
      <c r="L55" s="9"/>
    </row>
  </sheetData>
  <mergeCells count="8">
    <mergeCell ref="O3:P3"/>
    <mergeCell ref="M17:N17"/>
    <mergeCell ref="O17:P17"/>
    <mergeCell ref="F3:G3"/>
    <mergeCell ref="D3:E3"/>
    <mergeCell ref="D17:E17"/>
    <mergeCell ref="F17:G17"/>
    <mergeCell ref="M3:N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05E72-03AA-4B86-B55B-4A8AE5DAC9E7}">
  <dimension ref="A2:U28"/>
  <sheetViews>
    <sheetView zoomScale="90" zoomScaleNormal="90" workbookViewId="0">
      <selection activeCell="E4" sqref="E4"/>
    </sheetView>
  </sheetViews>
  <sheetFormatPr defaultRowHeight="14.35" x14ac:dyDescent="0.5"/>
  <sheetData>
    <row r="2" spans="1:21" x14ac:dyDescent="0.5">
      <c r="B2" t="s">
        <v>27</v>
      </c>
      <c r="C2">
        <v>1</v>
      </c>
      <c r="D2">
        <v>2</v>
      </c>
      <c r="E2">
        <v>3</v>
      </c>
      <c r="F2">
        <v>4</v>
      </c>
      <c r="G2">
        <v>5</v>
      </c>
      <c r="H2">
        <v>6</v>
      </c>
      <c r="I2">
        <v>7</v>
      </c>
      <c r="J2">
        <v>8</v>
      </c>
      <c r="K2">
        <v>9</v>
      </c>
    </row>
    <row r="3" spans="1:21" x14ac:dyDescent="0.5">
      <c r="B3" s="47" t="s">
        <v>10</v>
      </c>
      <c r="C3" s="47" t="s">
        <v>11</v>
      </c>
      <c r="D3" s="47" t="s">
        <v>12</v>
      </c>
      <c r="E3" s="47" t="s">
        <v>19</v>
      </c>
      <c r="F3" s="47" t="s">
        <v>20</v>
      </c>
      <c r="G3" s="47" t="s">
        <v>21</v>
      </c>
      <c r="H3" s="47" t="s">
        <v>7</v>
      </c>
      <c r="I3" s="47" t="s">
        <v>8</v>
      </c>
      <c r="J3" s="47" t="s">
        <v>9</v>
      </c>
      <c r="K3" s="47" t="s">
        <v>15</v>
      </c>
      <c r="N3" s="47" t="s">
        <v>11</v>
      </c>
      <c r="O3" s="47" t="s">
        <v>12</v>
      </c>
      <c r="P3" s="47" t="s">
        <v>19</v>
      </c>
      <c r="Q3" s="47" t="s">
        <v>20</v>
      </c>
      <c r="R3" s="47" t="s">
        <v>21</v>
      </c>
      <c r="S3" s="47" t="s">
        <v>15</v>
      </c>
      <c r="T3" s="49"/>
      <c r="U3" s="49"/>
    </row>
    <row r="4" spans="1:21" x14ac:dyDescent="0.5">
      <c r="A4" s="43">
        <v>1</v>
      </c>
      <c r="B4" s="45">
        <v>1</v>
      </c>
      <c r="C4" s="21">
        <v>1.0473728633221637</v>
      </c>
      <c r="D4" s="21"/>
      <c r="E4" s="21">
        <v>1.9506450809970755</v>
      </c>
      <c r="F4" s="21">
        <v>1.6929289742613862</v>
      </c>
      <c r="G4" s="21">
        <v>1.0804048722605104</v>
      </c>
      <c r="H4" s="21">
        <v>2.1930354545815014</v>
      </c>
      <c r="I4" s="21">
        <v>1.3012082698571099</v>
      </c>
      <c r="J4" s="22">
        <v>1.1821523522960924</v>
      </c>
      <c r="K4" s="21">
        <v>2.4151833773827693</v>
      </c>
      <c r="M4" t="s">
        <v>29</v>
      </c>
      <c r="N4">
        <v>1.0252138593679359</v>
      </c>
      <c r="P4">
        <v>2.020876877576594</v>
      </c>
      <c r="Q4">
        <v>1.6318185750283669</v>
      </c>
      <c r="R4">
        <v>1.1632023574218997</v>
      </c>
      <c r="S4">
        <v>2.7633804769951307</v>
      </c>
    </row>
    <row r="5" spans="1:21" x14ac:dyDescent="0.5">
      <c r="A5" s="43">
        <v>2</v>
      </c>
      <c r="B5" s="1">
        <v>1</v>
      </c>
      <c r="C5">
        <v>1.003054855413708</v>
      </c>
      <c r="D5">
        <v>1.2677515296209614</v>
      </c>
      <c r="E5" s="17">
        <v>2.2155196043116501</v>
      </c>
      <c r="F5">
        <v>1.5707081757953476</v>
      </c>
      <c r="G5" s="17">
        <v>1.393347637560675</v>
      </c>
      <c r="H5">
        <v>2.6476927011956457</v>
      </c>
      <c r="I5">
        <v>1.2851502690062979</v>
      </c>
      <c r="J5" s="34">
        <v>1.32195204241194</v>
      </c>
      <c r="K5" s="17"/>
      <c r="M5" t="s">
        <v>30</v>
      </c>
      <c r="O5">
        <v>1.1490136977680945</v>
      </c>
      <c r="P5">
        <v>2.4203640778885736</v>
      </c>
      <c r="Q5">
        <v>1.2536409399071589</v>
      </c>
      <c r="R5">
        <v>1.2087715281995466</v>
      </c>
    </row>
    <row r="6" spans="1:21" x14ac:dyDescent="0.5">
      <c r="A6" s="43">
        <v>3</v>
      </c>
      <c r="B6" s="1">
        <v>1</v>
      </c>
      <c r="C6" s="1"/>
      <c r="D6">
        <v>1.0302758659152276</v>
      </c>
      <c r="E6">
        <v>1.8964659474210559</v>
      </c>
      <c r="F6" s="19"/>
      <c r="G6">
        <v>1.0158545624445137</v>
      </c>
      <c r="H6" s="17"/>
      <c r="I6">
        <v>1.1745642808580685</v>
      </c>
      <c r="J6" s="34">
        <v>1.1222101898906069</v>
      </c>
      <c r="K6">
        <v>3.111577576607492</v>
      </c>
    </row>
    <row r="7" spans="1:21" ht="14.7" thickBot="1" x14ac:dyDescent="0.55000000000000004">
      <c r="A7" s="43">
        <v>4</v>
      </c>
      <c r="C7" s="46"/>
      <c r="F7" s="46"/>
      <c r="G7" s="46"/>
      <c r="H7" s="46"/>
      <c r="I7" s="46"/>
      <c r="J7" s="46"/>
      <c r="N7">
        <v>3.1337563920748102E-2</v>
      </c>
      <c r="O7">
        <v>0</v>
      </c>
      <c r="P7">
        <v>0.17072840399858891</v>
      </c>
      <c r="Q7">
        <v>8.6423155397370291E-2</v>
      </c>
      <c r="R7">
        <v>0.20190795700504724</v>
      </c>
      <c r="S7">
        <v>0.49242506065077707</v>
      </c>
    </row>
    <row r="8" spans="1:21" x14ac:dyDescent="0.5">
      <c r="A8" t="s">
        <v>22</v>
      </c>
      <c r="B8" s="49">
        <f t="shared" ref="B8:D8" si="0">AVERAGE(B4:B6)</f>
        <v>1</v>
      </c>
      <c r="C8" s="49">
        <f t="shared" si="0"/>
        <v>1.0252138593679359</v>
      </c>
      <c r="D8" s="49">
        <f t="shared" si="0"/>
        <v>1.1490136977680945</v>
      </c>
      <c r="E8" s="49">
        <f t="shared" ref="E8:K8" si="1">AVERAGE(E4:E6)</f>
        <v>2.020876877576594</v>
      </c>
      <c r="F8" s="49">
        <f>AVERAGE(F4:F6)</f>
        <v>1.6318185750283669</v>
      </c>
      <c r="G8" s="49">
        <f t="shared" si="1"/>
        <v>1.1632023574218997</v>
      </c>
      <c r="H8" s="49">
        <f>AVERAGE(H4:H6)</f>
        <v>2.4203640778885736</v>
      </c>
      <c r="I8" s="49">
        <f t="shared" si="1"/>
        <v>1.2536409399071589</v>
      </c>
      <c r="J8" s="49">
        <f t="shared" si="1"/>
        <v>1.2087715281995466</v>
      </c>
      <c r="K8" s="49">
        <f t="shared" si="1"/>
        <v>2.7633804769951307</v>
      </c>
      <c r="L8" s="15"/>
      <c r="N8">
        <v>0</v>
      </c>
      <c r="O8">
        <v>0.1679206521731012</v>
      </c>
      <c r="P8">
        <v>0.32149122219646592</v>
      </c>
      <c r="Q8">
        <v>6.8951456493722599E-2</v>
      </c>
      <c r="R8">
        <v>0.10249701120763356</v>
      </c>
    </row>
    <row r="9" spans="1:21" x14ac:dyDescent="0.5">
      <c r="A9" t="s">
        <v>23</v>
      </c>
      <c r="B9" s="63">
        <f t="shared" ref="B9:D9" si="2">STDEV(B4:B6)</f>
        <v>0</v>
      </c>
      <c r="C9" s="63">
        <f t="shared" si="2"/>
        <v>3.1337563920748102E-2</v>
      </c>
      <c r="D9" s="63">
        <f t="shared" si="2"/>
        <v>0.1679206521731012</v>
      </c>
      <c r="E9" s="63">
        <f t="shared" ref="E9:K9" si="3">STDEV(E4:E6)</f>
        <v>0.17072840399858891</v>
      </c>
      <c r="F9" s="63">
        <f>STDEV(F4:F6)</f>
        <v>8.6423155397370291E-2</v>
      </c>
      <c r="G9" s="63">
        <f t="shared" si="3"/>
        <v>0.20190795700504724</v>
      </c>
      <c r="H9" s="63">
        <f>STDEV(H4:H6)</f>
        <v>0.32149122219646592</v>
      </c>
      <c r="I9" s="63">
        <f t="shared" si="3"/>
        <v>6.8951456493722599E-2</v>
      </c>
      <c r="J9" s="63">
        <f t="shared" si="3"/>
        <v>0.10249701120763356</v>
      </c>
      <c r="K9" s="63">
        <f t="shared" si="3"/>
        <v>0.49242506065077707</v>
      </c>
    </row>
    <row r="10" spans="1:21" x14ac:dyDescent="0.5">
      <c r="A10" t="s">
        <v>24</v>
      </c>
      <c r="B10" t="e">
        <f t="shared" ref="B10:D10" si="4">TTEST(B4:B6,$B$4:$B$6,2,2)</f>
        <v>#DIV/0!</v>
      </c>
      <c r="C10">
        <f t="shared" si="4"/>
        <v>0.22429503346895716</v>
      </c>
      <c r="D10">
        <f t="shared" si="4"/>
        <v>0.19082206628374468</v>
      </c>
      <c r="E10" s="65">
        <f t="shared" ref="E10:K10" si="5">TTEST(E4:E6,$B$4:$B$6,2,2)</f>
        <v>4.9058826859270811E-4</v>
      </c>
      <c r="F10" s="65">
        <f>TTEST(F4:F6,$B$4:$B$6,2,2)</f>
        <v>8.1107988618115876E-4</v>
      </c>
      <c r="G10">
        <f t="shared" si="5"/>
        <v>0.23409564466494895</v>
      </c>
      <c r="H10" s="65">
        <f>TTEST(H4:H6,$B$4:$B$6,2,2)</f>
        <v>3.5605039189253993E-3</v>
      </c>
      <c r="I10" s="65">
        <f t="shared" si="5"/>
        <v>3.1120657161365192E-3</v>
      </c>
      <c r="J10" s="65">
        <f t="shared" si="5"/>
        <v>2.4275674482241254E-2</v>
      </c>
      <c r="K10" s="65">
        <f t="shared" si="5"/>
        <v>6.5182123979798797E-3</v>
      </c>
      <c r="L10" s="17"/>
    </row>
    <row r="14" spans="1:21" x14ac:dyDescent="0.5">
      <c r="B14" t="s">
        <v>28</v>
      </c>
      <c r="L14" s="17"/>
    </row>
    <row r="15" spans="1:21" x14ac:dyDescent="0.5">
      <c r="B15" s="44" t="s">
        <v>10</v>
      </c>
      <c r="C15" s="44" t="s">
        <v>11</v>
      </c>
      <c r="D15" s="44" t="s">
        <v>12</v>
      </c>
      <c r="E15" s="44" t="s">
        <v>19</v>
      </c>
      <c r="F15" s="44" t="s">
        <v>20</v>
      </c>
      <c r="G15" s="44" t="s">
        <v>21</v>
      </c>
      <c r="H15" s="44" t="s">
        <v>7</v>
      </c>
      <c r="I15" s="44" t="s">
        <v>8</v>
      </c>
      <c r="J15" s="44" t="s">
        <v>9</v>
      </c>
      <c r="K15" s="44" t="s">
        <v>15</v>
      </c>
      <c r="N15" s="44" t="s">
        <v>11</v>
      </c>
      <c r="O15" s="44" t="s">
        <v>12</v>
      </c>
      <c r="P15" s="44" t="s">
        <v>19</v>
      </c>
      <c r="Q15" s="44" t="s">
        <v>20</v>
      </c>
      <c r="R15" s="44" t="s">
        <v>21</v>
      </c>
      <c r="S15" s="44" t="s">
        <v>15</v>
      </c>
      <c r="T15" s="49"/>
      <c r="U15" s="49"/>
    </row>
    <row r="16" spans="1:21" x14ac:dyDescent="0.5">
      <c r="A16" s="43">
        <v>1</v>
      </c>
      <c r="B16" s="45">
        <v>1</v>
      </c>
      <c r="C16" s="21">
        <v>0.97333652513143742</v>
      </c>
      <c r="D16" s="21">
        <v>1.5383040121055949</v>
      </c>
      <c r="E16" s="20">
        <v>2.129717246500022</v>
      </c>
      <c r="F16" s="20">
        <v>1.3081077908493985</v>
      </c>
      <c r="G16" s="20">
        <v>1.055062233655512</v>
      </c>
      <c r="H16" s="20">
        <v>1.5857916628969104</v>
      </c>
      <c r="I16" s="20">
        <v>0.79842731324841409</v>
      </c>
      <c r="J16" s="38">
        <v>0.9307420392360497</v>
      </c>
      <c r="K16" s="20">
        <v>1.1571348861909538</v>
      </c>
      <c r="L16" s="17"/>
      <c r="M16" t="s">
        <v>29</v>
      </c>
      <c r="N16">
        <v>0.90371023698474229</v>
      </c>
      <c r="P16">
        <v>2.2912059053915179</v>
      </c>
      <c r="Q16">
        <v>1.1356492435151695</v>
      </c>
      <c r="R16">
        <v>1.1903208051574079</v>
      </c>
      <c r="S16">
        <v>2.4290384556395583</v>
      </c>
    </row>
    <row r="17" spans="1:18" x14ac:dyDescent="0.5">
      <c r="A17" s="43">
        <v>2</v>
      </c>
      <c r="B17" s="1">
        <v>1</v>
      </c>
      <c r="C17">
        <v>0.83408394883804715</v>
      </c>
      <c r="D17">
        <v>1.0524143397586021</v>
      </c>
      <c r="E17">
        <v>1.8221516843811925</v>
      </c>
      <c r="F17">
        <v>1.2954002882363538</v>
      </c>
      <c r="G17">
        <v>1.7329088452531076</v>
      </c>
      <c r="H17">
        <v>2.0778427310394525</v>
      </c>
      <c r="I17">
        <v>1.0301430372905782</v>
      </c>
      <c r="J17" s="34">
        <v>0.92466906863628173</v>
      </c>
      <c r="K17">
        <v>4.8876018735363003</v>
      </c>
      <c r="L17" s="17"/>
      <c r="M17" t="s">
        <v>30</v>
      </c>
      <c r="O17">
        <v>1.1567993041999007</v>
      </c>
      <c r="P17">
        <v>1.8900485070087309</v>
      </c>
      <c r="Q17">
        <v>1.0710885524747209</v>
      </c>
      <c r="R17">
        <v>1.077115656133725</v>
      </c>
    </row>
    <row r="18" spans="1:18" x14ac:dyDescent="0.5">
      <c r="A18" s="43">
        <v>3</v>
      </c>
      <c r="B18" s="5">
        <v>1</v>
      </c>
      <c r="C18" s="46"/>
      <c r="D18" s="46">
        <v>0.87967956073550513</v>
      </c>
      <c r="E18" s="46">
        <v>2.9217487852933388</v>
      </c>
      <c r="F18" s="46">
        <v>0.80343965145975571</v>
      </c>
      <c r="G18" s="46">
        <v>0.78299133656360398</v>
      </c>
      <c r="H18" s="46">
        <v>2.0065111270898295</v>
      </c>
      <c r="I18" s="46">
        <v>1.3846953068851702</v>
      </c>
      <c r="J18" s="35">
        <v>1.375935860528843</v>
      </c>
      <c r="K18" s="46">
        <v>1.2423786071914213</v>
      </c>
      <c r="L18" s="28"/>
    </row>
    <row r="19" spans="1:18" x14ac:dyDescent="0.5">
      <c r="A19" t="s">
        <v>22</v>
      </c>
      <c r="B19">
        <f>AVERAGE(B16:B18)</f>
        <v>1</v>
      </c>
      <c r="C19">
        <f t="shared" ref="C19:D19" si="6">AVERAGE(C16:C18)</f>
        <v>0.90371023698474229</v>
      </c>
      <c r="D19">
        <f t="shared" si="6"/>
        <v>1.1567993041999007</v>
      </c>
      <c r="E19">
        <f t="shared" ref="E19:K19" si="7">AVERAGE(E16:E18)</f>
        <v>2.2912059053915179</v>
      </c>
      <c r="F19">
        <f t="shared" si="7"/>
        <v>1.1356492435151695</v>
      </c>
      <c r="G19">
        <f t="shared" si="7"/>
        <v>1.1903208051574079</v>
      </c>
      <c r="H19">
        <f t="shared" si="7"/>
        <v>1.8900485070087309</v>
      </c>
      <c r="I19">
        <f t="shared" si="7"/>
        <v>1.0710885524747209</v>
      </c>
      <c r="J19">
        <f t="shared" si="7"/>
        <v>1.077115656133725</v>
      </c>
      <c r="K19">
        <f t="shared" si="7"/>
        <v>2.4290384556395583</v>
      </c>
    </row>
    <row r="20" spans="1:18" x14ac:dyDescent="0.5">
      <c r="A20" t="s">
        <v>23</v>
      </c>
      <c r="B20">
        <f>STDEV(B16:B18)</f>
        <v>0</v>
      </c>
      <c r="C20">
        <f t="shared" ref="C20:D20" si="8">STDEV(C16:C18)</f>
        <v>9.8466440994753324E-2</v>
      </c>
      <c r="D20">
        <f t="shared" si="8"/>
        <v>0.34149481341112148</v>
      </c>
      <c r="E20">
        <f t="shared" ref="E20:K20" si="9">STDEV(E16:E18)</f>
        <v>0.5673071357708509</v>
      </c>
      <c r="F20">
        <f t="shared" si="9"/>
        <v>0.2877720972330064</v>
      </c>
      <c r="G20">
        <f t="shared" si="9"/>
        <v>0.48919012582253557</v>
      </c>
      <c r="H20">
        <f t="shared" si="9"/>
        <v>0.26589700980298564</v>
      </c>
      <c r="I20">
        <f t="shared" si="9"/>
        <v>0.2952709628476668</v>
      </c>
      <c r="J20">
        <f t="shared" si="9"/>
        <v>0.25880370198092512</v>
      </c>
      <c r="K20">
        <f t="shared" si="9"/>
        <v>2.1296049358642986</v>
      </c>
    </row>
    <row r="21" spans="1:18" x14ac:dyDescent="0.5">
      <c r="A21" t="s">
        <v>24</v>
      </c>
      <c r="B21" t="e">
        <f t="shared" ref="B21:K21" si="10">TTEST(B16:B18,$B$16:$B$18,2,2)</f>
        <v>#DIV/0!</v>
      </c>
      <c r="C21">
        <f t="shared" si="10"/>
        <v>0.16055744760129625</v>
      </c>
      <c r="D21">
        <f t="shared" si="10"/>
        <v>0.47097418079473813</v>
      </c>
      <c r="E21" s="48">
        <f t="shared" si="10"/>
        <v>1.6928574420128711E-2</v>
      </c>
      <c r="F21">
        <f t="shared" si="10"/>
        <v>0.4600747770116787</v>
      </c>
      <c r="G21">
        <f t="shared" si="10"/>
        <v>0.53733565033014818</v>
      </c>
      <c r="H21" s="48">
        <f t="shared" si="10"/>
        <v>4.4008276769160809E-3</v>
      </c>
      <c r="I21">
        <f t="shared" si="10"/>
        <v>0.69808353923039124</v>
      </c>
      <c r="J21">
        <f t="shared" si="10"/>
        <v>0.63300345266319624</v>
      </c>
      <c r="K21">
        <f t="shared" si="10"/>
        <v>0.30974725879584314</v>
      </c>
    </row>
    <row r="26" spans="1:18" x14ac:dyDescent="0.5">
      <c r="B26" s="47" t="s">
        <v>10</v>
      </c>
      <c r="C26" s="47" t="s">
        <v>11</v>
      </c>
      <c r="D26" s="47" t="s">
        <v>12</v>
      </c>
      <c r="E26" s="47" t="s">
        <v>19</v>
      </c>
      <c r="F26" s="47" t="s">
        <v>20</v>
      </c>
      <c r="G26" s="47" t="s">
        <v>21</v>
      </c>
      <c r="H26" s="47" t="s">
        <v>7</v>
      </c>
      <c r="I26" s="47" t="s">
        <v>8</v>
      </c>
      <c r="J26" s="47" t="s">
        <v>9</v>
      </c>
      <c r="K26" s="47" t="s">
        <v>15</v>
      </c>
    </row>
    <row r="27" spans="1:18" x14ac:dyDescent="0.5">
      <c r="A27" t="s">
        <v>1</v>
      </c>
    </row>
    <row r="28" spans="1:18" x14ac:dyDescent="0.5">
      <c r="A28" t="s">
        <v>26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CE6-7D85-4BBC-8DB5-AB057C12E3A3}">
  <dimension ref="B2:H7"/>
  <sheetViews>
    <sheetView workbookViewId="0">
      <selection activeCell="Q19" sqref="Q19"/>
    </sheetView>
  </sheetViews>
  <sheetFormatPr defaultRowHeight="14.35" x14ac:dyDescent="0.5"/>
  <sheetData>
    <row r="2" spans="2:8" x14ac:dyDescent="0.5">
      <c r="C2" t="s">
        <v>33</v>
      </c>
      <c r="D2" t="s">
        <v>34</v>
      </c>
      <c r="E2">
        <v>10</v>
      </c>
      <c r="F2">
        <v>100</v>
      </c>
      <c r="G2">
        <v>150</v>
      </c>
      <c r="H2" t="s">
        <v>35</v>
      </c>
    </row>
    <row r="3" spans="2:8" x14ac:dyDescent="0.5">
      <c r="B3" t="s">
        <v>29</v>
      </c>
      <c r="C3">
        <v>1.0252138593679359</v>
      </c>
      <c r="D3">
        <v>1.1490136977680945</v>
      </c>
      <c r="E3">
        <v>2.020876877576594</v>
      </c>
      <c r="F3">
        <v>1.6318185750283669</v>
      </c>
      <c r="G3">
        <v>1.1632023574218997</v>
      </c>
      <c r="H3">
        <v>2.7633804769951307</v>
      </c>
    </row>
    <row r="4" spans="2:8" x14ac:dyDescent="0.5">
      <c r="B4" t="s">
        <v>30</v>
      </c>
      <c r="E4">
        <v>2.4203640778885736</v>
      </c>
      <c r="F4">
        <v>1.2536409399071589</v>
      </c>
      <c r="G4">
        <v>1.2087715281995466</v>
      </c>
    </row>
    <row r="6" spans="2:8" x14ac:dyDescent="0.5">
      <c r="C6">
        <v>3.1337563920748102E-2</v>
      </c>
      <c r="D6">
        <v>0.1679206521731012</v>
      </c>
      <c r="E6">
        <v>0.17072840399858891</v>
      </c>
      <c r="F6">
        <v>8.6423155397370291E-2</v>
      </c>
      <c r="G6">
        <v>0.20190795700504724</v>
      </c>
      <c r="H6">
        <v>0.49242506065077707</v>
      </c>
    </row>
    <row r="7" spans="2:8" x14ac:dyDescent="0.5">
      <c r="C7">
        <v>0</v>
      </c>
      <c r="D7">
        <v>0</v>
      </c>
      <c r="E7">
        <v>0.32149122219646592</v>
      </c>
      <c r="F7">
        <v>6.8951456493722599E-2</v>
      </c>
      <c r="G7">
        <v>0.10249701120763356</v>
      </c>
      <c r="H7">
        <v>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0E699F-279D-4C95-932C-3AB16204E3FD}">
  <dimension ref="A1:H54"/>
  <sheetViews>
    <sheetView workbookViewId="0">
      <selection activeCell="J23" sqref="J23"/>
    </sheetView>
  </sheetViews>
  <sheetFormatPr defaultRowHeight="14.35" x14ac:dyDescent="0.5"/>
  <cols>
    <col min="2" max="2" width="13.87890625" customWidth="1"/>
    <col min="3" max="3" width="13.41015625" customWidth="1"/>
    <col min="7" max="7" width="13.1171875" customWidth="1"/>
    <col min="8" max="8" width="12.87890625" customWidth="1"/>
  </cols>
  <sheetData>
    <row r="1" spans="1:8" x14ac:dyDescent="0.5">
      <c r="A1" t="s">
        <v>18</v>
      </c>
    </row>
    <row r="2" spans="1:8" ht="14.7" thickBot="1" x14ac:dyDescent="0.55000000000000004"/>
    <row r="3" spans="1:8" ht="14.7" thickBot="1" x14ac:dyDescent="0.55000000000000004">
      <c r="A3" s="7">
        <v>2</v>
      </c>
      <c r="B3" s="4" t="s">
        <v>3</v>
      </c>
      <c r="C3" s="3" t="s">
        <v>2</v>
      </c>
      <c r="F3" s="7">
        <v>2</v>
      </c>
      <c r="G3" s="32" t="s">
        <v>3</v>
      </c>
      <c r="H3" s="37" t="s">
        <v>2</v>
      </c>
    </row>
    <row r="4" spans="1:8" x14ac:dyDescent="0.5">
      <c r="A4" t="s">
        <v>10</v>
      </c>
      <c r="B4" s="8">
        <v>479872.25</v>
      </c>
      <c r="C4" s="9">
        <v>53022.09</v>
      </c>
      <c r="F4" t="s">
        <v>10</v>
      </c>
      <c r="G4" s="19">
        <f>B4/$B$4</f>
        <v>1</v>
      </c>
      <c r="H4" s="39">
        <f>C4/$C$4</f>
        <v>1</v>
      </c>
    </row>
    <row r="5" spans="1:8" x14ac:dyDescent="0.5">
      <c r="A5" t="s">
        <v>11</v>
      </c>
      <c r="B5" s="10">
        <v>799847.31</v>
      </c>
      <c r="C5" s="11">
        <v>55964.21</v>
      </c>
      <c r="F5" t="s">
        <v>11</v>
      </c>
      <c r="G5" s="10">
        <f t="shared" ref="G5:G13" si="0">B5/$B$4</f>
        <v>1.6667921722916881</v>
      </c>
      <c r="H5" s="11">
        <f t="shared" ref="H5:H13" si="1">C5/$C$4</f>
        <v>1.0554885708956399</v>
      </c>
    </row>
    <row r="6" spans="1:8" x14ac:dyDescent="0.5">
      <c r="A6" t="s">
        <v>12</v>
      </c>
      <c r="B6" s="10">
        <v>828658.5</v>
      </c>
      <c r="C6" s="11">
        <v>61577.08</v>
      </c>
      <c r="F6" t="s">
        <v>12</v>
      </c>
      <c r="G6" s="10">
        <f t="shared" si="0"/>
        <v>1.7268314639990123</v>
      </c>
      <c r="H6" s="11">
        <f t="shared" si="1"/>
        <v>1.1613476571745853</v>
      </c>
    </row>
    <row r="7" spans="1:8" x14ac:dyDescent="0.5">
      <c r="A7" t="s">
        <v>15</v>
      </c>
      <c r="B7" s="11">
        <v>933795</v>
      </c>
      <c r="C7" s="11">
        <v>26522.45</v>
      </c>
      <c r="F7" t="s">
        <v>15</v>
      </c>
      <c r="G7" s="10">
        <f t="shared" si="0"/>
        <v>1.9459241496044</v>
      </c>
      <c r="H7" s="11">
        <f t="shared" si="1"/>
        <v>0.50021509902759398</v>
      </c>
    </row>
    <row r="8" spans="1:8" x14ac:dyDescent="0.5">
      <c r="A8" t="s">
        <v>4</v>
      </c>
      <c r="B8" s="10">
        <v>1061586.8799999999</v>
      </c>
      <c r="C8" s="11">
        <v>182560.83</v>
      </c>
      <c r="F8" t="s">
        <v>4</v>
      </c>
      <c r="G8" s="10">
        <f t="shared" si="0"/>
        <v>2.2122281086268272</v>
      </c>
      <c r="H8" s="11">
        <f t="shared" si="1"/>
        <v>3.4431089004601665</v>
      </c>
    </row>
    <row r="9" spans="1:8" x14ac:dyDescent="0.5">
      <c r="A9" t="s">
        <v>5</v>
      </c>
      <c r="B9" s="10">
        <v>521355.66</v>
      </c>
      <c r="C9" s="11">
        <v>79892.23</v>
      </c>
      <c r="F9" t="s">
        <v>5</v>
      </c>
      <c r="G9" s="10">
        <f t="shared" si="0"/>
        <v>1.0864467782831784</v>
      </c>
      <c r="H9" s="11">
        <f t="shared" si="1"/>
        <v>1.5067725546088433</v>
      </c>
    </row>
    <row r="10" spans="1:8" x14ac:dyDescent="0.5">
      <c r="A10" t="s">
        <v>6</v>
      </c>
      <c r="B10" s="10">
        <v>393123.91</v>
      </c>
      <c r="C10" s="11">
        <v>40352.39</v>
      </c>
      <c r="F10" t="s">
        <v>6</v>
      </c>
      <c r="G10" s="10">
        <f t="shared" si="0"/>
        <v>0.81922617946755616</v>
      </c>
      <c r="H10" s="11">
        <f t="shared" si="1"/>
        <v>0.76104864972316255</v>
      </c>
    </row>
    <row r="11" spans="1:8" x14ac:dyDescent="0.5">
      <c r="A11" t="s">
        <v>7</v>
      </c>
      <c r="B11" s="10">
        <v>1194721</v>
      </c>
      <c r="C11" s="11">
        <v>239543.52</v>
      </c>
      <c r="F11" t="s">
        <v>7</v>
      </c>
      <c r="G11" s="10">
        <f t="shared" si="0"/>
        <v>2.4896646972188954</v>
      </c>
      <c r="H11" s="11">
        <f t="shared" si="1"/>
        <v>4.5178060691308097</v>
      </c>
    </row>
    <row r="12" spans="1:8" x14ac:dyDescent="0.5">
      <c r="A12" t="s">
        <v>8</v>
      </c>
      <c r="B12" s="10">
        <v>341000.03</v>
      </c>
      <c r="C12" s="11">
        <v>18346.04</v>
      </c>
      <c r="F12" t="s">
        <v>8</v>
      </c>
      <c r="G12" s="10">
        <f t="shared" si="0"/>
        <v>0.7106058539538388</v>
      </c>
      <c r="H12" s="11">
        <f t="shared" si="1"/>
        <v>0.34600748480491816</v>
      </c>
    </row>
    <row r="13" spans="1:8" x14ac:dyDescent="0.5">
      <c r="A13" t="s">
        <v>9</v>
      </c>
      <c r="B13" s="12">
        <v>402319.66</v>
      </c>
      <c r="C13" s="13">
        <v>29884.86</v>
      </c>
      <c r="F13" t="s">
        <v>9</v>
      </c>
      <c r="G13" s="12">
        <f t="shared" si="0"/>
        <v>0.83838909209690704</v>
      </c>
      <c r="H13" s="13">
        <f t="shared" si="1"/>
        <v>0.56363036613607653</v>
      </c>
    </row>
    <row r="16" spans="1:8" ht="14.7" thickBot="1" x14ac:dyDescent="0.55000000000000004"/>
    <row r="17" spans="1:8" ht="14.7" thickBot="1" x14ac:dyDescent="0.55000000000000004">
      <c r="A17" s="7">
        <v>3</v>
      </c>
      <c r="B17" s="4" t="s">
        <v>3</v>
      </c>
      <c r="C17" s="3" t="s">
        <v>2</v>
      </c>
      <c r="F17" s="7">
        <v>3</v>
      </c>
      <c r="G17" s="32" t="s">
        <v>3</v>
      </c>
      <c r="H17" s="37" t="s">
        <v>2</v>
      </c>
    </row>
    <row r="18" spans="1:8" x14ac:dyDescent="0.5">
      <c r="A18" t="s">
        <v>10</v>
      </c>
      <c r="B18" s="8">
        <v>439730.34</v>
      </c>
      <c r="C18" s="9">
        <v>785145.44</v>
      </c>
      <c r="F18" t="s">
        <v>10</v>
      </c>
      <c r="G18" s="19">
        <f>B18/$B$18</f>
        <v>1</v>
      </c>
      <c r="H18" s="39">
        <f>C18/$C$18</f>
        <v>1</v>
      </c>
    </row>
    <row r="19" spans="1:8" x14ac:dyDescent="0.5">
      <c r="A19" t="s">
        <v>11</v>
      </c>
      <c r="B19" s="10">
        <v>799847.31</v>
      </c>
      <c r="C19" s="11">
        <v>55964.21</v>
      </c>
      <c r="F19" t="s">
        <v>11</v>
      </c>
      <c r="G19" s="19">
        <f t="shared" ref="G19:G27" si="2">B19/$B$18</f>
        <v>1.8189495634983932</v>
      </c>
      <c r="H19" s="39">
        <f t="shared" ref="H19:H27" si="3">C19/$C$18</f>
        <v>7.1278781164417132E-2</v>
      </c>
    </row>
    <row r="20" spans="1:8" x14ac:dyDescent="0.5">
      <c r="A20" t="s">
        <v>12</v>
      </c>
      <c r="B20" s="10">
        <v>449356.22</v>
      </c>
      <c r="C20" s="11">
        <v>435866.94</v>
      </c>
      <c r="F20" t="s">
        <v>12</v>
      </c>
      <c r="G20" s="19">
        <f t="shared" si="2"/>
        <v>1.021890415839853</v>
      </c>
      <c r="H20" s="39">
        <f t="shared" si="3"/>
        <v>0.55514165630255718</v>
      </c>
    </row>
    <row r="21" spans="1:8" x14ac:dyDescent="0.5">
      <c r="A21" t="s">
        <v>15</v>
      </c>
      <c r="B21" s="11">
        <v>2261679.25</v>
      </c>
      <c r="C21" s="11">
        <v>221814.83</v>
      </c>
      <c r="F21" t="s">
        <v>15</v>
      </c>
      <c r="G21" s="19">
        <f t="shared" si="2"/>
        <v>5.1433322749574204</v>
      </c>
      <c r="H21" s="39">
        <f t="shared" si="3"/>
        <v>0.28251431989466819</v>
      </c>
    </row>
    <row r="22" spans="1:8" x14ac:dyDescent="0.5">
      <c r="A22" t="s">
        <v>4</v>
      </c>
      <c r="B22" s="10">
        <v>894714.44</v>
      </c>
      <c r="C22" s="11">
        <v>1158318</v>
      </c>
      <c r="F22" t="s">
        <v>4</v>
      </c>
      <c r="G22" s="19">
        <f t="shared" si="2"/>
        <v>2.0346888959265352</v>
      </c>
      <c r="H22" s="39">
        <f t="shared" si="3"/>
        <v>1.475290998314911</v>
      </c>
    </row>
    <row r="23" spans="1:8" x14ac:dyDescent="0.5">
      <c r="A23" t="s">
        <v>5</v>
      </c>
      <c r="B23" s="10">
        <v>424924.22</v>
      </c>
      <c r="C23" s="11">
        <v>391657.72</v>
      </c>
      <c r="F23" t="s">
        <v>5</v>
      </c>
      <c r="G23" s="19">
        <f t="shared" si="2"/>
        <v>0.9663290915973638</v>
      </c>
      <c r="H23" s="39">
        <f t="shared" si="3"/>
        <v>0.49883461082063979</v>
      </c>
    </row>
    <row r="24" spans="1:8" x14ac:dyDescent="0.5">
      <c r="A24" t="s">
        <v>6</v>
      </c>
      <c r="B24" s="10">
        <v>393123.91</v>
      </c>
      <c r="C24" s="11">
        <v>40352.39</v>
      </c>
      <c r="F24" t="s">
        <v>6</v>
      </c>
      <c r="G24" s="19">
        <f t="shared" si="2"/>
        <v>0.89401133885826467</v>
      </c>
      <c r="H24" s="39">
        <f t="shared" si="3"/>
        <v>5.1394796357729595E-2</v>
      </c>
    </row>
    <row r="25" spans="1:8" x14ac:dyDescent="0.5">
      <c r="A25" t="s">
        <v>7</v>
      </c>
      <c r="B25" s="10">
        <v>410346.78</v>
      </c>
      <c r="C25" s="11">
        <v>248488.97</v>
      </c>
      <c r="F25" t="s">
        <v>7</v>
      </c>
      <c r="G25" s="19">
        <f t="shared" si="2"/>
        <v>0.9331782291847317</v>
      </c>
      <c r="H25" s="39">
        <f t="shared" si="3"/>
        <v>0.31648782167033923</v>
      </c>
    </row>
    <row r="26" spans="1:8" x14ac:dyDescent="0.5">
      <c r="A26" t="s">
        <v>8</v>
      </c>
      <c r="B26" s="10">
        <v>409779.97</v>
      </c>
      <c r="C26" s="11">
        <v>168844.39</v>
      </c>
      <c r="F26" t="s">
        <v>8</v>
      </c>
      <c r="G26" s="19">
        <f t="shared" si="2"/>
        <v>0.93188923466140627</v>
      </c>
      <c r="H26" s="39">
        <f t="shared" si="3"/>
        <v>0.21504855202368625</v>
      </c>
    </row>
    <row r="27" spans="1:8" x14ac:dyDescent="0.5">
      <c r="A27" t="s">
        <v>9</v>
      </c>
      <c r="B27" s="12">
        <v>429765.66</v>
      </c>
      <c r="C27" s="13">
        <v>182009.98</v>
      </c>
      <c r="F27" t="s">
        <v>9</v>
      </c>
      <c r="G27" s="19">
        <f t="shared" si="2"/>
        <v>0.97733911196575596</v>
      </c>
      <c r="H27" s="39">
        <f t="shared" si="3"/>
        <v>0.23181689751646525</v>
      </c>
    </row>
    <row r="30" spans="1:8" ht="14.7" thickBot="1" x14ac:dyDescent="0.55000000000000004"/>
    <row r="31" spans="1:8" ht="14.7" thickBot="1" x14ac:dyDescent="0.55000000000000004">
      <c r="A31" s="7">
        <v>4</v>
      </c>
      <c r="B31" s="4" t="s">
        <v>3</v>
      </c>
      <c r="C31" s="3" t="s">
        <v>2</v>
      </c>
      <c r="F31" s="7">
        <v>4</v>
      </c>
      <c r="G31" s="32" t="s">
        <v>3</v>
      </c>
      <c r="H31" s="37" t="s">
        <v>2</v>
      </c>
    </row>
    <row r="32" spans="1:8" x14ac:dyDescent="0.5">
      <c r="A32" t="s">
        <v>10</v>
      </c>
      <c r="B32" s="8">
        <v>455089.34</v>
      </c>
      <c r="C32" s="9">
        <v>26400.94</v>
      </c>
      <c r="F32" t="s">
        <v>10</v>
      </c>
      <c r="G32" s="19">
        <f>B32/$B$32</f>
        <v>1</v>
      </c>
      <c r="H32" s="39">
        <f>C32/$C$32</f>
        <v>1</v>
      </c>
    </row>
    <row r="33" spans="1:8" x14ac:dyDescent="0.5">
      <c r="A33" t="s">
        <v>11</v>
      </c>
      <c r="B33" s="10">
        <v>480982.19</v>
      </c>
      <c r="C33" s="11">
        <v>43499.05</v>
      </c>
      <c r="F33" t="s">
        <v>11</v>
      </c>
      <c r="G33" s="19">
        <f t="shared" ref="G33:G41" si="4">B33/$B$32</f>
        <v>1.0568961909764794</v>
      </c>
      <c r="H33" s="39">
        <f t="shared" ref="H33:H41" si="5">C33/$C$32</f>
        <v>1.6476326221717865</v>
      </c>
    </row>
    <row r="34" spans="1:8" x14ac:dyDescent="0.5">
      <c r="A34" t="s">
        <v>12</v>
      </c>
      <c r="B34" s="10">
        <v>511137.91</v>
      </c>
      <c r="C34" s="11">
        <v>32080.95</v>
      </c>
      <c r="F34" t="s">
        <v>12</v>
      </c>
      <c r="G34" s="19">
        <f t="shared" si="4"/>
        <v>1.1231594877612381</v>
      </c>
      <c r="H34" s="39">
        <f t="shared" si="5"/>
        <v>1.2151442335007769</v>
      </c>
    </row>
    <row r="35" spans="1:8" x14ac:dyDescent="0.5">
      <c r="A35" t="s">
        <v>15</v>
      </c>
      <c r="B35" s="11">
        <v>1459683.88</v>
      </c>
      <c r="C35" s="11">
        <v>68124.179999999993</v>
      </c>
      <c r="F35" t="s">
        <v>15</v>
      </c>
      <c r="G35" s="19">
        <f t="shared" si="4"/>
        <v>3.2074666481970326</v>
      </c>
      <c r="H35" s="39">
        <f t="shared" si="5"/>
        <v>2.5803694868440288</v>
      </c>
    </row>
    <row r="36" spans="1:8" x14ac:dyDescent="0.5">
      <c r="A36" t="s">
        <v>4</v>
      </c>
      <c r="B36" s="10">
        <v>1320198.5</v>
      </c>
      <c r="C36" s="11">
        <v>86105.9</v>
      </c>
      <c r="F36" t="s">
        <v>4</v>
      </c>
      <c r="G36" s="19">
        <f t="shared" si="4"/>
        <v>2.9009655554665374</v>
      </c>
      <c r="H36" s="39">
        <f t="shared" si="5"/>
        <v>3.2614709930782766</v>
      </c>
    </row>
    <row r="37" spans="1:8" x14ac:dyDescent="0.5">
      <c r="A37" t="s">
        <v>5</v>
      </c>
      <c r="B37" s="10">
        <v>559203.63</v>
      </c>
      <c r="C37" s="11">
        <v>35407.54</v>
      </c>
      <c r="F37" t="s">
        <v>5</v>
      </c>
      <c r="G37" s="19">
        <f t="shared" si="4"/>
        <v>1.2287776945071927</v>
      </c>
      <c r="H37" s="39">
        <f t="shared" si="5"/>
        <v>1.341146944010327</v>
      </c>
    </row>
    <row r="38" spans="1:8" x14ac:dyDescent="0.5">
      <c r="A38" t="s">
        <v>6</v>
      </c>
      <c r="B38" s="10">
        <v>466321.78</v>
      </c>
      <c r="C38" s="11">
        <v>41322.54</v>
      </c>
      <c r="F38" t="s">
        <v>6</v>
      </c>
      <c r="G38" s="19">
        <f t="shared" si="4"/>
        <v>1.0246818349996949</v>
      </c>
      <c r="H38" s="39">
        <f t="shared" si="5"/>
        <v>1.5651919969516237</v>
      </c>
    </row>
    <row r="39" spans="1:8" x14ac:dyDescent="0.5">
      <c r="A39" t="s">
        <v>7</v>
      </c>
      <c r="B39" s="10">
        <v>949192.75</v>
      </c>
      <c r="C39" s="11">
        <v>60823.55</v>
      </c>
      <c r="F39" t="s">
        <v>7</v>
      </c>
      <c r="G39" s="19">
        <f t="shared" si="4"/>
        <v>2.0857283758832934</v>
      </c>
      <c r="H39" s="39">
        <f t="shared" si="5"/>
        <v>2.3038403178068663</v>
      </c>
    </row>
    <row r="40" spans="1:8" x14ac:dyDescent="0.5">
      <c r="A40" t="s">
        <v>8</v>
      </c>
      <c r="B40" s="10">
        <v>507185.13</v>
      </c>
      <c r="C40" s="11">
        <v>39903.46</v>
      </c>
      <c r="F40" t="s">
        <v>8</v>
      </c>
      <c r="G40" s="19">
        <f t="shared" si="4"/>
        <v>1.1144737646458605</v>
      </c>
      <c r="H40" s="39">
        <f t="shared" si="5"/>
        <v>1.5114408805141029</v>
      </c>
    </row>
    <row r="41" spans="1:8" x14ac:dyDescent="0.5">
      <c r="A41" t="s">
        <v>9</v>
      </c>
      <c r="B41" s="12">
        <v>817631.38</v>
      </c>
      <c r="C41" s="13">
        <v>51134.92</v>
      </c>
      <c r="F41" t="s">
        <v>9</v>
      </c>
      <c r="G41" s="19">
        <f t="shared" si="4"/>
        <v>1.7966392708737144</v>
      </c>
      <c r="H41" s="39">
        <f t="shared" si="5"/>
        <v>1.9368598239305117</v>
      </c>
    </row>
    <row r="43" spans="1:8" ht="14.7" thickBot="1" x14ac:dyDescent="0.55000000000000004"/>
    <row r="44" spans="1:8" ht="14.7" thickBot="1" x14ac:dyDescent="0.55000000000000004">
      <c r="A44" s="7">
        <v>5</v>
      </c>
      <c r="B44" s="4" t="s">
        <v>3</v>
      </c>
      <c r="C44" s="3" t="s">
        <v>2</v>
      </c>
      <c r="F44" s="7">
        <v>5</v>
      </c>
      <c r="G44" s="32" t="s">
        <v>3</v>
      </c>
      <c r="H44" s="37" t="s">
        <v>2</v>
      </c>
    </row>
    <row r="45" spans="1:8" x14ac:dyDescent="0.5">
      <c r="A45" t="s">
        <v>10</v>
      </c>
      <c r="B45" s="8">
        <v>522130.34</v>
      </c>
      <c r="C45" s="9">
        <v>50440.68</v>
      </c>
      <c r="F45" t="s">
        <v>10</v>
      </c>
      <c r="G45" s="19">
        <f>B45/$B$45</f>
        <v>1</v>
      </c>
      <c r="H45" s="39">
        <f>C45/$C$45</f>
        <v>1</v>
      </c>
    </row>
    <row r="46" spans="1:8" x14ac:dyDescent="0.5">
      <c r="A46" t="s">
        <v>11</v>
      </c>
      <c r="B46" s="10">
        <v>456061.16</v>
      </c>
      <c r="C46" s="11">
        <v>35766.92</v>
      </c>
      <c r="F46" t="s">
        <v>11</v>
      </c>
      <c r="G46" s="19">
        <f t="shared" ref="G46:G54" si="6">B46/$B$45</f>
        <v>0.87346228529834136</v>
      </c>
      <c r="H46" s="39">
        <f t="shared" ref="H46:H54" si="7">C46/$C$45</f>
        <v>0.70908877517115154</v>
      </c>
    </row>
    <row r="47" spans="1:8" x14ac:dyDescent="0.5">
      <c r="A47" t="s">
        <v>12</v>
      </c>
      <c r="B47" s="10">
        <v>1144433</v>
      </c>
      <c r="C47" s="11">
        <v>48149.75</v>
      </c>
      <c r="F47" t="s">
        <v>12</v>
      </c>
      <c r="G47" s="19">
        <f t="shared" si="6"/>
        <v>2.1918530917012022</v>
      </c>
      <c r="H47" s="39">
        <f t="shared" si="7"/>
        <v>0.95458169873998522</v>
      </c>
    </row>
    <row r="48" spans="1:8" x14ac:dyDescent="0.5">
      <c r="A48" t="s">
        <v>15</v>
      </c>
      <c r="B48" s="11">
        <v>1346101.5</v>
      </c>
      <c r="C48" s="11">
        <v>78163.600000000006</v>
      </c>
      <c r="F48" t="s">
        <v>15</v>
      </c>
      <c r="G48" s="19">
        <f t="shared" si="6"/>
        <v>2.5780947722746776</v>
      </c>
      <c r="H48" s="39">
        <f t="shared" si="7"/>
        <v>1.5496143192359819</v>
      </c>
    </row>
    <row r="49" spans="1:8" x14ac:dyDescent="0.5">
      <c r="A49" t="s">
        <v>4</v>
      </c>
      <c r="B49" s="10">
        <v>862487.56</v>
      </c>
      <c r="C49" s="11">
        <v>24684.22</v>
      </c>
      <c r="F49" t="s">
        <v>4</v>
      </c>
      <c r="G49" s="19">
        <f t="shared" si="6"/>
        <v>1.6518625598351553</v>
      </c>
      <c r="H49" s="39">
        <f t="shared" si="7"/>
        <v>0.489371277310298</v>
      </c>
    </row>
    <row r="50" spans="1:8" x14ac:dyDescent="0.5">
      <c r="A50" t="s">
        <v>5</v>
      </c>
      <c r="B50" s="10">
        <v>531422.31000000006</v>
      </c>
      <c r="C50" s="11">
        <v>20472</v>
      </c>
      <c r="F50" t="s">
        <v>5</v>
      </c>
      <c r="G50" s="19">
        <f t="shared" si="6"/>
        <v>1.0177962652007544</v>
      </c>
      <c r="H50" s="39">
        <f t="shared" si="7"/>
        <v>0.40586288686036748</v>
      </c>
    </row>
    <row r="51" spans="1:8" x14ac:dyDescent="0.5">
      <c r="A51" t="s">
        <v>6</v>
      </c>
      <c r="B51" s="10"/>
      <c r="C51" s="11"/>
      <c r="F51" t="s">
        <v>6</v>
      </c>
      <c r="G51" s="19">
        <f t="shared" si="6"/>
        <v>0</v>
      </c>
      <c r="H51" s="39">
        <f t="shared" si="7"/>
        <v>0</v>
      </c>
    </row>
    <row r="52" spans="1:8" x14ac:dyDescent="0.5">
      <c r="A52" t="s">
        <v>7</v>
      </c>
      <c r="B52" s="10">
        <v>534674.81000000006</v>
      </c>
      <c r="C52" s="11">
        <v>21559.45</v>
      </c>
      <c r="F52" t="s">
        <v>7</v>
      </c>
      <c r="G52" s="19">
        <f t="shared" si="6"/>
        <v>1.024025552700117</v>
      </c>
      <c r="H52" s="39">
        <f t="shared" si="7"/>
        <v>0.4274218745663223</v>
      </c>
    </row>
    <row r="53" spans="1:8" x14ac:dyDescent="0.5">
      <c r="A53" t="s">
        <v>8</v>
      </c>
      <c r="B53" s="10">
        <v>627704.63</v>
      </c>
      <c r="C53" s="11">
        <v>95667.09</v>
      </c>
      <c r="F53" t="s">
        <v>8</v>
      </c>
      <c r="G53" s="19">
        <f t="shared" si="6"/>
        <v>1.202199109900413</v>
      </c>
      <c r="H53" s="39">
        <f t="shared" si="7"/>
        <v>1.8966256997328346</v>
      </c>
    </row>
    <row r="54" spans="1:8" x14ac:dyDescent="0.5">
      <c r="A54" t="s">
        <v>9</v>
      </c>
      <c r="B54" s="12">
        <v>622994</v>
      </c>
      <c r="C54" s="13">
        <v>37340.94</v>
      </c>
      <c r="F54" t="s">
        <v>9</v>
      </c>
      <c r="G54" s="19">
        <f t="shared" si="6"/>
        <v>1.1931771672184381</v>
      </c>
      <c r="H54" s="39">
        <f t="shared" si="7"/>
        <v>0.74029414353652656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3F352-E579-49BF-A62C-0C4043D68F70}">
  <dimension ref="A3:T39"/>
  <sheetViews>
    <sheetView tabSelected="1" zoomScale="90" zoomScaleNormal="90" workbookViewId="0">
      <selection activeCell="K7" sqref="K7"/>
    </sheetView>
  </sheetViews>
  <sheetFormatPr defaultRowHeight="14.35" x14ac:dyDescent="0.5"/>
  <sheetData>
    <row r="3" spans="1:20" ht="14.7" thickBot="1" x14ac:dyDescent="0.55000000000000004">
      <c r="B3" s="41" t="s">
        <v>10</v>
      </c>
      <c r="C3" s="41" t="s">
        <v>11</v>
      </c>
      <c r="D3" s="41" t="s">
        <v>12</v>
      </c>
      <c r="E3" s="41" t="s">
        <v>19</v>
      </c>
      <c r="F3" s="41" t="s">
        <v>20</v>
      </c>
      <c r="G3" s="41" t="s">
        <v>21</v>
      </c>
      <c r="H3" s="41" t="s">
        <v>7</v>
      </c>
      <c r="I3" s="41" t="s">
        <v>8</v>
      </c>
      <c r="J3" s="41" t="s">
        <v>9</v>
      </c>
      <c r="K3" s="41" t="s">
        <v>15</v>
      </c>
      <c r="O3" s="47" t="s">
        <v>33</v>
      </c>
      <c r="P3" s="47" t="s">
        <v>34</v>
      </c>
      <c r="Q3" s="47" t="s">
        <v>19</v>
      </c>
      <c r="R3" s="47" t="s">
        <v>20</v>
      </c>
      <c r="S3" s="47" t="s">
        <v>21</v>
      </c>
      <c r="T3" s="47" t="s">
        <v>35</v>
      </c>
    </row>
    <row r="4" spans="1:20" x14ac:dyDescent="0.5">
      <c r="A4" s="40">
        <v>2</v>
      </c>
      <c r="B4">
        <v>1</v>
      </c>
      <c r="E4">
        <v>2.2122281086268272</v>
      </c>
      <c r="F4" s="72">
        <v>1.0864467782831784</v>
      </c>
      <c r="G4">
        <v>0.81922617946755616</v>
      </c>
      <c r="K4">
        <v>1.9459241496044</v>
      </c>
      <c r="N4" t="s">
        <v>29</v>
      </c>
      <c r="O4">
        <v>0.96517923813741036</v>
      </c>
      <c r="P4">
        <v>1.07252495180055</v>
      </c>
      <c r="Q4">
        <v>2.123458502276681</v>
      </c>
      <c r="R4">
        <v>1.0748374573971224</v>
      </c>
      <c r="S4">
        <v>0.91263978444183858</v>
      </c>
      <c r="T4">
        <v>2.2620094609395389</v>
      </c>
    </row>
    <row r="5" spans="1:20" x14ac:dyDescent="0.5">
      <c r="A5" s="40">
        <v>3</v>
      </c>
      <c r="B5" s="72">
        <v>1</v>
      </c>
      <c r="D5" s="72">
        <v>1.021890415839853</v>
      </c>
      <c r="E5" s="72">
        <v>2.0346888959265352</v>
      </c>
      <c r="F5">
        <v>0.9663290915973638</v>
      </c>
      <c r="G5" s="72">
        <v>0.89401133885826467</v>
      </c>
      <c r="H5">
        <v>0.9331782291847317</v>
      </c>
      <c r="I5" s="72">
        <v>0.93188923466140627</v>
      </c>
      <c r="J5" s="72">
        <v>0.97733911196575596</v>
      </c>
      <c r="M5" t="s">
        <v>31</v>
      </c>
      <c r="N5" t="s">
        <v>30</v>
      </c>
      <c r="Q5">
        <v>0.97860189094242434</v>
      </c>
      <c r="R5">
        <v>1.0231814996536333</v>
      </c>
      <c r="S5">
        <v>1.085258139592097</v>
      </c>
    </row>
    <row r="6" spans="1:20" x14ac:dyDescent="0.5">
      <c r="A6" s="43">
        <v>4</v>
      </c>
      <c r="B6">
        <v>1</v>
      </c>
      <c r="C6" s="72">
        <v>1.0568961909764794</v>
      </c>
      <c r="D6">
        <v>1.1231594877612381</v>
      </c>
      <c r="F6">
        <v>1.2287776945071927</v>
      </c>
      <c r="G6">
        <v>1.0246818349996949</v>
      </c>
      <c r="I6">
        <v>1.1144737646458605</v>
      </c>
    </row>
    <row r="7" spans="1:20" x14ac:dyDescent="0.5">
      <c r="A7" s="43">
        <v>5</v>
      </c>
      <c r="B7">
        <v>1</v>
      </c>
      <c r="C7">
        <v>0.87346228529834136</v>
      </c>
      <c r="F7">
        <v>1.0177962652007544</v>
      </c>
      <c r="H7" s="72">
        <v>1.024025552700117</v>
      </c>
      <c r="J7">
        <v>1.1931771672184381</v>
      </c>
      <c r="K7" s="65">
        <v>2.5780947722746776</v>
      </c>
      <c r="O7">
        <v>0.12970735860454491</v>
      </c>
      <c r="P7">
        <v>7.1608047480079623E-2</v>
      </c>
      <c r="Q7">
        <v>0.12553918122689725</v>
      </c>
      <c r="R7">
        <v>0.11381291079172767</v>
      </c>
      <c r="S7">
        <v>0.10398687819230051</v>
      </c>
      <c r="T7">
        <v>0.44701213415707375</v>
      </c>
    </row>
    <row r="8" spans="1:20" x14ac:dyDescent="0.5">
      <c r="A8" s="49" t="s">
        <v>22</v>
      </c>
      <c r="B8" s="61">
        <f>AVERAGE(B4:B7)</f>
        <v>1</v>
      </c>
      <c r="C8" s="61">
        <f t="shared" ref="C8:D8" si="0">AVERAGE(C4:C7)</f>
        <v>0.96517923813741036</v>
      </c>
      <c r="D8" s="61">
        <f t="shared" si="0"/>
        <v>1.0725249518005455</v>
      </c>
      <c r="E8" s="61">
        <f t="shared" ref="E8:K8" si="1">AVERAGE(E4:E7)</f>
        <v>2.123458502276681</v>
      </c>
      <c r="F8" s="61">
        <f t="shared" si="1"/>
        <v>1.0748374573971224</v>
      </c>
      <c r="G8" s="61">
        <f t="shared" si="1"/>
        <v>0.91263978444183858</v>
      </c>
      <c r="H8" s="61">
        <f t="shared" si="1"/>
        <v>0.97860189094242434</v>
      </c>
      <c r="I8" s="61">
        <f t="shared" si="1"/>
        <v>1.0231814996536333</v>
      </c>
      <c r="J8" s="61">
        <f t="shared" si="1"/>
        <v>1.085258139592097</v>
      </c>
      <c r="K8" s="61">
        <f t="shared" si="1"/>
        <v>2.2620094609395389</v>
      </c>
      <c r="O8">
        <v>0</v>
      </c>
      <c r="P8">
        <v>0</v>
      </c>
      <c r="Q8">
        <v>6.4238758510377025E-2</v>
      </c>
      <c r="R8">
        <v>0.12910675929176607</v>
      </c>
      <c r="S8">
        <v>0.15262055250728829</v>
      </c>
      <c r="T8">
        <v>0</v>
      </c>
    </row>
    <row r="9" spans="1:20" x14ac:dyDescent="0.5">
      <c r="A9" s="49" t="s">
        <v>25</v>
      </c>
      <c r="B9" s="64">
        <f>STDEV(B4:B7)</f>
        <v>0</v>
      </c>
      <c r="C9" s="64">
        <f t="shared" ref="C9:D9" si="2">STDEV(C4:C7)</f>
        <v>0.12970735860454491</v>
      </c>
      <c r="D9" s="64">
        <f t="shared" si="2"/>
        <v>7.1608047480079623E-2</v>
      </c>
      <c r="E9" s="64">
        <f t="shared" ref="E9:K9" si="3">STDEV(E4:E7)</f>
        <v>0.12553918122689725</v>
      </c>
      <c r="F9" s="64">
        <f t="shared" si="3"/>
        <v>0.11381291079172767</v>
      </c>
      <c r="G9" s="64">
        <f t="shared" si="3"/>
        <v>0.10398687819230051</v>
      </c>
      <c r="H9" s="64">
        <f t="shared" si="3"/>
        <v>6.4238758510377025E-2</v>
      </c>
      <c r="I9" s="64">
        <f t="shared" si="3"/>
        <v>0.12910675929176607</v>
      </c>
      <c r="J9" s="64">
        <f t="shared" si="3"/>
        <v>0.15262055250728829</v>
      </c>
      <c r="K9" s="64">
        <f t="shared" si="3"/>
        <v>0.44701213415707375</v>
      </c>
    </row>
    <row r="10" spans="1:20" x14ac:dyDescent="0.5">
      <c r="A10" t="s">
        <v>24</v>
      </c>
      <c r="E10" s="65">
        <f>TTEST(E4:E5,B4:B5,2,2)</f>
        <v>6.1854380480581735E-3</v>
      </c>
      <c r="F10">
        <f>TTEST(F4:F7,B4:B7,2,2)</f>
        <v>0.23650014767875729</v>
      </c>
      <c r="G10">
        <f>TTEST(G4:G6,B4:B6,2,2)</f>
        <v>0.21933386039130612</v>
      </c>
    </row>
    <row r="12" spans="1:20" ht="14.7" thickBot="1" x14ac:dyDescent="0.55000000000000004">
      <c r="B12" s="41" t="s">
        <v>10</v>
      </c>
      <c r="C12" s="41" t="s">
        <v>11</v>
      </c>
      <c r="D12" s="41" t="s">
        <v>12</v>
      </c>
      <c r="E12" s="41" t="s">
        <v>19</v>
      </c>
      <c r="F12" s="41" t="s">
        <v>20</v>
      </c>
      <c r="G12" s="41" t="s">
        <v>21</v>
      </c>
      <c r="H12" s="41" t="s">
        <v>7</v>
      </c>
      <c r="I12" s="41" t="s">
        <v>8</v>
      </c>
      <c r="J12" s="41" t="s">
        <v>9</v>
      </c>
      <c r="K12" s="41" t="s">
        <v>15</v>
      </c>
    </row>
    <row r="13" spans="1:20" x14ac:dyDescent="0.5">
      <c r="A13" s="40">
        <v>2</v>
      </c>
      <c r="B13">
        <v>1</v>
      </c>
      <c r="E13">
        <v>2.2122281086268272</v>
      </c>
      <c r="F13">
        <v>1.0864467782831784</v>
      </c>
      <c r="G13">
        <v>0.81922617946755616</v>
      </c>
      <c r="K13">
        <v>1.9459241496044</v>
      </c>
    </row>
    <row r="14" spans="1:20" x14ac:dyDescent="0.5">
      <c r="A14" s="40">
        <v>3</v>
      </c>
      <c r="B14">
        <v>1</v>
      </c>
      <c r="D14">
        <v>1.021890415839853</v>
      </c>
      <c r="E14">
        <v>2.0346888959265352</v>
      </c>
      <c r="F14">
        <v>0.9663290915973638</v>
      </c>
      <c r="G14">
        <v>0.89401133885826467</v>
      </c>
      <c r="H14">
        <v>0.9331782291847317</v>
      </c>
      <c r="I14">
        <v>0.93188923466140627</v>
      </c>
      <c r="J14">
        <v>0.97733911196575596</v>
      </c>
      <c r="K14">
        <v>2.5780947722746776</v>
      </c>
    </row>
    <row r="15" spans="1:20" x14ac:dyDescent="0.5">
      <c r="A15" s="43">
        <v>4</v>
      </c>
      <c r="B15">
        <v>1</v>
      </c>
      <c r="C15">
        <v>1.0568961909764794</v>
      </c>
      <c r="D15">
        <v>1.1231594877612381</v>
      </c>
      <c r="F15">
        <v>1.2287776945071927</v>
      </c>
      <c r="G15">
        <v>1.0246818349996949</v>
      </c>
      <c r="H15">
        <v>1.024025552700117</v>
      </c>
      <c r="I15">
        <v>1.1144737646458605</v>
      </c>
      <c r="J15">
        <v>1.1931771672184381</v>
      </c>
      <c r="M15" t="s">
        <v>36</v>
      </c>
    </row>
    <row r="16" spans="1:20" x14ac:dyDescent="0.5">
      <c r="A16" s="43">
        <v>5</v>
      </c>
      <c r="B16">
        <v>1</v>
      </c>
      <c r="C16">
        <v>0.87346228529834136</v>
      </c>
      <c r="F16">
        <v>1.0177962652007544</v>
      </c>
    </row>
    <row r="17" spans="1:13" x14ac:dyDescent="0.5">
      <c r="A17" s="49" t="s">
        <v>22</v>
      </c>
      <c r="B17" s="61">
        <f>AVERAGE(B13:B16)</f>
        <v>1</v>
      </c>
      <c r="C17" s="61">
        <f t="shared" ref="C17:I17" si="4">AVERAGE(C13:C16)</f>
        <v>0.96517923813741036</v>
      </c>
      <c r="D17" s="61">
        <f t="shared" si="4"/>
        <v>1.0725249518005455</v>
      </c>
      <c r="E17" s="61">
        <f t="shared" si="4"/>
        <v>2.123458502276681</v>
      </c>
      <c r="F17" s="61">
        <f t="shared" si="4"/>
        <v>1.0748374573971224</v>
      </c>
      <c r="G17" s="61">
        <f t="shared" si="4"/>
        <v>0.91263978444183858</v>
      </c>
      <c r="H17" s="61">
        <f>AVERAGE(H13:H15)</f>
        <v>0.97860189094242434</v>
      </c>
      <c r="I17" s="61">
        <f t="shared" si="4"/>
        <v>1.0231814996536333</v>
      </c>
      <c r="J17" s="61">
        <f>AVERAGE(J13:J15)</f>
        <v>1.085258139592097</v>
      </c>
      <c r="K17" s="61">
        <f>AVERAGE(K13:K15)</f>
        <v>2.2620094609395389</v>
      </c>
    </row>
    <row r="18" spans="1:13" x14ac:dyDescent="0.5">
      <c r="A18" s="49" t="s">
        <v>25</v>
      </c>
      <c r="B18" s="64">
        <f>STDEV(B13:B16)</f>
        <v>0</v>
      </c>
      <c r="C18" s="64">
        <f t="shared" ref="C18:I18" si="5">STDEV(C13:C16)</f>
        <v>0.12970735860454491</v>
      </c>
      <c r="D18" s="64">
        <f t="shared" si="5"/>
        <v>7.1608047480079623E-2</v>
      </c>
      <c r="E18" s="64">
        <f t="shared" si="5"/>
        <v>0.12553918122689725</v>
      </c>
      <c r="F18" s="64">
        <f t="shared" si="5"/>
        <v>0.11381291079172767</v>
      </c>
      <c r="G18" s="64">
        <f t="shared" si="5"/>
        <v>0.10398687819230051</v>
      </c>
      <c r="H18" s="64">
        <f>STDEV(H13:H15)</f>
        <v>6.4238758510377025E-2</v>
      </c>
      <c r="I18" s="64">
        <f t="shared" si="5"/>
        <v>0.12910675929176607</v>
      </c>
      <c r="J18" s="64">
        <f>STDEV(J13:J15)</f>
        <v>0.15262055250728829</v>
      </c>
      <c r="K18" s="64">
        <f>STDEV(K13:K15)</f>
        <v>0.44701213415707375</v>
      </c>
    </row>
    <row r="19" spans="1:13" x14ac:dyDescent="0.5">
      <c r="A19" t="s">
        <v>24</v>
      </c>
      <c r="E19" s="65">
        <f>TTEST(E13:E14,B13:B14,2,2)</f>
        <v>6.1854380480581735E-3</v>
      </c>
      <c r="F19">
        <f>TTEST(F13:F16,B13:B16,2,2)</f>
        <v>0.23650014767875729</v>
      </c>
      <c r="G19">
        <f>TTEST(G13:G15,B13:B15,2,2)</f>
        <v>0.21933386039130612</v>
      </c>
      <c r="H19">
        <f>TTEST(H14:H15,B15:B16,2,2)</f>
        <v>0.68396910410437683</v>
      </c>
      <c r="I19">
        <f>TTEST(I14:I15,B14:B15,2,2)</f>
        <v>0.82327322151793703</v>
      </c>
      <c r="J19">
        <f>TTEST(J14:J15,B14:B15,2,2)</f>
        <v>0.51230861503705216</v>
      </c>
      <c r="K19">
        <f>TTEST(K13:K14,B13:B14,2,2)</f>
        <v>5.738463370404745E-2</v>
      </c>
    </row>
    <row r="20" spans="1:13" x14ac:dyDescent="0.5">
      <c r="A20" t="s">
        <v>37</v>
      </c>
      <c r="E20" s="66">
        <f>TTEST(E13:E14,H14:H15,2,2)</f>
        <v>7.5010597288605093E-3</v>
      </c>
      <c r="F20">
        <f>TTEST(F13:F16,I14:I15,2,2)</f>
        <v>0.63931208682363749</v>
      </c>
      <c r="G20">
        <f>TTEST(G13:G15,J14:J15,2,2)</f>
        <v>0.21998118655926477</v>
      </c>
    </row>
    <row r="23" spans="1:13" ht="14.7" thickBot="1" x14ac:dyDescent="0.55000000000000004">
      <c r="B23" s="42" t="s">
        <v>10</v>
      </c>
      <c r="C23" s="42" t="s">
        <v>11</v>
      </c>
      <c r="D23" s="42" t="s">
        <v>12</v>
      </c>
      <c r="E23" s="42" t="s">
        <v>15</v>
      </c>
      <c r="F23" s="42" t="s">
        <v>19</v>
      </c>
      <c r="G23" s="42" t="s">
        <v>20</v>
      </c>
      <c r="H23" s="42" t="s">
        <v>21</v>
      </c>
      <c r="I23" s="42" t="s">
        <v>7</v>
      </c>
      <c r="J23" s="42" t="s">
        <v>8</v>
      </c>
      <c r="K23" s="42" t="s">
        <v>9</v>
      </c>
    </row>
    <row r="24" spans="1:13" x14ac:dyDescent="0.5">
      <c r="A24" s="40">
        <v>2</v>
      </c>
      <c r="B24">
        <v>1</v>
      </c>
      <c r="C24">
        <v>1.0554885708956399</v>
      </c>
      <c r="D24">
        <v>1.1613476571745853</v>
      </c>
      <c r="E24">
        <v>0.50021509902759398</v>
      </c>
      <c r="F24">
        <v>3.4431089004601665</v>
      </c>
      <c r="G24">
        <v>1.5067725546088433</v>
      </c>
      <c r="H24">
        <v>0.76104864972316255</v>
      </c>
      <c r="I24">
        <v>4.5178060691308097</v>
      </c>
      <c r="J24">
        <v>0.34600748480491816</v>
      </c>
      <c r="K24">
        <v>0.56363036613607653</v>
      </c>
    </row>
    <row r="25" spans="1:13" x14ac:dyDescent="0.5">
      <c r="A25" s="43">
        <v>3</v>
      </c>
      <c r="B25">
        <v>1</v>
      </c>
      <c r="C25">
        <v>7.1278781164417132E-2</v>
      </c>
      <c r="D25">
        <v>0.55514165630255718</v>
      </c>
      <c r="E25">
        <v>0.28251431989466819</v>
      </c>
      <c r="F25">
        <v>1.475290998314911</v>
      </c>
      <c r="G25">
        <v>0.49883461082063979</v>
      </c>
      <c r="H25">
        <v>5.1394796357729595E-2</v>
      </c>
      <c r="I25">
        <v>0.31648782167033923</v>
      </c>
      <c r="J25">
        <v>0.21504855202368625</v>
      </c>
      <c r="K25">
        <v>0.23181689751646525</v>
      </c>
    </row>
    <row r="26" spans="1:13" x14ac:dyDescent="0.5">
      <c r="A26" s="43">
        <v>4</v>
      </c>
      <c r="B26">
        <v>1</v>
      </c>
      <c r="C26">
        <v>1.6476326221717865</v>
      </c>
      <c r="D26">
        <v>1.2151442335007769</v>
      </c>
      <c r="E26">
        <v>2.5803694868440288</v>
      </c>
      <c r="F26">
        <v>3.2614709930782766</v>
      </c>
      <c r="G26">
        <v>1.341146944010327</v>
      </c>
      <c r="H26">
        <v>1.5651919969516237</v>
      </c>
      <c r="I26">
        <v>2.3038403178068663</v>
      </c>
      <c r="J26">
        <v>1.5114408805141029</v>
      </c>
      <c r="K26">
        <v>1.9368598239305117</v>
      </c>
      <c r="M26" t="s">
        <v>31</v>
      </c>
    </row>
    <row r="27" spans="1:13" ht="14.7" thickBot="1" x14ac:dyDescent="0.55000000000000004">
      <c r="A27" s="7">
        <v>5</v>
      </c>
      <c r="B27" s="62">
        <v>1</v>
      </c>
      <c r="C27" s="62">
        <v>0.70908877517115154</v>
      </c>
      <c r="D27" s="62">
        <v>0.95458169873998522</v>
      </c>
      <c r="E27" s="62">
        <v>1.5496143192359819</v>
      </c>
      <c r="F27" s="62">
        <v>0.489371277310298</v>
      </c>
      <c r="G27" s="62">
        <v>0.40586288686036748</v>
      </c>
      <c r="H27" s="62"/>
      <c r="I27" s="62">
        <v>0.4274218745663223</v>
      </c>
      <c r="J27" s="62">
        <v>1.8966256997328346</v>
      </c>
      <c r="K27" s="62">
        <v>0.74029414353652656</v>
      </c>
    </row>
    <row r="28" spans="1:13" x14ac:dyDescent="0.5">
      <c r="A28" t="s">
        <v>22</v>
      </c>
      <c r="B28">
        <f>AVERAGE(B24:B27)</f>
        <v>1</v>
      </c>
      <c r="C28">
        <f t="shared" ref="C28:K28" si="6">AVERAGE(C24:C27)</f>
        <v>0.87087218735074878</v>
      </c>
      <c r="D28">
        <f t="shared" si="6"/>
        <v>0.97155381142947617</v>
      </c>
      <c r="E28">
        <f t="shared" si="6"/>
        <v>1.2281783062505682</v>
      </c>
      <c r="F28">
        <f t="shared" si="6"/>
        <v>2.1673105422909131</v>
      </c>
      <c r="G28">
        <f t="shared" si="6"/>
        <v>0.9381542490750443</v>
      </c>
      <c r="H28">
        <f t="shared" si="6"/>
        <v>0.79254514767750528</v>
      </c>
      <c r="I28">
        <f t="shared" si="6"/>
        <v>1.8913890207935844</v>
      </c>
      <c r="J28">
        <f t="shared" si="6"/>
        <v>0.99228065426888545</v>
      </c>
      <c r="K28">
        <f t="shared" si="6"/>
        <v>0.86815030777989499</v>
      </c>
    </row>
    <row r="29" spans="1:13" x14ac:dyDescent="0.5">
      <c r="A29" t="s">
        <v>25</v>
      </c>
      <c r="B29" s="50">
        <f>STDEV(B24:B27)</f>
        <v>0</v>
      </c>
      <c r="C29" s="50">
        <f t="shared" ref="C29:K29" si="7">STDEV(C24:C27)</f>
        <v>0.6590304671383298</v>
      </c>
      <c r="D29" s="50">
        <f t="shared" si="7"/>
        <v>0.29946904856995571</v>
      </c>
      <c r="E29" s="50">
        <f t="shared" si="7"/>
        <v>1.0576629749089241</v>
      </c>
      <c r="F29" s="50">
        <f t="shared" si="7"/>
        <v>1.4281946376437413</v>
      </c>
      <c r="G29" s="50">
        <f t="shared" si="7"/>
        <v>0.56629371896089042</v>
      </c>
      <c r="H29" s="50">
        <f t="shared" si="7"/>
        <v>0.7573899346895353</v>
      </c>
      <c r="I29" s="50">
        <f t="shared" si="7"/>
        <v>1.9741408406728056</v>
      </c>
      <c r="J29" s="50">
        <f t="shared" si="7"/>
        <v>0.83847600881990481</v>
      </c>
      <c r="K29" s="50">
        <f t="shared" si="7"/>
        <v>0.74299839221947039</v>
      </c>
    </row>
    <row r="30" spans="1:13" x14ac:dyDescent="0.5">
      <c r="A30" t="s">
        <v>24</v>
      </c>
    </row>
    <row r="33" spans="1:13" ht="14.7" thickBot="1" x14ac:dyDescent="0.55000000000000004">
      <c r="B33" s="42" t="s">
        <v>10</v>
      </c>
      <c r="C33" s="42" t="s">
        <v>11</v>
      </c>
      <c r="D33" s="42" t="s">
        <v>12</v>
      </c>
      <c r="E33" s="42" t="s">
        <v>15</v>
      </c>
      <c r="F33" s="42" t="s">
        <v>19</v>
      </c>
      <c r="G33" s="42" t="s">
        <v>20</v>
      </c>
      <c r="H33" s="42" t="s">
        <v>21</v>
      </c>
      <c r="I33" s="42" t="s">
        <v>7</v>
      </c>
      <c r="J33" s="42" t="s">
        <v>8</v>
      </c>
      <c r="K33" s="42" t="s">
        <v>9</v>
      </c>
    </row>
    <row r="34" spans="1:13" x14ac:dyDescent="0.5">
      <c r="A34" s="40">
        <v>2</v>
      </c>
      <c r="B34">
        <v>1</v>
      </c>
      <c r="C34">
        <v>1.0554885708956399</v>
      </c>
      <c r="D34">
        <v>1.1613476571745853</v>
      </c>
      <c r="E34">
        <v>0.50021509902759398</v>
      </c>
      <c r="F34">
        <v>3.4431089004601665</v>
      </c>
      <c r="G34">
        <v>1.5067725546088433</v>
      </c>
      <c r="H34">
        <v>0.76104864972316255</v>
      </c>
      <c r="I34">
        <v>4.5178060691308097</v>
      </c>
      <c r="J34">
        <v>0.34600748480491816</v>
      </c>
      <c r="K34">
        <v>0.56363036613607653</v>
      </c>
    </row>
    <row r="35" spans="1:13" x14ac:dyDescent="0.5">
      <c r="A35" s="43">
        <v>3</v>
      </c>
      <c r="B35">
        <v>1</v>
      </c>
      <c r="C35">
        <v>7.1278781164417132E-2</v>
      </c>
      <c r="D35">
        <v>0.55514165630255718</v>
      </c>
      <c r="E35">
        <v>0.28251431989466819</v>
      </c>
      <c r="F35">
        <v>1.475290998314911</v>
      </c>
      <c r="G35">
        <v>0.49883461082063979</v>
      </c>
      <c r="H35">
        <v>5.1394796357729595E-2</v>
      </c>
      <c r="I35">
        <v>0.31648782167033923</v>
      </c>
      <c r="J35">
        <v>0.21504855202368625</v>
      </c>
      <c r="K35">
        <v>0.23181689751646525</v>
      </c>
    </row>
    <row r="36" spans="1:13" x14ac:dyDescent="0.5">
      <c r="A36" s="43">
        <v>4</v>
      </c>
      <c r="B36">
        <v>1</v>
      </c>
      <c r="C36">
        <v>1.6476326221717865</v>
      </c>
      <c r="D36">
        <v>1.2151442335007769</v>
      </c>
      <c r="E36">
        <v>2.5803694868440288</v>
      </c>
      <c r="F36">
        <v>3.2614709930782766</v>
      </c>
      <c r="G36">
        <v>1.341146944010327</v>
      </c>
      <c r="H36">
        <v>1.5651919969516237</v>
      </c>
      <c r="I36">
        <v>2.3038403178068663</v>
      </c>
      <c r="J36">
        <v>1.5114408805141029</v>
      </c>
      <c r="K36">
        <v>1.9368598239305117</v>
      </c>
      <c r="M36" t="s">
        <v>32</v>
      </c>
    </row>
    <row r="37" spans="1:13" ht="14.7" thickBot="1" x14ac:dyDescent="0.55000000000000004">
      <c r="A37" s="7">
        <v>5</v>
      </c>
      <c r="B37" s="62">
        <v>1</v>
      </c>
      <c r="C37" s="62">
        <v>0.70908877517115154</v>
      </c>
      <c r="D37" s="62">
        <v>0.95458169873998522</v>
      </c>
      <c r="E37" s="62">
        <v>1.5496143192359819</v>
      </c>
      <c r="F37" s="62">
        <v>0.489371277310298</v>
      </c>
      <c r="G37" s="62">
        <v>0.40586288686036748</v>
      </c>
      <c r="H37" s="62"/>
      <c r="I37" s="62">
        <v>0.4274218745663223</v>
      </c>
      <c r="J37" s="62">
        <v>1.8966256997328346</v>
      </c>
      <c r="K37" s="62">
        <v>0.74029414353652656</v>
      </c>
    </row>
    <row r="38" spans="1:13" x14ac:dyDescent="0.5">
      <c r="A38" t="s">
        <v>22</v>
      </c>
      <c r="B38">
        <f>AVERAGE(B34:B37)</f>
        <v>1</v>
      </c>
      <c r="C38">
        <f t="shared" ref="C38" si="8">AVERAGE(C34:C37)</f>
        <v>0.87087218735074878</v>
      </c>
      <c r="D38">
        <f t="shared" ref="D38" si="9">AVERAGE(D34:D37)</f>
        <v>0.97155381142947617</v>
      </c>
      <c r="E38">
        <f t="shared" ref="E38" si="10">AVERAGE(E34:E37)</f>
        <v>1.2281783062505682</v>
      </c>
      <c r="F38">
        <f t="shared" ref="F38" si="11">AVERAGE(F34:F37)</f>
        <v>2.1673105422909131</v>
      </c>
      <c r="G38">
        <f t="shared" ref="G38" si="12">AVERAGE(G34:G37)</f>
        <v>0.9381542490750443</v>
      </c>
      <c r="H38">
        <f t="shared" ref="H38" si="13">AVERAGE(H34:H37)</f>
        <v>0.79254514767750528</v>
      </c>
      <c r="I38">
        <f t="shared" ref="I38" si="14">AVERAGE(I34:I37)</f>
        <v>1.8913890207935844</v>
      </c>
      <c r="J38">
        <f t="shared" ref="J38" si="15">AVERAGE(J34:J37)</f>
        <v>0.99228065426888545</v>
      </c>
      <c r="K38">
        <f t="shared" ref="K38" si="16">AVERAGE(K34:K37)</f>
        <v>0.86815030777989499</v>
      </c>
    </row>
    <row r="39" spans="1:13" x14ac:dyDescent="0.5">
      <c r="A39" t="s">
        <v>25</v>
      </c>
      <c r="B39" s="50">
        <f>STDEV(B34:B37)</f>
        <v>0</v>
      </c>
      <c r="C39" s="50">
        <f t="shared" ref="C39:K39" si="17">STDEV(C34:C37)</f>
        <v>0.6590304671383298</v>
      </c>
      <c r="D39" s="50">
        <f t="shared" si="17"/>
        <v>0.29946904856995571</v>
      </c>
      <c r="E39" s="50">
        <f t="shared" si="17"/>
        <v>1.0576629749089241</v>
      </c>
      <c r="F39" s="50">
        <f t="shared" si="17"/>
        <v>1.4281946376437413</v>
      </c>
      <c r="G39" s="50">
        <f t="shared" si="17"/>
        <v>0.56629371896089042</v>
      </c>
      <c r="H39" s="50">
        <f t="shared" si="17"/>
        <v>0.7573899346895353</v>
      </c>
      <c r="I39" s="50">
        <f t="shared" si="17"/>
        <v>1.9741408406728056</v>
      </c>
      <c r="J39" s="50">
        <f t="shared" si="17"/>
        <v>0.83847600881990481</v>
      </c>
      <c r="K39" s="50">
        <f t="shared" si="17"/>
        <v>0.74299839221947039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HeLa</vt:lpstr>
      <vt:lpstr>Hela table</vt:lpstr>
      <vt:lpstr>USE HeLa</vt:lpstr>
      <vt:lpstr>DU</vt:lpstr>
      <vt:lpstr>DU 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Miss. H Athanasiadis</dc:creator>
  <cp:lastModifiedBy>Helen Athanasiadis</cp:lastModifiedBy>
  <dcterms:created xsi:type="dcterms:W3CDTF">2023-08-17T13:22:14Z</dcterms:created>
  <dcterms:modified xsi:type="dcterms:W3CDTF">2023-12-08T07:49:17Z</dcterms:modified>
</cp:coreProperties>
</file>