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F6706687-2EE3-4C3F-B00A-74101EC831DA}" xr6:coauthVersionLast="47" xr6:coauthVersionMax="47" xr10:uidLastSave="{00000000-0000-0000-0000-000000000000}"/>
  <bookViews>
    <workbookView minimized="1" xWindow="1467" yWindow="0" windowWidth="9733" windowHeight="11280" activeTab="1" xr2:uid="{3E44F062-8BFF-49BE-B1CB-0A2097B21610}"/>
  </bookViews>
  <sheets>
    <sheet name="HELA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0" i="3" l="1"/>
  <c r="N30" i="3"/>
  <c r="M30" i="3"/>
  <c r="L30" i="3"/>
  <c r="K30" i="3"/>
  <c r="J30" i="3"/>
  <c r="O22" i="3" l="1"/>
  <c r="M22" i="3"/>
  <c r="C24" i="3"/>
  <c r="R21" i="3"/>
  <c r="L20" i="3"/>
  <c r="B21" i="3"/>
  <c r="G20" i="3"/>
  <c r="F20" i="3"/>
  <c r="E20" i="3"/>
  <c r="C20" i="3"/>
  <c r="O14" i="3"/>
  <c r="O15" i="3"/>
  <c r="N14" i="3"/>
  <c r="N15" i="3"/>
  <c r="N22" i="3" s="1"/>
  <c r="O12" i="3"/>
  <c r="N12" i="3"/>
  <c r="N20" i="3" s="1"/>
  <c r="U12" i="3"/>
  <c r="U14" i="3"/>
  <c r="U15" i="3"/>
  <c r="T12" i="3"/>
  <c r="T20" i="3" s="1"/>
  <c r="T14" i="3"/>
  <c r="T21" i="3" s="1"/>
  <c r="T15" i="3"/>
  <c r="S12" i="3"/>
  <c r="S14" i="3"/>
  <c r="S15" i="3"/>
  <c r="S22" i="3" s="1"/>
  <c r="R12" i="3"/>
  <c r="R20" i="3" s="1"/>
  <c r="R14" i="3"/>
  <c r="R15" i="3"/>
  <c r="R22" i="3" s="1"/>
  <c r="Q12" i="3"/>
  <c r="Q14" i="3"/>
  <c r="Q15" i="3"/>
  <c r="Q22" i="3" s="1"/>
  <c r="P12" i="3"/>
  <c r="P20" i="3" s="1"/>
  <c r="P14" i="3"/>
  <c r="P21" i="3" s="1"/>
  <c r="P15" i="3"/>
  <c r="P22" i="3" s="1"/>
  <c r="M12" i="3"/>
  <c r="M14" i="3"/>
  <c r="M15" i="3"/>
  <c r="L12" i="3"/>
  <c r="L14" i="3"/>
  <c r="L21" i="3" s="1"/>
  <c r="L15" i="3"/>
  <c r="L22" i="3" s="1"/>
  <c r="K12" i="3"/>
  <c r="K14" i="3"/>
  <c r="K15" i="3"/>
  <c r="K22" i="3" s="1"/>
  <c r="J12" i="3"/>
  <c r="J20" i="3" s="1"/>
  <c r="J14" i="3"/>
  <c r="J21" i="3" s="1"/>
  <c r="J15" i="3"/>
  <c r="J22" i="3" s="1"/>
  <c r="I12" i="3"/>
  <c r="I14" i="3"/>
  <c r="I15" i="3"/>
  <c r="I22" i="3" s="1"/>
  <c r="H15" i="3"/>
  <c r="H12" i="3"/>
  <c r="H20" i="3" s="1"/>
  <c r="H14" i="3"/>
  <c r="H21" i="3" s="1"/>
  <c r="G12" i="3"/>
  <c r="G14" i="3"/>
  <c r="G15" i="3"/>
  <c r="F12" i="3"/>
  <c r="F21" i="3" s="1"/>
  <c r="F14" i="3"/>
  <c r="F22" i="3" s="1"/>
  <c r="F15" i="3"/>
  <c r="U11" i="3"/>
  <c r="T11" i="3"/>
  <c r="S11" i="3"/>
  <c r="R11" i="3"/>
  <c r="Q11" i="3"/>
  <c r="P11" i="3"/>
  <c r="M11" i="3"/>
  <c r="L11" i="3"/>
  <c r="K11" i="3"/>
  <c r="K20" i="3" s="1"/>
  <c r="J11" i="3"/>
  <c r="I11" i="3"/>
  <c r="H11" i="3"/>
  <c r="G11" i="3"/>
  <c r="F11" i="3"/>
  <c r="E12" i="3"/>
  <c r="E14" i="3"/>
  <c r="E22" i="3" s="1"/>
  <c r="E15" i="3"/>
  <c r="E11" i="3"/>
  <c r="D12" i="3"/>
  <c r="D21" i="3" s="1"/>
  <c r="D14" i="3"/>
  <c r="D22" i="3" s="1"/>
  <c r="D15" i="3"/>
  <c r="D11" i="3"/>
  <c r="D20" i="3" s="1"/>
  <c r="C12" i="3"/>
  <c r="S20" i="3" s="1"/>
  <c r="C14" i="3"/>
  <c r="C23" i="3" s="1"/>
  <c r="C15" i="3"/>
  <c r="C11" i="3"/>
  <c r="B12" i="3"/>
  <c r="B14" i="3"/>
  <c r="B23" i="3" s="1"/>
  <c r="B15" i="3"/>
  <c r="B24" i="3" s="1"/>
  <c r="B11" i="3"/>
  <c r="B20" i="3" s="1"/>
  <c r="I21" i="3" l="1"/>
  <c r="I27" i="3" s="1"/>
  <c r="O21" i="3"/>
  <c r="Q21" i="3"/>
  <c r="G22" i="3"/>
  <c r="U22" i="3"/>
  <c r="S21" i="3"/>
  <c r="S27" i="3" s="1"/>
  <c r="G21" i="3"/>
  <c r="G26" i="3" s="1"/>
  <c r="Q20" i="3"/>
  <c r="Q27" i="3" s="1"/>
  <c r="U21" i="3"/>
  <c r="H22" i="3"/>
  <c r="H27" i="3" s="1"/>
  <c r="E21" i="3"/>
  <c r="E26" i="3" s="1"/>
  <c r="N21" i="3"/>
  <c r="N27" i="3" s="1"/>
  <c r="M21" i="3"/>
  <c r="D26" i="3"/>
  <c r="D29" i="3"/>
  <c r="D27" i="3"/>
  <c r="F26" i="3"/>
  <c r="P29" i="3"/>
  <c r="P27" i="3"/>
  <c r="P26" i="3"/>
  <c r="B26" i="3"/>
  <c r="B27" i="3"/>
  <c r="R29" i="3"/>
  <c r="R27" i="3"/>
  <c r="R26" i="3"/>
  <c r="J29" i="3"/>
  <c r="K21" i="3"/>
  <c r="K29" i="3" s="1"/>
  <c r="L29" i="3"/>
  <c r="L27" i="3"/>
  <c r="F29" i="3"/>
  <c r="M20" i="3"/>
  <c r="C26" i="3"/>
  <c r="N29" i="3"/>
  <c r="J27" i="3"/>
  <c r="O20" i="3"/>
  <c r="N26" i="3"/>
  <c r="H29" i="3"/>
  <c r="C21" i="3"/>
  <c r="C27" i="3" s="1"/>
  <c r="I29" i="3"/>
  <c r="L26" i="3"/>
  <c r="F27" i="3"/>
  <c r="J26" i="3"/>
  <c r="U20" i="3"/>
  <c r="I26" i="3"/>
  <c r="T22" i="3"/>
  <c r="T26" i="3" s="1"/>
  <c r="H26" i="3"/>
  <c r="Q54" i="2"/>
  <c r="R54" i="2"/>
  <c r="P54" i="2"/>
  <c r="G54" i="2"/>
  <c r="H54" i="2"/>
  <c r="F54" i="2"/>
  <c r="Q43" i="2"/>
  <c r="R43" i="2"/>
  <c r="P43" i="2"/>
  <c r="G43" i="2"/>
  <c r="H43" i="2"/>
  <c r="F43" i="2"/>
  <c r="Q32" i="2"/>
  <c r="R32" i="2"/>
  <c r="P32" i="2"/>
  <c r="G32" i="2"/>
  <c r="H32" i="2"/>
  <c r="F32" i="2"/>
  <c r="Q21" i="2"/>
  <c r="R21" i="2"/>
  <c r="P21" i="2"/>
  <c r="G21" i="2"/>
  <c r="H21" i="2"/>
  <c r="F21" i="2"/>
  <c r="Q10" i="2"/>
  <c r="R10" i="2"/>
  <c r="P10" i="2"/>
  <c r="G10" i="2"/>
  <c r="H10" i="2"/>
  <c r="F10" i="2"/>
  <c r="E27" i="3" l="1"/>
  <c r="G29" i="3"/>
  <c r="G27" i="3"/>
  <c r="Q26" i="3"/>
  <c r="S26" i="3"/>
  <c r="K27" i="3"/>
  <c r="T29" i="3"/>
  <c r="M29" i="3"/>
  <c r="M26" i="3"/>
  <c r="M27" i="3"/>
  <c r="Q29" i="3"/>
  <c r="E29" i="3"/>
  <c r="K26" i="3"/>
  <c r="O29" i="3"/>
  <c r="O27" i="3"/>
  <c r="O26" i="3"/>
  <c r="U29" i="3"/>
  <c r="U26" i="3"/>
  <c r="U27" i="3"/>
  <c r="T27" i="3"/>
  <c r="S29" i="3"/>
  <c r="R52" i="2"/>
  <c r="Q52" i="2"/>
  <c r="R41" i="2"/>
  <c r="Q41" i="2"/>
  <c r="R30" i="2"/>
  <c r="Q30" i="2"/>
  <c r="R19" i="2"/>
  <c r="Q19" i="2"/>
  <c r="R8" i="2"/>
  <c r="Q8" i="2"/>
  <c r="H52" i="2"/>
  <c r="G52" i="2"/>
  <c r="H41" i="2"/>
  <c r="G41" i="2"/>
  <c r="H30" i="2"/>
  <c r="G30" i="2"/>
  <c r="H19" i="2"/>
  <c r="G19" i="2"/>
  <c r="H8" i="2"/>
  <c r="G8" i="2"/>
  <c r="H16" i="2" l="1"/>
  <c r="H18" i="2"/>
  <c r="G16" i="2"/>
  <c r="G18" i="2"/>
  <c r="H15" i="2"/>
  <c r="G15" i="2"/>
  <c r="H27" i="2"/>
  <c r="H29" i="2"/>
  <c r="G27" i="2"/>
  <c r="G29" i="2"/>
  <c r="H26" i="2"/>
  <c r="G26" i="2"/>
  <c r="H38" i="2"/>
  <c r="H40" i="2"/>
  <c r="G38" i="2"/>
  <c r="G40" i="2"/>
  <c r="H37" i="2"/>
  <c r="G37" i="2"/>
  <c r="H51" i="2"/>
  <c r="G51" i="2"/>
  <c r="H49" i="2"/>
  <c r="G49" i="2"/>
  <c r="R49" i="2"/>
  <c r="R51" i="2"/>
  <c r="Q49" i="2"/>
  <c r="Q51" i="2"/>
  <c r="R48" i="2"/>
  <c r="Q48" i="2"/>
  <c r="Q38" i="2"/>
  <c r="Q40" i="2"/>
  <c r="R38" i="2"/>
  <c r="R40" i="2"/>
  <c r="R37" i="2"/>
  <c r="Q37" i="2"/>
  <c r="Q29" i="2"/>
  <c r="R27" i="2"/>
  <c r="R29" i="2"/>
  <c r="Q27" i="2"/>
  <c r="R26" i="2"/>
  <c r="Q26" i="2"/>
  <c r="R16" i="2"/>
  <c r="R18" i="2"/>
  <c r="Q16" i="2"/>
  <c r="Q18" i="2"/>
  <c r="R15" i="2"/>
  <c r="Q15" i="2"/>
  <c r="Q5" i="2"/>
  <c r="Q7" i="2"/>
  <c r="R5" i="2"/>
  <c r="R7" i="2"/>
  <c r="R4" i="2"/>
  <c r="Q4" i="2"/>
  <c r="G5" i="2"/>
  <c r="G7" i="2"/>
  <c r="G4" i="2"/>
  <c r="H5" i="2"/>
  <c r="H7" i="2"/>
  <c r="H4" i="2"/>
</calcChain>
</file>

<file path=xl/sharedStrings.xml><?xml version="1.0" encoding="utf-8"?>
<sst xmlns="http://schemas.openxmlformats.org/spreadsheetml/2006/main" count="211" uniqueCount="49">
  <si>
    <t>STD DEV</t>
  </si>
  <si>
    <t>AVG</t>
  </si>
  <si>
    <t>R6</t>
  </si>
  <si>
    <t>R5</t>
  </si>
  <si>
    <t>R4</t>
  </si>
  <si>
    <t>R3</t>
  </si>
  <si>
    <t>R2</t>
  </si>
  <si>
    <t>R1</t>
  </si>
  <si>
    <t>24 h</t>
  </si>
  <si>
    <t>18 h</t>
  </si>
  <si>
    <t>0 h</t>
  </si>
  <si>
    <t>150 DATS NAC</t>
  </si>
  <si>
    <t>150 DATS</t>
  </si>
  <si>
    <t>100 DATS NAC</t>
  </si>
  <si>
    <t>100 DATS</t>
  </si>
  <si>
    <t>10 DATS NAC</t>
  </si>
  <si>
    <t>10 DATS</t>
  </si>
  <si>
    <t>C9</t>
  </si>
  <si>
    <t>NAC</t>
  </si>
  <si>
    <t>DMSO</t>
  </si>
  <si>
    <t>DMEM</t>
  </si>
  <si>
    <t>REPEAT AVERAGES</t>
  </si>
  <si>
    <t>HeLa</t>
  </si>
  <si>
    <t>10 D</t>
  </si>
  <si>
    <t>100 D</t>
  </si>
  <si>
    <t>150 D</t>
  </si>
  <si>
    <t>10 DN</t>
  </si>
  <si>
    <t>100 DN</t>
  </si>
  <si>
    <t>150 DN</t>
  </si>
  <si>
    <t>ttest</t>
  </si>
  <si>
    <t>top 3</t>
  </si>
  <si>
    <t>converted relative</t>
  </si>
  <si>
    <t>numbers relative</t>
  </si>
  <si>
    <t>numbers relative to dmem</t>
  </si>
  <si>
    <t>dats nac</t>
  </si>
  <si>
    <t>dats</t>
  </si>
  <si>
    <r>
      <t xml:space="preserve">10 </t>
    </r>
    <r>
      <rPr>
        <b/>
        <sz val="11"/>
        <color theme="1"/>
        <rFont val="Calibri"/>
        <family val="2"/>
      </rPr>
      <t>µ</t>
    </r>
    <r>
      <rPr>
        <b/>
        <sz val="9.9"/>
        <color theme="1"/>
        <rFont val="Calibri"/>
        <family val="2"/>
      </rPr>
      <t>M</t>
    </r>
  </si>
  <si>
    <t>100 µM</t>
  </si>
  <si>
    <t>150 µM</t>
  </si>
  <si>
    <t>10 µM</t>
  </si>
  <si>
    <t>18h</t>
  </si>
  <si>
    <t>24h</t>
  </si>
  <si>
    <t>wo nac</t>
  </si>
  <si>
    <t>w nac</t>
  </si>
  <si>
    <t>std</t>
  </si>
  <si>
    <t>ttest**</t>
  </si>
  <si>
    <t>Vehicle-treated cells</t>
  </si>
  <si>
    <t>NAC-treated cells</t>
  </si>
  <si>
    <t>ESE-15-one-treated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</si>
</sst>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9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1" fillId="0" borderId="3" xfId="0" applyFont="1" applyBorder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" fillId="0" borderId="9" xfId="0" applyFont="1" applyBorder="1"/>
    <xf numFmtId="0" fontId="1" fillId="0" borderId="8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10" xfId="0" applyBorder="1"/>
    <xf numFmtId="9" fontId="0" fillId="0" borderId="0" xfId="1" applyFont="1"/>
    <xf numFmtId="0" fontId="0" fillId="2" borderId="0" xfId="0" applyFill="1"/>
    <xf numFmtId="2" fontId="0" fillId="0" borderId="0" xfId="1" applyNumberFormat="1" applyFont="1"/>
    <xf numFmtId="2" fontId="0" fillId="0" borderId="0" xfId="0" applyNumberFormat="1"/>
    <xf numFmtId="0" fontId="0" fillId="3" borderId="0" xfId="0" applyFill="1"/>
    <xf numFmtId="43" fontId="1" fillId="0" borderId="0" xfId="2" applyFont="1"/>
    <xf numFmtId="0" fontId="0" fillId="0" borderId="0" xfId="0" applyFill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16447944007002"/>
          <c:y val="4.5020483191923255E-2"/>
          <c:w val="0.82505774278215227"/>
          <c:h val="0.63466506307379367"/>
        </c:manualLayout>
      </c:layout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BBA-497B-898E-26D2E3BE7D2D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Sheet2!$C$40:$H$40</c:f>
                <c:numCache>
                  <c:formatCode>General</c:formatCode>
                  <c:ptCount val="6"/>
                  <c:pt idx="0">
                    <c:v>8.4132998545020751E-2</c:v>
                  </c:pt>
                  <c:pt idx="1">
                    <c:v>4.693436521144196E-2</c:v>
                  </c:pt>
                  <c:pt idx="2">
                    <c:v>7.0952874345220435E-2</c:v>
                  </c:pt>
                  <c:pt idx="3">
                    <c:v>5.8216015028075878E-2</c:v>
                  </c:pt>
                  <c:pt idx="4">
                    <c:v>9.1056664350002828E-2</c:v>
                  </c:pt>
                  <c:pt idx="5">
                    <c:v>6.0341192881545193E-2</c:v>
                  </c:pt>
                </c:numCache>
              </c:numRef>
            </c:plus>
            <c:minus>
              <c:numRef>
                <c:f>Sheet2!$C$40:$H$40</c:f>
                <c:numCache>
                  <c:formatCode>General</c:formatCode>
                  <c:ptCount val="6"/>
                  <c:pt idx="0">
                    <c:v>8.4132998545020751E-2</c:v>
                  </c:pt>
                  <c:pt idx="1">
                    <c:v>4.693436521144196E-2</c:v>
                  </c:pt>
                  <c:pt idx="2">
                    <c:v>7.0952874345220435E-2</c:v>
                  </c:pt>
                  <c:pt idx="3">
                    <c:v>5.8216015028075878E-2</c:v>
                  </c:pt>
                  <c:pt idx="4">
                    <c:v>9.1056664350002828E-2</c:v>
                  </c:pt>
                  <c:pt idx="5">
                    <c:v>6.0341192881545193E-2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Sheet2!$C$37:$H$37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ESE-15-one-treated cells</c:v>
                </c:pt>
              </c:strCache>
            </c:strRef>
          </c:cat>
          <c:val>
            <c:numRef>
              <c:f>Sheet2!$C$38:$H$38</c:f>
              <c:numCache>
                <c:formatCode>0.00</c:formatCode>
                <c:ptCount val="6"/>
                <c:pt idx="0">
                  <c:v>1.0112842863302596</c:v>
                </c:pt>
                <c:pt idx="1">
                  <c:v>0.99519855432705162</c:v>
                </c:pt>
                <c:pt idx="2">
                  <c:v>0.99360497483282428</c:v>
                </c:pt>
                <c:pt idx="3">
                  <c:v>0.64096482853264269</c:v>
                </c:pt>
                <c:pt idx="4">
                  <c:v>0.66219123589291695</c:v>
                </c:pt>
                <c:pt idx="5">
                  <c:v>0.21750274040361339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2-4FAB-957C-D9D852AF85D7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Sheet2!$C$41:$H$41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2.1868868631360679E-2</c:v>
                  </c:pt>
                  <c:pt idx="3">
                    <c:v>2.2535672230972092E-2</c:v>
                  </c:pt>
                  <c:pt idx="4">
                    <c:v>9.0150950101395635E-2</c:v>
                  </c:pt>
                  <c:pt idx="5">
                    <c:v>0</c:v>
                  </c:pt>
                </c:numCache>
              </c:numRef>
            </c:plus>
            <c:minus>
              <c:numRef>
                <c:f>Sheet2!$C$41:$H$41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2.1868868631360679E-2</c:v>
                  </c:pt>
                  <c:pt idx="3">
                    <c:v>2.2535672230972092E-2</c:v>
                  </c:pt>
                  <c:pt idx="4">
                    <c:v>9.0150950101395635E-2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Sheet2!$C$37:$H$37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ESE-15-one-treated cells</c:v>
                </c:pt>
              </c:strCache>
            </c:strRef>
          </c:cat>
          <c:val>
            <c:numRef>
              <c:f>Sheet2!$C$39:$H$39</c:f>
              <c:numCache>
                <c:formatCode>General</c:formatCode>
                <c:ptCount val="6"/>
                <c:pt idx="2">
                  <c:v>1.0841375205951225</c:v>
                </c:pt>
                <c:pt idx="3">
                  <c:v>0.89398711704942746</c:v>
                </c:pt>
                <c:pt idx="4">
                  <c:v>0.78513376343287666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2-4FAB-957C-D9D852AF8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2385903"/>
        <c:axId val="641287039"/>
      </c:barChart>
      <c:catAx>
        <c:axId val="1002385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287039"/>
        <c:crosses val="autoZero"/>
        <c:auto val="1"/>
        <c:lblAlgn val="ctr"/>
        <c:lblOffset val="100"/>
        <c:noMultiLvlLbl val="0"/>
      </c:catAx>
      <c:valAx>
        <c:axId val="6412870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migration</a:t>
                </a:r>
                <a:endParaRPr lang="en-ZA" sz="1100"/>
              </a:p>
            </c:rich>
          </c:tx>
          <c:layout>
            <c:manualLayout>
              <c:xMode val="edge"/>
              <c:yMode val="edge"/>
              <c:x val="2.9310192972758175E-2"/>
              <c:y val="4.502053738128095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385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599-419E-9374-16E2F30E4C0A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Sheet2!$C$56:$H$56</c:f>
                <c:numCache>
                  <c:formatCode>General</c:formatCode>
                  <c:ptCount val="6"/>
                  <c:pt idx="0">
                    <c:v>9.5807009216740069E-2</c:v>
                  </c:pt>
                  <c:pt idx="1">
                    <c:v>6.4678763620960172E-2</c:v>
                  </c:pt>
                  <c:pt idx="2">
                    <c:v>7.0112944269912547E-2</c:v>
                  </c:pt>
                  <c:pt idx="3">
                    <c:v>4.5998341867800312E-3</c:v>
                  </c:pt>
                  <c:pt idx="4">
                    <c:v>0.13961448207481328</c:v>
                  </c:pt>
                  <c:pt idx="5">
                    <c:v>2.8005001550873029E-2</c:v>
                  </c:pt>
                </c:numCache>
              </c:numRef>
            </c:plus>
            <c:minus>
              <c:numRef>
                <c:f>Sheet2!$C$56:$H$56</c:f>
                <c:numCache>
                  <c:formatCode>General</c:formatCode>
                  <c:ptCount val="6"/>
                  <c:pt idx="0">
                    <c:v>9.5807009216740069E-2</c:v>
                  </c:pt>
                  <c:pt idx="1">
                    <c:v>6.4678763620960172E-2</c:v>
                  </c:pt>
                  <c:pt idx="2">
                    <c:v>7.0112944269912547E-2</c:v>
                  </c:pt>
                  <c:pt idx="3">
                    <c:v>4.5998341867800312E-3</c:v>
                  </c:pt>
                  <c:pt idx="4">
                    <c:v>0.13961448207481328</c:v>
                  </c:pt>
                  <c:pt idx="5">
                    <c:v>2.8005001550873029E-2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Sheet2!$C$53:$H$53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ESE-15-one-treated cells</c:v>
                </c:pt>
              </c:strCache>
            </c:strRef>
          </c:cat>
          <c:val>
            <c:numRef>
              <c:f>Sheet2!$C$54:$H$54</c:f>
              <c:numCache>
                <c:formatCode>General</c:formatCode>
                <c:ptCount val="6"/>
                <c:pt idx="0">
                  <c:v>0.99572774815621712</c:v>
                </c:pt>
                <c:pt idx="1">
                  <c:v>0.94331932447008915</c:v>
                </c:pt>
                <c:pt idx="2">
                  <c:v>0.95207028151273099</c:v>
                </c:pt>
                <c:pt idx="3">
                  <c:v>0.71220285703660924</c:v>
                </c:pt>
                <c:pt idx="4">
                  <c:v>0.66994414204046782</c:v>
                </c:pt>
                <c:pt idx="5">
                  <c:v>2.5156209341673137E-2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A1-4AA9-AB86-CC03A59C4BD6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Sheet2!$C$57:$H$57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5.1082273468785022E-2</c:v>
                  </c:pt>
                  <c:pt idx="3">
                    <c:v>3.1539537592938267E-2</c:v>
                  </c:pt>
                  <c:pt idx="4">
                    <c:v>5.8494534645396605E-2</c:v>
                  </c:pt>
                  <c:pt idx="5">
                    <c:v>0</c:v>
                  </c:pt>
                </c:numCache>
              </c:numRef>
            </c:plus>
            <c:minus>
              <c:numRef>
                <c:f>Sheet2!$C$57:$H$57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5.1082273468785022E-2</c:v>
                  </c:pt>
                  <c:pt idx="3">
                    <c:v>3.1539537592938267E-2</c:v>
                  </c:pt>
                  <c:pt idx="4">
                    <c:v>5.8494534645396605E-2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Sheet2!$C$53:$H$53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µM</c:v>
                </c:pt>
                <c:pt idx="3">
                  <c:v>100 µM</c:v>
                </c:pt>
                <c:pt idx="4">
                  <c:v>150 µM</c:v>
                </c:pt>
                <c:pt idx="5">
                  <c:v>ESE-15-one-treated cells</c:v>
                </c:pt>
              </c:strCache>
            </c:strRef>
          </c:cat>
          <c:val>
            <c:numRef>
              <c:f>Sheet2!$C$55:$H$55</c:f>
              <c:numCache>
                <c:formatCode>General</c:formatCode>
                <c:ptCount val="6"/>
                <c:pt idx="2">
                  <c:v>1.1171568958670639</c:v>
                </c:pt>
                <c:pt idx="3">
                  <c:v>0.92966928478449262</c:v>
                </c:pt>
                <c:pt idx="4">
                  <c:v>0.87405266349195776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A1-4AA9-AB86-CC03A59C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6030815"/>
        <c:axId val="1140657215"/>
      </c:barChart>
      <c:catAx>
        <c:axId val="1136030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657215"/>
        <c:crosses val="autoZero"/>
        <c:auto val="1"/>
        <c:lblAlgn val="ctr"/>
        <c:lblOffset val="100"/>
        <c:noMultiLvlLbl val="0"/>
      </c:catAx>
      <c:valAx>
        <c:axId val="11406572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migration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03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513290</xdr:colOff>
      <xdr:row>35</xdr:row>
      <xdr:rowOff>42333</xdr:rowOff>
    </xdr:from>
    <xdr:to>
      <xdr:col>16</xdr:col>
      <xdr:colOff>359834</xdr:colOff>
      <xdr:row>52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CF3A00-8C88-0543-6A74-113D6741EA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510647</xdr:colOff>
      <xdr:row>52</xdr:row>
      <xdr:rowOff>147107</xdr:rowOff>
    </xdr:from>
    <xdr:to>
      <xdr:col>16</xdr:col>
      <xdr:colOff>354542</xdr:colOff>
      <xdr:row>69</xdr:row>
      <xdr:rowOff>174625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30B606-1ECD-3F5C-36C9-39CD1C49C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0.60938</cdr:x>
      <cdr:y>0.10629</cdr:y>
    </cdr:from>
    <cdr:to>
      <cdr:x>0.6477</cdr:x>
      <cdr:y>0.21915</cdr:y>
    </cdr:to>
    <cdr:sp macro="" textlink="">
      <cdr:nvSpPr>
        <cdr:cNvPr id="4" name="TextBox 6">
          <a:extLst xmlns:a="http://schemas.openxmlformats.org/drawingml/2006/main">
            <a:ext uri="{FF2B5EF4-FFF2-40B4-BE49-F238E27FC236}">
              <a16:creationId xmlns:a16="http://schemas.microsoft.com/office/drawing/2014/main" id="{86139196-ED33-8410-7799-E6CF7F31D5BE}"/>
            </a:ext>
          </a:extLst>
        </cdr:cNvPr>
        <cdr:cNvSpPr txBox="1"/>
      </cdr:nvSpPr>
      <cdr:spPr>
        <a:xfrm xmlns:a="http://schemas.openxmlformats.org/drawingml/2006/main" rot="4772116">
          <a:off x="3159787" y="396956"/>
          <a:ext cx="345811" cy="203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0.46667</cdr:x>
      <cdr:y>0</cdr:y>
    </cdr:from>
    <cdr:to>
      <cdr:x>0.50499</cdr:x>
      <cdr:y>0.11287</cdr:y>
    </cdr:to>
    <cdr:sp macro="" textlink="">
      <cdr:nvSpPr>
        <cdr:cNvPr id="5" name="TextBox 6">
          <a:extLst xmlns:a="http://schemas.openxmlformats.org/drawingml/2006/main">
            <a:ext uri="{FF2B5EF4-FFF2-40B4-BE49-F238E27FC236}">
              <a16:creationId xmlns:a16="http://schemas.microsoft.com/office/drawing/2014/main" id="{86139196-ED33-8410-7799-E6CF7F31D5BE}"/>
            </a:ext>
          </a:extLst>
        </cdr:cNvPr>
        <cdr:cNvSpPr txBox="1"/>
      </cdr:nvSpPr>
      <cdr:spPr>
        <a:xfrm xmlns:a="http://schemas.openxmlformats.org/drawingml/2006/main" rot="4772116">
          <a:off x="2403078" y="71306"/>
          <a:ext cx="345811" cy="203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*</a:t>
          </a:r>
        </a:p>
      </cdr:txBody>
    </cdr:sp>
  </cdr:relSizeAnchor>
  <cdr:relSizeAnchor xmlns:cdr="http://schemas.openxmlformats.org/drawingml/2006/chartDrawing">
    <cdr:from>
      <cdr:x>0.4507</cdr:x>
      <cdr:y>0.06149</cdr:y>
    </cdr:from>
    <cdr:to>
      <cdr:x>0.51733</cdr:x>
      <cdr:y>0.0849</cdr:y>
    </cdr:to>
    <cdr:sp macro="" textlink="">
      <cdr:nvSpPr>
        <cdr:cNvPr id="6" name="Left Bracket 5">
          <a:extLst xmlns:a="http://schemas.openxmlformats.org/drawingml/2006/main">
            <a:ext uri="{FF2B5EF4-FFF2-40B4-BE49-F238E27FC236}">
              <a16:creationId xmlns:a16="http://schemas.microsoft.com/office/drawing/2014/main" id="{5E20D82B-5EDB-0159-F474-B139CB82C78B}"/>
            </a:ext>
          </a:extLst>
        </cdr:cNvPr>
        <cdr:cNvSpPr/>
      </cdr:nvSpPr>
      <cdr:spPr>
        <a:xfrm xmlns:a="http://schemas.openxmlformats.org/drawingml/2006/main" rot="5400000">
          <a:off x="2530509" y="47591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0.59341</cdr:x>
      <cdr:y>0.16511</cdr:y>
    </cdr:from>
    <cdr:to>
      <cdr:x>0.66005</cdr:x>
      <cdr:y>0.18852</cdr:y>
    </cdr:to>
    <cdr:sp macro="" textlink="">
      <cdr:nvSpPr>
        <cdr:cNvPr id="7" name="Left Bracket 6">
          <a:extLst xmlns:a="http://schemas.openxmlformats.org/drawingml/2006/main">
            <a:ext uri="{FF2B5EF4-FFF2-40B4-BE49-F238E27FC236}">
              <a16:creationId xmlns:a16="http://schemas.microsoft.com/office/drawing/2014/main" id="{5E20D82B-5EDB-0159-F474-B139CB82C78B}"/>
            </a:ext>
          </a:extLst>
        </cdr:cNvPr>
        <cdr:cNvSpPr/>
      </cdr:nvSpPr>
      <cdr:spPr>
        <a:xfrm xmlns:a="http://schemas.openxmlformats.org/drawingml/2006/main" rot="5400000">
          <a:off x="3287218" y="365093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0.00959</cdr:x>
      <cdr:y>0.01646</cdr:y>
    </cdr:from>
    <cdr:to>
      <cdr:x>0.07625</cdr:x>
      <cdr:y>0.0397</cdr:y>
    </cdr:to>
    <cdr:sp macro="" textlink="">
      <cdr:nvSpPr>
        <cdr:cNvPr id="2" name="Left Bracket 1">
          <a:extLst xmlns:a="http://schemas.openxmlformats.org/drawingml/2006/main">
            <a:ext uri="{FF2B5EF4-FFF2-40B4-BE49-F238E27FC236}">
              <a16:creationId xmlns:a16="http://schemas.microsoft.com/office/drawing/2014/main" id="{5E20D82B-5EDB-0159-F474-B139CB82C78B}"/>
            </a:ext>
          </a:extLst>
        </cdr:cNvPr>
        <cdr:cNvSpPr/>
      </cdr:nvSpPr>
      <cdr:spPr>
        <a:xfrm xmlns:a="http://schemas.openxmlformats.org/drawingml/2006/main" rot="5400000">
          <a:off x="191593" y="-89993"/>
          <a:ext cx="71725" cy="35331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0.57874</cdr:x>
      <cdr:y>0.19136</cdr:y>
    </cdr:from>
    <cdr:to>
      <cdr:x>0.6454</cdr:x>
      <cdr:y>0.2146</cdr:y>
    </cdr:to>
    <cdr:sp macro="" textlink="">
      <cdr:nvSpPr>
        <cdr:cNvPr id="3" name="Left Bracket 2">
          <a:extLst xmlns:a="http://schemas.openxmlformats.org/drawingml/2006/main">
            <a:ext uri="{FF2B5EF4-FFF2-40B4-BE49-F238E27FC236}">
              <a16:creationId xmlns:a16="http://schemas.microsoft.com/office/drawing/2014/main" id="{5E20D82B-5EDB-0159-F474-B139CB82C78B}"/>
            </a:ext>
          </a:extLst>
        </cdr:cNvPr>
        <cdr:cNvSpPr/>
      </cdr:nvSpPr>
      <cdr:spPr>
        <a:xfrm xmlns:a="http://schemas.openxmlformats.org/drawingml/2006/main" rot="5400000">
          <a:off x="3207850" y="449773"/>
          <a:ext cx="71721" cy="353272"/>
        </a:xfrm>
        <a:prstGeom xmlns:a="http://schemas.openxmlformats.org/drawingml/2006/main" prst="leftBracke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AE424-6536-4A50-A61F-AC01150572B1}">
  <dimension ref="A1:R56"/>
  <sheetViews>
    <sheetView zoomScaleNormal="100" workbookViewId="0">
      <selection activeCell="J2" sqref="J2"/>
    </sheetView>
  </sheetViews>
  <sheetFormatPr defaultRowHeight="14.35" x14ac:dyDescent="0.5"/>
  <cols>
    <col min="11" max="11" width="13.703125" customWidth="1"/>
  </cols>
  <sheetData>
    <row r="1" spans="1:18" ht="20.7" x14ac:dyDescent="0.7">
      <c r="A1" s="5" t="s">
        <v>21</v>
      </c>
      <c r="D1" s="5" t="s">
        <v>22</v>
      </c>
    </row>
    <row r="2" spans="1:18" x14ac:dyDescent="0.5">
      <c r="G2" t="s">
        <v>31</v>
      </c>
    </row>
    <row r="3" spans="1:18" ht="15.7" x14ac:dyDescent="0.55000000000000004">
      <c r="A3" s="4" t="s">
        <v>20</v>
      </c>
      <c r="B3" t="s">
        <v>10</v>
      </c>
      <c r="C3" t="s">
        <v>9</v>
      </c>
      <c r="D3" t="s">
        <v>8</v>
      </c>
      <c r="K3" s="4" t="s">
        <v>19</v>
      </c>
      <c r="L3" t="s">
        <v>10</v>
      </c>
      <c r="M3" t="s">
        <v>9</v>
      </c>
      <c r="N3" t="s">
        <v>8</v>
      </c>
    </row>
    <row r="4" spans="1:18" x14ac:dyDescent="0.5">
      <c r="A4" t="s">
        <v>7</v>
      </c>
      <c r="B4">
        <v>36.957250000000002</v>
      </c>
      <c r="C4">
        <v>19.975750000000001</v>
      </c>
      <c r="D4">
        <v>15.776499999999999</v>
      </c>
      <c r="F4">
        <v>0</v>
      </c>
      <c r="G4">
        <f>B4-C4</f>
        <v>16.9815</v>
      </c>
      <c r="H4">
        <f>B4-D4</f>
        <v>21.180750000000003</v>
      </c>
      <c r="K4" t="s">
        <v>7</v>
      </c>
      <c r="L4">
        <v>33.443999999999996</v>
      </c>
      <c r="M4">
        <v>16.246749999999999</v>
      </c>
      <c r="N4">
        <v>13.180249999999999</v>
      </c>
      <c r="P4">
        <v>0</v>
      </c>
      <c r="Q4">
        <f>L4-M4</f>
        <v>17.197249999999997</v>
      </c>
      <c r="R4">
        <f>L4-N4</f>
        <v>20.263749999999995</v>
      </c>
    </row>
    <row r="5" spans="1:18" x14ac:dyDescent="0.5">
      <c r="A5" t="s">
        <v>6</v>
      </c>
      <c r="B5">
        <v>44.045749999999998</v>
      </c>
      <c r="C5">
        <v>18.600499999999997</v>
      </c>
      <c r="D5">
        <v>13.959249999999999</v>
      </c>
      <c r="F5">
        <v>0</v>
      </c>
      <c r="G5">
        <f t="shared" ref="G5:G8" si="0">B5-C5</f>
        <v>25.445250000000001</v>
      </c>
      <c r="H5">
        <f t="shared" ref="H5:H8" si="1">B5-D5</f>
        <v>30.086500000000001</v>
      </c>
      <c r="K5" t="s">
        <v>6</v>
      </c>
      <c r="L5">
        <v>39.862250000000003</v>
      </c>
      <c r="M5">
        <v>16.288499999999999</v>
      </c>
      <c r="N5">
        <v>12.014499999999998</v>
      </c>
      <c r="P5">
        <v>0</v>
      </c>
      <c r="Q5">
        <f t="shared" ref="Q5:Q8" si="2">L5-M5</f>
        <v>23.573750000000004</v>
      </c>
      <c r="R5">
        <f t="shared" ref="R5:R8" si="3">L5-N5</f>
        <v>27.847750000000005</v>
      </c>
    </row>
    <row r="6" spans="1:18" x14ac:dyDescent="0.5">
      <c r="A6" t="s">
        <v>5</v>
      </c>
      <c r="F6">
        <v>0</v>
      </c>
      <c r="K6" t="s">
        <v>5</v>
      </c>
      <c r="P6">
        <v>0</v>
      </c>
    </row>
    <row r="7" spans="1:18" x14ac:dyDescent="0.5">
      <c r="A7" t="s">
        <v>4</v>
      </c>
      <c r="B7">
        <v>44.423000000000002</v>
      </c>
      <c r="C7">
        <v>15.816250000000002</v>
      </c>
      <c r="D7">
        <v>13.161000000000001</v>
      </c>
      <c r="F7">
        <v>0</v>
      </c>
      <c r="G7">
        <f t="shared" si="0"/>
        <v>28.606749999999998</v>
      </c>
      <c r="H7">
        <f t="shared" si="1"/>
        <v>31.262</v>
      </c>
      <c r="K7" t="s">
        <v>4</v>
      </c>
      <c r="L7">
        <v>51.841999999999999</v>
      </c>
      <c r="M7">
        <v>20.526250000000001</v>
      </c>
      <c r="N7">
        <v>17.300999999999998</v>
      </c>
      <c r="P7">
        <v>0</v>
      </c>
      <c r="Q7">
        <f t="shared" si="2"/>
        <v>31.315749999999998</v>
      </c>
      <c r="R7">
        <f t="shared" si="3"/>
        <v>34.540999999999997</v>
      </c>
    </row>
    <row r="8" spans="1:18" x14ac:dyDescent="0.5">
      <c r="A8" t="s">
        <v>3</v>
      </c>
      <c r="B8">
        <v>38.569000000000003</v>
      </c>
      <c r="C8">
        <v>13.901249999999999</v>
      </c>
      <c r="D8">
        <v>11.344750000000001</v>
      </c>
      <c r="F8">
        <v>0</v>
      </c>
      <c r="G8">
        <f t="shared" si="0"/>
        <v>24.667750000000005</v>
      </c>
      <c r="H8">
        <f t="shared" si="1"/>
        <v>27.224250000000001</v>
      </c>
      <c r="K8" t="s">
        <v>3</v>
      </c>
      <c r="L8">
        <v>30.184750000000001</v>
      </c>
      <c r="M8">
        <v>9.925749999999999</v>
      </c>
      <c r="N8">
        <v>7.0764999999999993</v>
      </c>
      <c r="P8">
        <v>0</v>
      </c>
      <c r="Q8">
        <f t="shared" si="2"/>
        <v>20.259</v>
      </c>
      <c r="R8">
        <f t="shared" si="3"/>
        <v>23.108250000000002</v>
      </c>
    </row>
    <row r="9" spans="1:18" x14ac:dyDescent="0.5">
      <c r="A9" t="s">
        <v>2</v>
      </c>
      <c r="K9" t="s">
        <v>2</v>
      </c>
    </row>
    <row r="10" spans="1:18" ht="14.7" thickBot="1" x14ac:dyDescent="0.55000000000000004">
      <c r="E10" s="3" t="s">
        <v>1</v>
      </c>
      <c r="F10" s="2">
        <f>AVERAGE(F4:F8)</f>
        <v>0</v>
      </c>
      <c r="G10" s="2">
        <f t="shared" ref="G10:H10" si="4">AVERAGE(G4:G8)</f>
        <v>23.925312500000004</v>
      </c>
      <c r="H10" s="2">
        <f t="shared" si="4"/>
        <v>27.438375000000001</v>
      </c>
      <c r="O10" s="3" t="s">
        <v>1</v>
      </c>
      <c r="P10" s="2">
        <f>AVERAGE(P4:P8)</f>
        <v>0</v>
      </c>
      <c r="Q10" s="2">
        <f t="shared" ref="Q10:R10" si="5">AVERAGE(Q4:Q8)</f>
        <v>23.086437499999999</v>
      </c>
      <c r="R10" s="2">
        <f t="shared" si="5"/>
        <v>26.4401875</v>
      </c>
    </row>
    <row r="11" spans="1:18" ht="15" thickTop="1" thickBot="1" x14ac:dyDescent="0.55000000000000004">
      <c r="E11" s="3" t="s">
        <v>0</v>
      </c>
      <c r="F11" s="2"/>
      <c r="G11" s="1"/>
      <c r="H11" s="2"/>
      <c r="O11" s="3" t="s">
        <v>0</v>
      </c>
      <c r="P11" s="2"/>
      <c r="Q11" s="2"/>
      <c r="R11" s="2"/>
    </row>
    <row r="12" spans="1:18" ht="14.7" thickTop="1" x14ac:dyDescent="0.5"/>
    <row r="14" spans="1:18" ht="15.7" x14ac:dyDescent="0.55000000000000004">
      <c r="A14" s="4" t="s">
        <v>18</v>
      </c>
      <c r="B14" t="s">
        <v>10</v>
      </c>
      <c r="C14" t="s">
        <v>9</v>
      </c>
      <c r="D14" t="s">
        <v>8</v>
      </c>
      <c r="K14" s="4" t="s">
        <v>17</v>
      </c>
      <c r="L14" t="s">
        <v>10</v>
      </c>
      <c r="M14" t="s">
        <v>9</v>
      </c>
      <c r="N14" t="s">
        <v>8</v>
      </c>
    </row>
    <row r="15" spans="1:18" x14ac:dyDescent="0.5">
      <c r="A15" t="s">
        <v>7</v>
      </c>
      <c r="B15">
        <v>34.815750000000001</v>
      </c>
      <c r="C15">
        <v>18.754000000000001</v>
      </c>
      <c r="D15">
        <v>15.6145</v>
      </c>
      <c r="F15">
        <v>0</v>
      </c>
      <c r="G15">
        <f>B15-C15</f>
        <v>16.06175</v>
      </c>
      <c r="H15">
        <f>B15-D15</f>
        <v>19.201250000000002</v>
      </c>
      <c r="K15" t="s">
        <v>7</v>
      </c>
      <c r="L15">
        <v>30.476500000000001</v>
      </c>
      <c r="M15">
        <v>36.454700000000003</v>
      </c>
      <c r="N15">
        <v>39.481999999999999</v>
      </c>
      <c r="P15">
        <v>0</v>
      </c>
      <c r="Q15">
        <f>L15-M15</f>
        <v>-5.9782000000000011</v>
      </c>
      <c r="R15">
        <f>L15-N15</f>
        <v>-9.0054999999999978</v>
      </c>
    </row>
    <row r="16" spans="1:18" x14ac:dyDescent="0.5">
      <c r="A16" t="s">
        <v>6</v>
      </c>
      <c r="B16">
        <v>40.663499999999999</v>
      </c>
      <c r="C16">
        <v>15.205500000000001</v>
      </c>
      <c r="D16">
        <v>13.422749999999999</v>
      </c>
      <c r="F16">
        <v>0</v>
      </c>
      <c r="G16">
        <f t="shared" ref="G16:G19" si="6">B16-C16</f>
        <v>25.457999999999998</v>
      </c>
      <c r="H16">
        <f t="shared" ref="H16:H19" si="7">B16-D16</f>
        <v>27.240749999999998</v>
      </c>
      <c r="K16" t="s">
        <v>6</v>
      </c>
      <c r="L16">
        <v>41.579750000000004</v>
      </c>
      <c r="M16">
        <v>35.246250000000003</v>
      </c>
      <c r="N16">
        <v>45.915999999999997</v>
      </c>
      <c r="P16">
        <v>0</v>
      </c>
      <c r="Q16">
        <f t="shared" ref="Q16:Q19" si="8">L16-M16</f>
        <v>6.3335000000000008</v>
      </c>
      <c r="R16">
        <f t="shared" ref="R16" si="9">L16-N16</f>
        <v>-4.3362499999999926</v>
      </c>
    </row>
    <row r="17" spans="1:18" x14ac:dyDescent="0.5">
      <c r="A17" t="s">
        <v>5</v>
      </c>
      <c r="F17">
        <v>0</v>
      </c>
      <c r="K17" t="s">
        <v>5</v>
      </c>
      <c r="P17">
        <v>0</v>
      </c>
    </row>
    <row r="18" spans="1:18" x14ac:dyDescent="0.5">
      <c r="A18" t="s">
        <v>4</v>
      </c>
      <c r="B18">
        <v>44.275750000000002</v>
      </c>
      <c r="C18">
        <v>14.545999999999999</v>
      </c>
      <c r="D18">
        <v>12.451000000000001</v>
      </c>
      <c r="F18">
        <v>0</v>
      </c>
      <c r="G18">
        <f t="shared" si="6"/>
        <v>29.729750000000003</v>
      </c>
      <c r="H18">
        <f t="shared" si="7"/>
        <v>31.824750000000002</v>
      </c>
      <c r="K18" t="s">
        <v>4</v>
      </c>
      <c r="L18">
        <v>46.251749999999994</v>
      </c>
      <c r="M18">
        <v>38.938000000000002</v>
      </c>
      <c r="N18">
        <v>44.846249999999998</v>
      </c>
      <c r="P18">
        <v>0</v>
      </c>
      <c r="Q18">
        <f t="shared" si="8"/>
        <v>7.3137499999999918</v>
      </c>
      <c r="R18">
        <f>L18-N18</f>
        <v>1.4054999999999964</v>
      </c>
    </row>
    <row r="19" spans="1:18" x14ac:dyDescent="0.5">
      <c r="A19" t="s">
        <v>3</v>
      </c>
      <c r="B19">
        <v>35.651249999999997</v>
      </c>
      <c r="C19">
        <v>13.463000000000001</v>
      </c>
      <c r="D19">
        <v>11.17475</v>
      </c>
      <c r="F19">
        <v>0</v>
      </c>
      <c r="G19">
        <f t="shared" si="6"/>
        <v>22.188249999999996</v>
      </c>
      <c r="H19">
        <f t="shared" si="7"/>
        <v>24.476499999999998</v>
      </c>
      <c r="K19" t="s">
        <v>3</v>
      </c>
      <c r="L19">
        <v>30.548249999999999</v>
      </c>
      <c r="M19">
        <v>26.899000000000001</v>
      </c>
      <c r="N19">
        <v>30.4025</v>
      </c>
      <c r="P19">
        <v>0</v>
      </c>
      <c r="Q19">
        <f t="shared" si="8"/>
        <v>3.6492499999999986</v>
      </c>
      <c r="R19">
        <f>L19-N19</f>
        <v>0.1457499999999996</v>
      </c>
    </row>
    <row r="20" spans="1:18" x14ac:dyDescent="0.5">
      <c r="A20" t="s">
        <v>2</v>
      </c>
      <c r="K20" t="s">
        <v>2</v>
      </c>
    </row>
    <row r="21" spans="1:18" ht="14.7" thickBot="1" x14ac:dyDescent="0.55000000000000004">
      <c r="E21" s="3" t="s">
        <v>1</v>
      </c>
      <c r="F21" s="2">
        <f>AVERAGE(F15:F19)</f>
        <v>0</v>
      </c>
      <c r="G21" s="2">
        <f t="shared" ref="G21:H21" si="10">AVERAGE(G15:G19)</f>
        <v>23.359437500000002</v>
      </c>
      <c r="H21" s="2">
        <f t="shared" si="10"/>
        <v>25.685812500000001</v>
      </c>
      <c r="O21" s="3" t="s">
        <v>1</v>
      </c>
      <c r="P21" s="2">
        <f>AVERAGE(P15:P19)</f>
        <v>0</v>
      </c>
      <c r="Q21" s="2">
        <f t="shared" ref="Q21:R21" si="11">AVERAGE(Q15:Q19)</f>
        <v>2.8295749999999975</v>
      </c>
      <c r="R21" s="2">
        <f t="shared" si="11"/>
        <v>-2.9476249999999986</v>
      </c>
    </row>
    <row r="22" spans="1:18" ht="15" thickTop="1" thickBot="1" x14ac:dyDescent="0.55000000000000004">
      <c r="E22" s="3" t="s">
        <v>0</v>
      </c>
      <c r="F22" s="2"/>
      <c r="G22" s="1"/>
      <c r="H22" s="1"/>
      <c r="O22" s="3" t="s">
        <v>0</v>
      </c>
      <c r="P22" s="2"/>
      <c r="Q22" s="1"/>
      <c r="R22" s="1"/>
    </row>
    <row r="23" spans="1:18" ht="14.7" thickTop="1" x14ac:dyDescent="0.5"/>
    <row r="25" spans="1:18" ht="15.7" x14ac:dyDescent="0.55000000000000004">
      <c r="A25" s="4" t="s">
        <v>16</v>
      </c>
      <c r="B25" t="s">
        <v>10</v>
      </c>
      <c r="C25" t="s">
        <v>9</v>
      </c>
      <c r="D25" t="s">
        <v>8</v>
      </c>
      <c r="K25" s="4" t="s">
        <v>15</v>
      </c>
      <c r="L25" t="s">
        <v>10</v>
      </c>
      <c r="M25" t="s">
        <v>9</v>
      </c>
      <c r="N25" t="s">
        <v>8</v>
      </c>
    </row>
    <row r="26" spans="1:18" x14ac:dyDescent="0.5">
      <c r="A26" t="s">
        <v>7</v>
      </c>
      <c r="B26">
        <v>28.96875</v>
      </c>
      <c r="C26">
        <v>17.40625</v>
      </c>
      <c r="D26">
        <v>10.517250000000001</v>
      </c>
      <c r="F26">
        <v>0</v>
      </c>
      <c r="G26">
        <f>B26-C26</f>
        <v>11.5625</v>
      </c>
      <c r="H26">
        <f>B26-D26</f>
        <v>18.451499999999999</v>
      </c>
      <c r="K26" t="s">
        <v>7</v>
      </c>
      <c r="L26">
        <v>28.053250000000002</v>
      </c>
      <c r="M26">
        <v>14.383000000000001</v>
      </c>
      <c r="N26">
        <v>9.5670000000000002</v>
      </c>
      <c r="P26">
        <v>0</v>
      </c>
      <c r="Q26">
        <f>L26-M26</f>
        <v>13.670250000000001</v>
      </c>
      <c r="R26">
        <f>L26-N26</f>
        <v>18.486250000000002</v>
      </c>
    </row>
    <row r="27" spans="1:18" x14ac:dyDescent="0.5">
      <c r="A27" t="s">
        <v>6</v>
      </c>
      <c r="B27">
        <v>48.568249999999999</v>
      </c>
      <c r="C27">
        <v>21.882249999999999</v>
      </c>
      <c r="D27">
        <v>18.767499999999998</v>
      </c>
      <c r="F27">
        <v>0</v>
      </c>
      <c r="G27">
        <f t="shared" ref="G27:G30" si="12">B27-C27</f>
        <v>26.686</v>
      </c>
      <c r="H27">
        <f t="shared" ref="H27:H30" si="13">B27-D27</f>
        <v>29.800750000000001</v>
      </c>
      <c r="K27" t="s">
        <v>6</v>
      </c>
      <c r="L27">
        <v>50.542750000000005</v>
      </c>
      <c r="M27">
        <v>23.588499999999996</v>
      </c>
      <c r="N27">
        <v>18.682750000000002</v>
      </c>
      <c r="P27">
        <v>0</v>
      </c>
      <c r="Q27">
        <f t="shared" ref="Q27:Q30" si="14">L27-M27</f>
        <v>26.954250000000009</v>
      </c>
      <c r="R27">
        <f t="shared" ref="R27:R30" si="15">L27-N27</f>
        <v>31.860000000000003</v>
      </c>
    </row>
    <row r="28" spans="1:18" x14ac:dyDescent="0.5">
      <c r="A28" t="s">
        <v>5</v>
      </c>
      <c r="F28">
        <v>0</v>
      </c>
      <c r="K28" t="s">
        <v>5</v>
      </c>
      <c r="P28">
        <v>0</v>
      </c>
    </row>
    <row r="29" spans="1:18" x14ac:dyDescent="0.5">
      <c r="A29" t="s">
        <v>4</v>
      </c>
      <c r="B29">
        <v>48.619500000000002</v>
      </c>
      <c r="C29">
        <v>19.483750000000001</v>
      </c>
      <c r="D29">
        <v>14.474500000000001</v>
      </c>
      <c r="F29">
        <v>0</v>
      </c>
      <c r="G29">
        <f t="shared" si="12"/>
        <v>29.135750000000002</v>
      </c>
      <c r="H29">
        <f t="shared" si="13"/>
        <v>34.145000000000003</v>
      </c>
      <c r="K29" t="s">
        <v>4</v>
      </c>
      <c r="L29">
        <v>45.775499999999994</v>
      </c>
      <c r="M29">
        <v>14.29325</v>
      </c>
      <c r="N29">
        <v>10.198999999999998</v>
      </c>
      <c r="P29">
        <v>0</v>
      </c>
      <c r="Q29">
        <f t="shared" si="14"/>
        <v>31.482249999999993</v>
      </c>
      <c r="R29">
        <f t="shared" si="15"/>
        <v>35.576499999999996</v>
      </c>
    </row>
    <row r="30" spans="1:18" x14ac:dyDescent="0.5">
      <c r="A30" t="s">
        <v>3</v>
      </c>
      <c r="B30">
        <v>39.942</v>
      </c>
      <c r="C30">
        <v>17.406500000000001</v>
      </c>
      <c r="D30">
        <v>12.86575</v>
      </c>
      <c r="F30">
        <v>0</v>
      </c>
      <c r="G30">
        <f t="shared" si="12"/>
        <v>22.535499999999999</v>
      </c>
      <c r="H30">
        <f t="shared" si="13"/>
        <v>27.076250000000002</v>
      </c>
      <c r="K30" t="s">
        <v>3</v>
      </c>
      <c r="L30">
        <v>37.228500000000004</v>
      </c>
      <c r="M30">
        <v>10.27675</v>
      </c>
      <c r="N30">
        <v>5.7977499999999997</v>
      </c>
      <c r="P30">
        <v>0</v>
      </c>
      <c r="Q30">
        <f t="shared" si="14"/>
        <v>26.951750000000004</v>
      </c>
      <c r="R30">
        <f t="shared" si="15"/>
        <v>31.430750000000003</v>
      </c>
    </row>
    <row r="31" spans="1:18" x14ac:dyDescent="0.5">
      <c r="A31" t="s">
        <v>2</v>
      </c>
      <c r="K31" t="s">
        <v>2</v>
      </c>
    </row>
    <row r="32" spans="1:18" ht="14.7" thickBot="1" x14ac:dyDescent="0.55000000000000004">
      <c r="E32" s="3" t="s">
        <v>1</v>
      </c>
      <c r="F32" s="2">
        <f>AVERAGE(F26:F30)</f>
        <v>0</v>
      </c>
      <c r="G32" s="2">
        <f t="shared" ref="G32:H32" si="16">AVERAGE(G26:G30)</f>
        <v>22.479937500000002</v>
      </c>
      <c r="H32" s="2">
        <f t="shared" si="16"/>
        <v>27.368375000000004</v>
      </c>
      <c r="O32" s="3" t="s">
        <v>1</v>
      </c>
      <c r="P32" s="2">
        <f>AVERAGE(P26:P30)</f>
        <v>0</v>
      </c>
      <c r="Q32" s="2">
        <f t="shared" ref="Q32:R32" si="17">AVERAGE(Q26:Q30)</f>
        <v>24.764625000000002</v>
      </c>
      <c r="R32" s="2">
        <f t="shared" si="17"/>
        <v>29.338375000000003</v>
      </c>
    </row>
    <row r="33" spans="1:18" ht="15" thickTop="1" thickBot="1" x14ac:dyDescent="0.55000000000000004">
      <c r="E33" s="3" t="s">
        <v>0</v>
      </c>
      <c r="F33" s="2"/>
      <c r="G33" s="1"/>
      <c r="H33" s="1"/>
      <c r="O33" s="3" t="s">
        <v>0</v>
      </c>
      <c r="P33" s="2"/>
      <c r="Q33" s="1"/>
      <c r="R33" s="1"/>
    </row>
    <row r="34" spans="1:18" ht="14.7" thickTop="1" x14ac:dyDescent="0.5"/>
    <row r="36" spans="1:18" ht="15.7" x14ac:dyDescent="0.55000000000000004">
      <c r="A36" s="4" t="s">
        <v>14</v>
      </c>
      <c r="B36" t="s">
        <v>10</v>
      </c>
      <c r="C36" t="s">
        <v>9</v>
      </c>
      <c r="D36" t="s">
        <v>8</v>
      </c>
      <c r="K36" s="4" t="s">
        <v>13</v>
      </c>
      <c r="L36" t="s">
        <v>10</v>
      </c>
      <c r="M36" t="s">
        <v>9</v>
      </c>
      <c r="N36" t="s">
        <v>8</v>
      </c>
    </row>
    <row r="37" spans="1:18" x14ac:dyDescent="0.5">
      <c r="A37" t="s">
        <v>7</v>
      </c>
      <c r="B37">
        <v>28.385250000000003</v>
      </c>
      <c r="C37">
        <v>23.94425</v>
      </c>
      <c r="D37">
        <v>23.619250000000001</v>
      </c>
      <c r="F37">
        <v>0</v>
      </c>
      <c r="G37">
        <f>B37-C37</f>
        <v>4.4410000000000025</v>
      </c>
      <c r="H37">
        <f>B37-D37</f>
        <v>4.7660000000000018</v>
      </c>
      <c r="K37" t="s">
        <v>7</v>
      </c>
      <c r="L37">
        <v>28.839749999999999</v>
      </c>
      <c r="M37">
        <v>16.907</v>
      </c>
      <c r="N37">
        <v>12.783000000000001</v>
      </c>
      <c r="P37">
        <v>0</v>
      </c>
      <c r="Q37">
        <f>L37-M37</f>
        <v>11.932749999999999</v>
      </c>
      <c r="R37">
        <f>L37-N37</f>
        <v>16.056749999999997</v>
      </c>
    </row>
    <row r="38" spans="1:18" x14ac:dyDescent="0.5">
      <c r="A38" t="s">
        <v>6</v>
      </c>
      <c r="B38">
        <v>43.205750000000002</v>
      </c>
      <c r="C38">
        <v>25.209500000000002</v>
      </c>
      <c r="D38">
        <v>21.628250000000001</v>
      </c>
      <c r="F38">
        <v>0</v>
      </c>
      <c r="G38">
        <f t="shared" ref="G38:G41" si="18">B38-C38</f>
        <v>17.99625</v>
      </c>
      <c r="H38">
        <f t="shared" ref="H38" si="19">B38-D38</f>
        <v>21.577500000000001</v>
      </c>
      <c r="K38" t="s">
        <v>6</v>
      </c>
      <c r="L38">
        <v>43.069749999999999</v>
      </c>
      <c r="M38">
        <v>19.9925</v>
      </c>
      <c r="N38">
        <v>14.98325</v>
      </c>
      <c r="P38">
        <v>0</v>
      </c>
      <c r="Q38">
        <f t="shared" ref="Q38:Q41" si="20">L38-M38</f>
        <v>23.077249999999999</v>
      </c>
      <c r="R38">
        <f t="shared" ref="R38:R41" si="21">L38-N38</f>
        <v>28.086500000000001</v>
      </c>
    </row>
    <row r="39" spans="1:18" x14ac:dyDescent="0.5">
      <c r="A39" t="s">
        <v>5</v>
      </c>
      <c r="F39">
        <v>0</v>
      </c>
      <c r="K39" t="s">
        <v>5</v>
      </c>
      <c r="P39">
        <v>0</v>
      </c>
    </row>
    <row r="40" spans="1:18" x14ac:dyDescent="0.5">
      <c r="A40" t="s">
        <v>4</v>
      </c>
      <c r="B40">
        <v>40.618499999999997</v>
      </c>
      <c r="C40">
        <v>23.507249999999999</v>
      </c>
      <c r="D40">
        <v>18.4815</v>
      </c>
      <c r="F40">
        <v>0</v>
      </c>
      <c r="G40">
        <f t="shared" si="18"/>
        <v>17.111249999999998</v>
      </c>
      <c r="H40">
        <f>B40-D40</f>
        <v>22.136999999999997</v>
      </c>
      <c r="K40" t="s">
        <v>4</v>
      </c>
      <c r="L40">
        <v>41.197499999999998</v>
      </c>
      <c r="M40">
        <v>15.249500000000001</v>
      </c>
      <c r="N40">
        <v>11.214</v>
      </c>
      <c r="P40">
        <v>0</v>
      </c>
      <c r="Q40">
        <f t="shared" si="20"/>
        <v>25.947999999999997</v>
      </c>
      <c r="R40">
        <f t="shared" si="21"/>
        <v>29.983499999999999</v>
      </c>
    </row>
    <row r="41" spans="1:18" x14ac:dyDescent="0.5">
      <c r="A41" t="s">
        <v>3</v>
      </c>
      <c r="B41">
        <v>30.149750000000004</v>
      </c>
      <c r="C41">
        <v>14.91775</v>
      </c>
      <c r="D41">
        <v>10.784750000000001</v>
      </c>
      <c r="F41">
        <v>0</v>
      </c>
      <c r="G41">
        <f t="shared" si="18"/>
        <v>15.232000000000005</v>
      </c>
      <c r="H41">
        <f>B41-D41</f>
        <v>19.365000000000002</v>
      </c>
      <c r="K41" t="s">
        <v>3</v>
      </c>
      <c r="L41">
        <v>36.348749999999995</v>
      </c>
      <c r="M41">
        <v>14.938000000000001</v>
      </c>
      <c r="N41">
        <v>11.945499999999999</v>
      </c>
      <c r="P41">
        <v>0</v>
      </c>
      <c r="Q41">
        <f t="shared" si="20"/>
        <v>21.410749999999993</v>
      </c>
      <c r="R41">
        <f t="shared" si="21"/>
        <v>24.403249999999996</v>
      </c>
    </row>
    <row r="42" spans="1:18" x14ac:dyDescent="0.5">
      <c r="A42" t="s">
        <v>2</v>
      </c>
      <c r="K42" t="s">
        <v>2</v>
      </c>
    </row>
    <row r="43" spans="1:18" ht="14.7" thickBot="1" x14ac:dyDescent="0.55000000000000004">
      <c r="E43" s="3" t="s">
        <v>1</v>
      </c>
      <c r="F43" s="2">
        <f>AVERAGE(F37:F41)</f>
        <v>0</v>
      </c>
      <c r="G43" s="2">
        <f t="shared" ref="G43:H43" si="22">AVERAGE(G37:G41)</f>
        <v>13.695125000000003</v>
      </c>
      <c r="H43" s="2">
        <f t="shared" si="22"/>
        <v>16.961375</v>
      </c>
      <c r="O43" s="3" t="s">
        <v>1</v>
      </c>
      <c r="P43" s="2">
        <f>AVERAGE(P37:P41)</f>
        <v>0</v>
      </c>
      <c r="Q43" s="2">
        <f t="shared" ref="Q43:R43" si="23">AVERAGE(Q37:Q41)</f>
        <v>20.592187499999998</v>
      </c>
      <c r="R43" s="2">
        <f t="shared" si="23"/>
        <v>24.632499999999997</v>
      </c>
    </row>
    <row r="44" spans="1:18" ht="15" thickTop="1" thickBot="1" x14ac:dyDescent="0.55000000000000004">
      <c r="E44" s="3" t="s">
        <v>0</v>
      </c>
      <c r="F44" s="2"/>
      <c r="G44" s="1"/>
      <c r="H44" s="1"/>
      <c r="O44" s="3" t="s">
        <v>0</v>
      </c>
      <c r="P44" s="2"/>
      <c r="Q44" s="1"/>
      <c r="R44" s="1"/>
    </row>
    <row r="45" spans="1:18" ht="14.7" thickTop="1" x14ac:dyDescent="0.5"/>
    <row r="47" spans="1:18" ht="15.7" x14ac:dyDescent="0.55000000000000004">
      <c r="A47" s="4" t="s">
        <v>12</v>
      </c>
      <c r="B47" t="s">
        <v>10</v>
      </c>
      <c r="C47" t="s">
        <v>9</v>
      </c>
      <c r="D47" t="s">
        <v>8</v>
      </c>
      <c r="K47" s="4" t="s">
        <v>11</v>
      </c>
      <c r="L47" t="s">
        <v>10</v>
      </c>
      <c r="M47" t="s">
        <v>9</v>
      </c>
      <c r="N47" t="s">
        <v>8</v>
      </c>
    </row>
    <row r="48" spans="1:18" x14ac:dyDescent="0.5">
      <c r="A48" t="s">
        <v>7</v>
      </c>
      <c r="K48" t="s">
        <v>7</v>
      </c>
      <c r="L48">
        <v>37.255249999999997</v>
      </c>
      <c r="M48">
        <v>20.838999999999999</v>
      </c>
      <c r="N48">
        <v>17.65325</v>
      </c>
      <c r="P48">
        <v>0</v>
      </c>
      <c r="Q48">
        <f>L48-M48</f>
        <v>16.416249999999998</v>
      </c>
      <c r="R48">
        <f>L48-N48</f>
        <v>19.601999999999997</v>
      </c>
    </row>
    <row r="49" spans="1:18" x14ac:dyDescent="0.5">
      <c r="A49" t="s">
        <v>6</v>
      </c>
      <c r="B49">
        <v>49.357750000000003</v>
      </c>
      <c r="C49">
        <v>29.959000000000003</v>
      </c>
      <c r="D49">
        <v>25.055</v>
      </c>
      <c r="F49">
        <v>0</v>
      </c>
      <c r="G49">
        <f>B49-C49</f>
        <v>19.39875</v>
      </c>
      <c r="H49">
        <f>B49-D49</f>
        <v>24.302750000000003</v>
      </c>
      <c r="K49" t="s">
        <v>6</v>
      </c>
      <c r="L49">
        <v>46.203249999999997</v>
      </c>
      <c r="M49">
        <v>23.610250000000001</v>
      </c>
      <c r="N49">
        <v>19.538</v>
      </c>
      <c r="P49">
        <v>0</v>
      </c>
      <c r="Q49">
        <f t="shared" ref="Q49:Q52" si="24">L49-M49</f>
        <v>22.592999999999996</v>
      </c>
      <c r="R49">
        <f t="shared" ref="R49:R52" si="25">L49-N49</f>
        <v>26.665249999999997</v>
      </c>
    </row>
    <row r="50" spans="1:18" x14ac:dyDescent="0.5">
      <c r="A50" t="s">
        <v>5</v>
      </c>
      <c r="F50">
        <v>0</v>
      </c>
      <c r="K50" t="s">
        <v>5</v>
      </c>
      <c r="P50">
        <v>0</v>
      </c>
    </row>
    <row r="51" spans="1:18" x14ac:dyDescent="0.5">
      <c r="A51" t="s">
        <v>4</v>
      </c>
      <c r="B51">
        <v>41.597000000000001</v>
      </c>
      <c r="C51">
        <v>23.295999999999999</v>
      </c>
      <c r="D51">
        <v>20.542999999999999</v>
      </c>
      <c r="F51">
        <v>0</v>
      </c>
      <c r="G51">
        <f t="shared" ref="G51:G52" si="26">B51-C51</f>
        <v>18.301000000000002</v>
      </c>
      <c r="H51">
        <f t="shared" ref="H51:H52" si="27">B51-D51</f>
        <v>21.054000000000002</v>
      </c>
      <c r="K51" t="s">
        <v>4</v>
      </c>
      <c r="L51">
        <v>39.636000000000003</v>
      </c>
      <c r="M51">
        <v>18.235749999999999</v>
      </c>
      <c r="N51">
        <v>14.301</v>
      </c>
      <c r="P51">
        <v>0</v>
      </c>
      <c r="Q51">
        <f t="shared" si="24"/>
        <v>21.400250000000003</v>
      </c>
      <c r="R51">
        <f t="shared" si="25"/>
        <v>25.335000000000001</v>
      </c>
    </row>
    <row r="52" spans="1:18" x14ac:dyDescent="0.5">
      <c r="A52" t="s">
        <v>3</v>
      </c>
      <c r="B52">
        <v>26.619249999999997</v>
      </c>
      <c r="C52">
        <v>12.201999999999998</v>
      </c>
      <c r="D52">
        <v>12.2285</v>
      </c>
      <c r="F52">
        <v>0</v>
      </c>
      <c r="G52">
        <f t="shared" si="26"/>
        <v>14.417249999999999</v>
      </c>
      <c r="H52">
        <f t="shared" si="27"/>
        <v>14.390749999999997</v>
      </c>
      <c r="K52" t="s">
        <v>3</v>
      </c>
      <c r="L52">
        <v>35.440999999999995</v>
      </c>
      <c r="M52">
        <v>17.694749999999999</v>
      </c>
      <c r="N52">
        <v>14.91025</v>
      </c>
      <c r="P52">
        <v>0</v>
      </c>
      <c r="Q52">
        <f t="shared" si="24"/>
        <v>17.746249999999996</v>
      </c>
      <c r="R52">
        <f t="shared" si="25"/>
        <v>20.530749999999998</v>
      </c>
    </row>
    <row r="53" spans="1:18" x14ac:dyDescent="0.5">
      <c r="A53" t="s">
        <v>2</v>
      </c>
      <c r="K53" t="s">
        <v>2</v>
      </c>
    </row>
    <row r="54" spans="1:18" ht="14.7" thickBot="1" x14ac:dyDescent="0.55000000000000004">
      <c r="E54" s="3" t="s">
        <v>1</v>
      </c>
      <c r="F54" s="2">
        <f>AVERAGE(F49:F52)</f>
        <v>0</v>
      </c>
      <c r="G54" s="2">
        <f t="shared" ref="G54:H54" si="28">AVERAGE(G49:G52)</f>
        <v>17.372333333333334</v>
      </c>
      <c r="H54" s="2">
        <f t="shared" si="28"/>
        <v>19.915833333333335</v>
      </c>
      <c r="O54" s="3" t="s">
        <v>1</v>
      </c>
      <c r="P54" s="2">
        <f>AVERAGE(P48:P52)</f>
        <v>0</v>
      </c>
      <c r="Q54" s="2">
        <f t="shared" ref="Q54:R54" si="29">AVERAGE(Q48:Q52)</f>
        <v>19.538937499999996</v>
      </c>
      <c r="R54" s="2">
        <f t="shared" si="29"/>
        <v>23.033249999999999</v>
      </c>
    </row>
    <row r="55" spans="1:18" ht="15" thickTop="1" thickBot="1" x14ac:dyDescent="0.55000000000000004">
      <c r="E55" s="3" t="s">
        <v>0</v>
      </c>
      <c r="F55" s="2"/>
      <c r="G55" s="1"/>
      <c r="H55" s="1"/>
      <c r="O55" s="3" t="s">
        <v>0</v>
      </c>
      <c r="P55" s="2"/>
      <c r="Q55" s="1"/>
      <c r="R55" s="1"/>
    </row>
    <row r="56" spans="1:18" ht="14.7" thickTop="1" x14ac:dyDescent="0.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023A5-BBFA-44AA-B6DA-A52990DE55FD}">
  <dimension ref="A1:W57"/>
  <sheetViews>
    <sheetView tabSelected="1" topLeftCell="A25" zoomScale="80" zoomScaleNormal="80" workbookViewId="0">
      <selection activeCell="R34" sqref="R34"/>
    </sheetView>
  </sheetViews>
  <sheetFormatPr defaultRowHeight="14.35" x14ac:dyDescent="0.5"/>
  <cols>
    <col min="8" max="8" width="13" bestFit="1" customWidth="1"/>
    <col min="13" max="13" width="13" bestFit="1" customWidth="1"/>
  </cols>
  <sheetData>
    <row r="1" spans="1:23" x14ac:dyDescent="0.5">
      <c r="B1" s="6" t="s">
        <v>20</v>
      </c>
      <c r="C1" s="13"/>
      <c r="D1" s="14" t="s">
        <v>19</v>
      </c>
      <c r="E1" s="13"/>
      <c r="F1" s="15" t="s">
        <v>18</v>
      </c>
      <c r="G1" s="13"/>
      <c r="H1" s="6" t="s">
        <v>17</v>
      </c>
      <c r="I1" s="13"/>
      <c r="J1" s="7" t="s">
        <v>23</v>
      </c>
      <c r="K1" s="13"/>
      <c r="L1" s="6" t="s">
        <v>24</v>
      </c>
      <c r="M1" s="13"/>
      <c r="N1" s="6" t="s">
        <v>25</v>
      </c>
      <c r="O1" s="13"/>
      <c r="P1" s="6" t="s">
        <v>26</v>
      </c>
      <c r="Q1" s="13"/>
      <c r="R1" s="6" t="s">
        <v>27</v>
      </c>
      <c r="S1" s="13"/>
      <c r="T1" s="6" t="s">
        <v>28</v>
      </c>
      <c r="U1" s="12"/>
    </row>
    <row r="2" spans="1:23" x14ac:dyDescent="0.5">
      <c r="A2" s="16" t="s">
        <v>7</v>
      </c>
      <c r="B2">
        <v>16.9815</v>
      </c>
      <c r="C2" s="11">
        <v>21.180750000000003</v>
      </c>
      <c r="D2" s="10">
        <v>17.197249999999997</v>
      </c>
      <c r="E2" s="9">
        <v>20.263749999999995</v>
      </c>
      <c r="F2" s="17">
        <v>16.06175</v>
      </c>
      <c r="G2" s="9">
        <v>19.201250000000002</v>
      </c>
      <c r="H2">
        <v>-5.9782000000000011</v>
      </c>
      <c r="I2">
        <v>-9.0054999999999978</v>
      </c>
      <c r="J2" s="8">
        <v>11.5625</v>
      </c>
      <c r="K2" s="11">
        <v>18.451499999999999</v>
      </c>
      <c r="L2">
        <v>4.4410000000000025</v>
      </c>
      <c r="M2" s="11">
        <v>4.7660000000000018</v>
      </c>
      <c r="P2">
        <v>13.670250000000001</v>
      </c>
      <c r="Q2" s="11">
        <v>18.486250000000002</v>
      </c>
      <c r="R2">
        <v>11.932749999999999</v>
      </c>
      <c r="S2" s="11">
        <v>16.056749999999997</v>
      </c>
      <c r="T2">
        <v>16.416249999999998</v>
      </c>
      <c r="U2" s="11">
        <v>19.601999999999997</v>
      </c>
      <c r="W2" t="s">
        <v>32</v>
      </c>
    </row>
    <row r="3" spans="1:23" x14ac:dyDescent="0.5">
      <c r="A3" s="16" t="s">
        <v>6</v>
      </c>
      <c r="B3">
        <v>25.445250000000001</v>
      </c>
      <c r="C3" s="11">
        <v>30.086500000000001</v>
      </c>
      <c r="D3" s="10">
        <v>23.573750000000004</v>
      </c>
      <c r="E3" s="11">
        <v>27.847750000000005</v>
      </c>
      <c r="F3">
        <v>25.457999999999998</v>
      </c>
      <c r="G3" s="11">
        <v>27.240749999999998</v>
      </c>
      <c r="H3">
        <v>6.3335000000000008</v>
      </c>
      <c r="I3">
        <v>-4.3362499999999926</v>
      </c>
      <c r="J3" s="10">
        <v>26.686</v>
      </c>
      <c r="K3" s="11">
        <v>29.800750000000001</v>
      </c>
      <c r="L3">
        <v>17.99625</v>
      </c>
      <c r="M3" s="11">
        <v>21.577500000000001</v>
      </c>
      <c r="N3">
        <v>19.39875</v>
      </c>
      <c r="O3" s="11">
        <v>24.302750000000003</v>
      </c>
      <c r="P3">
        <v>26.954250000000009</v>
      </c>
      <c r="Q3" s="11">
        <v>31.860000000000003</v>
      </c>
      <c r="R3">
        <v>23.077249999999999</v>
      </c>
      <c r="S3" s="11">
        <v>28.086500000000001</v>
      </c>
      <c r="T3">
        <v>22.592999999999996</v>
      </c>
      <c r="U3" s="11">
        <v>26.665249999999997</v>
      </c>
    </row>
    <row r="4" spans="1:23" x14ac:dyDescent="0.5">
      <c r="A4" s="16" t="s">
        <v>5</v>
      </c>
      <c r="C4" s="11"/>
      <c r="D4" s="10"/>
      <c r="E4" s="11"/>
      <c r="G4" s="11"/>
      <c r="J4" s="10"/>
      <c r="K4" s="11"/>
      <c r="M4" s="11"/>
      <c r="O4" s="11"/>
      <c r="Q4" s="11"/>
      <c r="S4" s="11"/>
      <c r="U4" s="11"/>
    </row>
    <row r="5" spans="1:23" x14ac:dyDescent="0.5">
      <c r="A5" s="16" t="s">
        <v>4</v>
      </c>
      <c r="B5">
        <v>28.606749999999998</v>
      </c>
      <c r="C5" s="11">
        <v>31.262</v>
      </c>
      <c r="D5" s="10">
        <v>31.315749999999998</v>
      </c>
      <c r="E5" s="11">
        <v>34.540999999999997</v>
      </c>
      <c r="F5">
        <v>29.729750000000003</v>
      </c>
      <c r="G5" s="11">
        <v>31.824750000000002</v>
      </c>
      <c r="H5">
        <v>7.3137499999999918</v>
      </c>
      <c r="I5">
        <v>1.4054999999999964</v>
      </c>
      <c r="J5" s="10">
        <v>29.135750000000002</v>
      </c>
      <c r="K5" s="11">
        <v>34.145000000000003</v>
      </c>
      <c r="L5">
        <v>17.111249999999998</v>
      </c>
      <c r="M5" s="11">
        <v>22.136999999999997</v>
      </c>
      <c r="N5">
        <v>18.301000000000002</v>
      </c>
      <c r="O5" s="11">
        <v>21.054000000000002</v>
      </c>
      <c r="P5">
        <v>31.482249999999993</v>
      </c>
      <c r="Q5" s="11">
        <v>35.576499999999996</v>
      </c>
      <c r="R5">
        <v>25.947999999999997</v>
      </c>
      <c r="S5" s="11">
        <v>29.983499999999999</v>
      </c>
      <c r="T5">
        <v>21.400250000000003</v>
      </c>
      <c r="U5" s="11">
        <v>25.335000000000001</v>
      </c>
    </row>
    <row r="6" spans="1:23" x14ac:dyDescent="0.5">
      <c r="A6" s="16" t="s">
        <v>3</v>
      </c>
      <c r="B6">
        <v>24.667750000000005</v>
      </c>
      <c r="C6" s="11">
        <v>27.224250000000001</v>
      </c>
      <c r="D6" s="10">
        <v>20.259</v>
      </c>
      <c r="E6" s="11">
        <v>23.108250000000002</v>
      </c>
      <c r="F6">
        <v>22.188249999999996</v>
      </c>
      <c r="G6" s="11">
        <v>24.476499999999998</v>
      </c>
      <c r="H6">
        <v>3.6492499999999986</v>
      </c>
      <c r="I6">
        <v>0.1457499999999996</v>
      </c>
      <c r="J6" s="10">
        <v>22.535499999999999</v>
      </c>
      <c r="K6" s="11">
        <v>27.076250000000002</v>
      </c>
      <c r="L6">
        <v>15.232000000000005</v>
      </c>
      <c r="M6" s="11">
        <v>19.365000000000002</v>
      </c>
      <c r="N6">
        <v>14.417249999999999</v>
      </c>
      <c r="O6" s="11">
        <v>14.390749999999997</v>
      </c>
      <c r="P6">
        <v>26.951750000000004</v>
      </c>
      <c r="Q6" s="11">
        <v>31.430750000000003</v>
      </c>
      <c r="R6">
        <v>21.410749999999993</v>
      </c>
      <c r="S6" s="11">
        <v>24.403249999999996</v>
      </c>
      <c r="T6">
        <v>17.746249999999996</v>
      </c>
      <c r="U6" s="11">
        <v>20.530749999999998</v>
      </c>
    </row>
    <row r="7" spans="1:23" x14ac:dyDescent="0.5">
      <c r="A7" s="16" t="s">
        <v>2</v>
      </c>
      <c r="C7" s="11"/>
      <c r="D7" s="10"/>
      <c r="E7" s="11"/>
      <c r="G7" s="11"/>
      <c r="J7" s="10"/>
      <c r="K7" s="11"/>
      <c r="M7" s="11"/>
      <c r="O7" s="11"/>
      <c r="Q7" s="11"/>
      <c r="S7" s="11"/>
      <c r="U7" s="11"/>
    </row>
    <row r="10" spans="1:23" x14ac:dyDescent="0.5">
      <c r="B10" s="6" t="s">
        <v>20</v>
      </c>
      <c r="C10" s="13"/>
      <c r="D10" s="14" t="s">
        <v>19</v>
      </c>
      <c r="E10" s="16"/>
      <c r="F10" s="15" t="s">
        <v>18</v>
      </c>
      <c r="G10" s="13"/>
      <c r="H10" s="6" t="s">
        <v>17</v>
      </c>
      <c r="I10" s="13"/>
      <c r="J10" s="7" t="s">
        <v>23</v>
      </c>
      <c r="K10" s="13"/>
      <c r="L10" s="6" t="s">
        <v>24</v>
      </c>
      <c r="M10" s="13"/>
      <c r="N10" s="6" t="s">
        <v>25</v>
      </c>
      <c r="O10" s="13"/>
      <c r="P10" s="6" t="s">
        <v>26</v>
      </c>
      <c r="Q10" s="13"/>
      <c r="R10" s="6" t="s">
        <v>27</v>
      </c>
      <c r="S10" s="13"/>
      <c r="T10" s="6" t="s">
        <v>28</v>
      </c>
      <c r="U10" s="12"/>
    </row>
    <row r="11" spans="1:23" x14ac:dyDescent="0.5">
      <c r="A11" s="16" t="s">
        <v>7</v>
      </c>
      <c r="B11">
        <f>B2/B2</f>
        <v>1</v>
      </c>
      <c r="C11" s="11">
        <f>C2/C2</f>
        <v>1</v>
      </c>
      <c r="D11" s="10">
        <f>D2/B2</f>
        <v>1.0127050025027233</v>
      </c>
      <c r="E11" s="9">
        <f>E2/C2</f>
        <v>0.95670597122387036</v>
      </c>
      <c r="F11" s="17">
        <f>F2/B2</f>
        <v>0.94583811795188877</v>
      </c>
      <c r="G11" s="9">
        <f>G2/C2</f>
        <v>0.90654249731477865</v>
      </c>
      <c r="H11">
        <f>H2/B2</f>
        <v>-0.35204192798044937</v>
      </c>
      <c r="I11" s="9">
        <f>I2/C2</f>
        <v>-0.4251738016831319</v>
      </c>
      <c r="J11" s="8">
        <f>J2/B2</f>
        <v>0.68088802520389835</v>
      </c>
      <c r="K11" s="11">
        <f>K2/C2</f>
        <v>0.87114478949045693</v>
      </c>
      <c r="L11">
        <f>L2/B2</f>
        <v>0.26151988929128772</v>
      </c>
      <c r="M11" s="11">
        <f>M2/C2</f>
        <v>0.22501563920068934</v>
      </c>
      <c r="O11" s="11"/>
      <c r="P11">
        <f>P2/B2</f>
        <v>0.80500839148485126</v>
      </c>
      <c r="Q11" s="11">
        <f>Q2/C2</f>
        <v>0.87278543016654264</v>
      </c>
      <c r="R11">
        <f>R2/B2</f>
        <v>0.7026911639136707</v>
      </c>
      <c r="S11" s="11">
        <f>S2/C2</f>
        <v>0.75808222088452937</v>
      </c>
      <c r="T11">
        <f>T2/B2</f>
        <v>0.96671377675705905</v>
      </c>
      <c r="U11" s="11">
        <f>U2/C2</f>
        <v>0.92546297935625477</v>
      </c>
      <c r="W11" t="s">
        <v>33</v>
      </c>
    </row>
    <row r="12" spans="1:23" x14ac:dyDescent="0.5">
      <c r="A12" s="16" t="s">
        <v>6</v>
      </c>
      <c r="B12">
        <f t="shared" ref="B12:C15" si="0">B3/B3</f>
        <v>1</v>
      </c>
      <c r="C12" s="11">
        <f t="shared" si="0"/>
        <v>1</v>
      </c>
      <c r="D12" s="10">
        <f t="shared" ref="D12:D15" si="1">D3/B3</f>
        <v>0.92644992680362748</v>
      </c>
      <c r="E12" s="11">
        <f t="shared" ref="E12:E15" si="2">E3/C3</f>
        <v>0.92558955013045729</v>
      </c>
      <c r="F12">
        <f t="shared" ref="F12:F15" si="3">F3/B3</f>
        <v>1.0005010758393018</v>
      </c>
      <c r="G12" s="11">
        <f t="shared" ref="G12:G15" si="4">G3/C3</f>
        <v>0.90541438851312039</v>
      </c>
      <c r="H12">
        <f t="shared" ref="H12:H14" si="5">H3/B3</f>
        <v>0.24890696691916961</v>
      </c>
      <c r="I12" s="11">
        <f t="shared" ref="I12:I15" si="6">I3/C3</f>
        <v>-0.14412610306948273</v>
      </c>
      <c r="J12">
        <f t="shared" ref="J12:J15" si="7">J3/B3</f>
        <v>1.0487615566756074</v>
      </c>
      <c r="K12" s="11">
        <f t="shared" ref="K12:K15" si="8">K3/C3</f>
        <v>0.99050238479052066</v>
      </c>
      <c r="L12">
        <f t="shared" ref="L12:L15" si="9">L3/B3</f>
        <v>0.70725380965013107</v>
      </c>
      <c r="M12" s="11">
        <f t="shared" ref="M12:M15" si="10">M3/C3</f>
        <v>0.71718212487328203</v>
      </c>
      <c r="N12">
        <f>N3/B3</f>
        <v>0.76237215197335451</v>
      </c>
      <c r="O12" s="11">
        <f>O3/C3</f>
        <v>0.80776261778538561</v>
      </c>
      <c r="P12">
        <f t="shared" ref="P12:P15" si="11">P3/B3</f>
        <v>1.0593037993338641</v>
      </c>
      <c r="Q12" s="11">
        <f t="shared" ref="Q12:Q15" si="12">Q3/C3</f>
        <v>1.0589467036710818</v>
      </c>
      <c r="R12">
        <f t="shared" ref="R12:R15" si="13">R3/B3</f>
        <v>0.90693744412021882</v>
      </c>
      <c r="S12" s="11">
        <f t="shared" ref="S12:S15" si="14">S3/C3</f>
        <v>0.93352500290828111</v>
      </c>
      <c r="T12">
        <f t="shared" ref="T12:T15" si="15">T3/B3</f>
        <v>0.88790638724319848</v>
      </c>
      <c r="U12" s="11">
        <f t="shared" ref="U12:U15" si="16">U3/C3</f>
        <v>0.88628620809997827</v>
      </c>
    </row>
    <row r="13" spans="1:23" x14ac:dyDescent="0.5">
      <c r="A13" s="16" t="s">
        <v>5</v>
      </c>
      <c r="C13" s="11"/>
      <c r="D13" s="10"/>
      <c r="E13" s="11"/>
      <c r="G13" s="11"/>
      <c r="I13" s="11"/>
      <c r="K13" s="11"/>
      <c r="M13" s="11"/>
      <c r="O13" s="11"/>
      <c r="Q13" s="11"/>
      <c r="S13" s="11"/>
      <c r="U13" s="11"/>
    </row>
    <row r="14" spans="1:23" x14ac:dyDescent="0.5">
      <c r="A14" s="16" t="s">
        <v>4</v>
      </c>
      <c r="B14">
        <f t="shared" si="0"/>
        <v>1</v>
      </c>
      <c r="C14" s="11">
        <f t="shared" ref="C14:C15" si="17">C5/C5</f>
        <v>1</v>
      </c>
      <c r="D14" s="10">
        <f t="shared" si="1"/>
        <v>1.0946979296844277</v>
      </c>
      <c r="E14" s="11">
        <f t="shared" si="2"/>
        <v>1.1048877231143239</v>
      </c>
      <c r="F14">
        <f t="shared" si="3"/>
        <v>1.0392564691899642</v>
      </c>
      <c r="G14" s="11">
        <f t="shared" si="4"/>
        <v>1.0180010875823684</v>
      </c>
      <c r="H14">
        <f t="shared" si="5"/>
        <v>0.2556651839163831</v>
      </c>
      <c r="I14" s="11">
        <f t="shared" si="6"/>
        <v>4.4958735845435235E-2</v>
      </c>
      <c r="J14">
        <f t="shared" si="7"/>
        <v>1.0184921390930464</v>
      </c>
      <c r="K14" s="11">
        <f t="shared" si="8"/>
        <v>1.092220587294479</v>
      </c>
      <c r="L14">
        <f t="shared" si="9"/>
        <v>0.59815428176916285</v>
      </c>
      <c r="M14" s="11">
        <f t="shared" si="10"/>
        <v>0.7081120849593755</v>
      </c>
      <c r="N14">
        <f t="shared" ref="N14:N15" si="18">N5/B5</f>
        <v>0.63974411633617956</v>
      </c>
      <c r="O14" s="11">
        <f t="shared" ref="O14:O15" si="19">O5/C5</f>
        <v>0.67346938775510212</v>
      </c>
      <c r="P14">
        <f t="shared" si="11"/>
        <v>1.1005182343328059</v>
      </c>
      <c r="Q14" s="11">
        <f t="shared" si="12"/>
        <v>1.1380110037745503</v>
      </c>
      <c r="R14">
        <f t="shared" si="13"/>
        <v>0.90705864874548836</v>
      </c>
      <c r="S14" s="11">
        <f t="shared" si="14"/>
        <v>0.95910370417759572</v>
      </c>
      <c r="T14">
        <f t="shared" si="15"/>
        <v>0.74808393124000472</v>
      </c>
      <c r="U14" s="11">
        <f t="shared" si="16"/>
        <v>0.81040880301964047</v>
      </c>
    </row>
    <row r="15" spans="1:23" x14ac:dyDescent="0.5">
      <c r="A15" s="16" t="s">
        <v>3</v>
      </c>
      <c r="B15">
        <f t="shared" si="0"/>
        <v>1</v>
      </c>
      <c r="C15" s="11">
        <f t="shared" si="17"/>
        <v>1</v>
      </c>
      <c r="D15" s="10">
        <f t="shared" si="1"/>
        <v>0.82127474131203682</v>
      </c>
      <c r="E15" s="11">
        <f t="shared" si="2"/>
        <v>0.84881126201823742</v>
      </c>
      <c r="F15">
        <f t="shared" si="3"/>
        <v>0.89948414427744694</v>
      </c>
      <c r="G15" s="11">
        <f t="shared" si="4"/>
        <v>0.89906976317070242</v>
      </c>
      <c r="H15">
        <f>H6/B6</f>
        <v>0.14793607037528747</v>
      </c>
      <c r="I15" s="11">
        <f t="shared" si="6"/>
        <v>5.3536828379110385E-3</v>
      </c>
      <c r="J15">
        <f t="shared" si="7"/>
        <v>0.91356122872981904</v>
      </c>
      <c r="K15" s="11">
        <f t="shared" si="8"/>
        <v>0.99456367025721559</v>
      </c>
      <c r="L15">
        <f t="shared" si="9"/>
        <v>0.61748639417863416</v>
      </c>
      <c r="M15" s="11">
        <f t="shared" si="10"/>
        <v>0.71131436127717018</v>
      </c>
      <c r="N15">
        <f t="shared" si="18"/>
        <v>0.58445743936921679</v>
      </c>
      <c r="O15" s="11">
        <f t="shared" si="19"/>
        <v>0.52860042058091583</v>
      </c>
      <c r="P15">
        <f t="shared" si="11"/>
        <v>1.0925905281186974</v>
      </c>
      <c r="Q15" s="11">
        <f t="shared" si="12"/>
        <v>1.1545129801555598</v>
      </c>
      <c r="R15">
        <f t="shared" si="13"/>
        <v>0.86796525828257498</v>
      </c>
      <c r="S15" s="11">
        <f t="shared" si="14"/>
        <v>0.89637914726760126</v>
      </c>
      <c r="T15">
        <f t="shared" si="15"/>
        <v>0.71941097181542668</v>
      </c>
      <c r="U15" s="11">
        <f t="shared" si="16"/>
        <v>0.75413464099102812</v>
      </c>
    </row>
    <row r="16" spans="1:23" x14ac:dyDescent="0.5">
      <c r="A16" s="16" t="s">
        <v>2</v>
      </c>
      <c r="C16" s="11"/>
      <c r="D16" s="10"/>
      <c r="E16" s="11"/>
      <c r="G16" s="11"/>
      <c r="J16" s="10"/>
      <c r="K16" s="11"/>
      <c r="M16" s="11"/>
      <c r="O16" s="11"/>
      <c r="Q16" s="11"/>
      <c r="S16" s="11"/>
      <c r="U16" s="11"/>
    </row>
    <row r="18" spans="1:23" x14ac:dyDescent="0.5">
      <c r="J18" t="s">
        <v>35</v>
      </c>
      <c r="P18" t="s">
        <v>34</v>
      </c>
    </row>
    <row r="19" spans="1:23" x14ac:dyDescent="0.5">
      <c r="B19" s="6" t="s">
        <v>20</v>
      </c>
      <c r="C19" s="13"/>
      <c r="D19" s="14" t="s">
        <v>19</v>
      </c>
      <c r="E19" s="13"/>
      <c r="F19" s="15" t="s">
        <v>18</v>
      </c>
      <c r="G19" s="13"/>
      <c r="H19" s="6" t="s">
        <v>17</v>
      </c>
      <c r="I19" s="13"/>
      <c r="J19" s="7" t="s">
        <v>36</v>
      </c>
      <c r="K19" s="13"/>
      <c r="L19" s="6" t="s">
        <v>37</v>
      </c>
      <c r="M19" s="13"/>
      <c r="N19" s="6" t="s">
        <v>38</v>
      </c>
      <c r="O19" s="13"/>
      <c r="P19" s="6" t="s">
        <v>39</v>
      </c>
      <c r="Q19" s="13"/>
      <c r="R19" s="6" t="s">
        <v>37</v>
      </c>
      <c r="S19" s="13"/>
      <c r="T19" s="6" t="s">
        <v>38</v>
      </c>
      <c r="U19" s="12"/>
    </row>
    <row r="20" spans="1:23" x14ac:dyDescent="0.5">
      <c r="A20" s="16" t="s">
        <v>7</v>
      </c>
      <c r="B20">
        <f>B11/B11</f>
        <v>1</v>
      </c>
      <c r="C20" s="11">
        <f>C11/C11</f>
        <v>1</v>
      </c>
      <c r="D20" s="10">
        <f>D11/B11</f>
        <v>1.0127050025027233</v>
      </c>
      <c r="E20" s="9">
        <f>E11/C11</f>
        <v>0.95670597122387036</v>
      </c>
      <c r="F20" s="17">
        <f>F11/B11</f>
        <v>0.94583811795188877</v>
      </c>
      <c r="G20" s="9">
        <f>G11/C11</f>
        <v>0.90654249731477865</v>
      </c>
      <c r="H20">
        <f>H12/B12</f>
        <v>0.24890696691916961</v>
      </c>
      <c r="I20" s="11"/>
      <c r="J20">
        <f>J12/B12</f>
        <v>1.0487615566756074</v>
      </c>
      <c r="K20" s="11">
        <f>K11/C11</f>
        <v>0.87114478949045693</v>
      </c>
      <c r="L20">
        <f>L12/B12</f>
        <v>0.70725380965013107</v>
      </c>
      <c r="M20" s="11">
        <f>M12/C12</f>
        <v>0.71718212487328203</v>
      </c>
      <c r="N20">
        <f>N12/B12</f>
        <v>0.76237215197335451</v>
      </c>
      <c r="O20" s="11">
        <f>O12/C12</f>
        <v>0.80776261778538561</v>
      </c>
      <c r="P20">
        <f>P12/B12</f>
        <v>1.0593037993338641</v>
      </c>
      <c r="Q20" s="11">
        <f>Q12/C12</f>
        <v>1.0589467036710818</v>
      </c>
      <c r="R20">
        <f>R12/B12</f>
        <v>0.90693744412021882</v>
      </c>
      <c r="S20" s="11">
        <f>S12/C12</f>
        <v>0.93352500290828111</v>
      </c>
      <c r="T20">
        <f>T12/B12</f>
        <v>0.88790638724319848</v>
      </c>
      <c r="U20" s="11">
        <f>U11/C11</f>
        <v>0.92546297935625477</v>
      </c>
      <c r="W20" t="s">
        <v>30</v>
      </c>
    </row>
    <row r="21" spans="1:23" x14ac:dyDescent="0.5">
      <c r="A21" s="16" t="s">
        <v>6</v>
      </c>
      <c r="B21">
        <f t="shared" ref="B21:C21" si="20">B12/B12</f>
        <v>1</v>
      </c>
      <c r="C21" s="11">
        <f t="shared" si="20"/>
        <v>1</v>
      </c>
      <c r="D21" s="10">
        <f t="shared" ref="D21" si="21">D12/B12</f>
        <v>0.92644992680362748</v>
      </c>
      <c r="E21" s="11">
        <f t="shared" ref="E21" si="22">E12/C12</f>
        <v>0.92558955013045729</v>
      </c>
      <c r="F21">
        <f t="shared" ref="F21" si="23">F12/B12</f>
        <v>1.0005010758393018</v>
      </c>
      <c r="G21" s="11">
        <f t="shared" ref="G21" si="24">G12/C12</f>
        <v>0.90541438851312039</v>
      </c>
      <c r="H21">
        <f>H14/B14</f>
        <v>0.2556651839163831</v>
      </c>
      <c r="I21" s="11">
        <f>I14/C14</f>
        <v>4.4958735845435235E-2</v>
      </c>
      <c r="J21">
        <f>J14/B14</f>
        <v>1.0184921390930464</v>
      </c>
      <c r="K21" s="11">
        <f t="shared" ref="K21" si="25">K12/C12</f>
        <v>0.99050238479052066</v>
      </c>
      <c r="L21">
        <f>L14/B14</f>
        <v>0.59815428176916285</v>
      </c>
      <c r="M21" s="11">
        <f>M14/C14</f>
        <v>0.7081120849593755</v>
      </c>
      <c r="N21">
        <f>N14/B14</f>
        <v>0.63974411633617956</v>
      </c>
      <c r="O21" s="11">
        <f>O14/C14</f>
        <v>0.67346938775510212</v>
      </c>
      <c r="P21">
        <f>P14/B14</f>
        <v>1.1005182343328059</v>
      </c>
      <c r="Q21" s="11">
        <f>Q14/C14</f>
        <v>1.1380110037745503</v>
      </c>
      <c r="R21">
        <f>R14/B14</f>
        <v>0.90705864874548836</v>
      </c>
      <c r="S21" s="11">
        <f>S14/C14</f>
        <v>0.95910370417759572</v>
      </c>
      <c r="T21">
        <f>T14/B14</f>
        <v>0.74808393124000472</v>
      </c>
      <c r="U21" s="11">
        <f t="shared" ref="U21" si="26">U12/C12</f>
        <v>0.88628620809997827</v>
      </c>
    </row>
    <row r="22" spans="1:23" x14ac:dyDescent="0.5">
      <c r="A22" s="16" t="s">
        <v>5</v>
      </c>
      <c r="B22">
        <v>1</v>
      </c>
      <c r="C22" s="11">
        <v>1</v>
      </c>
      <c r="D22" s="10">
        <f>D14/B14</f>
        <v>1.0946979296844277</v>
      </c>
      <c r="E22" s="11">
        <f>E14/C14</f>
        <v>1.1048877231143239</v>
      </c>
      <c r="F22">
        <f>F14/B14</f>
        <v>1.0392564691899642</v>
      </c>
      <c r="G22" s="11">
        <f>G14/C14</f>
        <v>1.0180010875823684</v>
      </c>
      <c r="H22">
        <f>H15/B15</f>
        <v>0.14793607037528747</v>
      </c>
      <c r="I22" s="11">
        <f>I15/C15</f>
        <v>5.3536828379110385E-3</v>
      </c>
      <c r="J22">
        <f>J15/B15</f>
        <v>0.91356122872981904</v>
      </c>
      <c r="K22" s="11">
        <f>K15/C15</f>
        <v>0.99456367025721559</v>
      </c>
      <c r="L22">
        <f>L15/B15</f>
        <v>0.61748639417863416</v>
      </c>
      <c r="M22" s="11">
        <f>M15/C15</f>
        <v>0.71131436127717018</v>
      </c>
      <c r="N22">
        <f>N15/B15</f>
        <v>0.58445743936921679</v>
      </c>
      <c r="O22" s="11">
        <f>O15/C15</f>
        <v>0.52860042058091583</v>
      </c>
      <c r="P22">
        <f>P15/B15</f>
        <v>1.0925905281186974</v>
      </c>
      <c r="Q22" s="11">
        <f>Q15/C15</f>
        <v>1.1545129801555598</v>
      </c>
      <c r="R22">
        <f>R15/B15</f>
        <v>0.86796525828257498</v>
      </c>
      <c r="S22" s="11">
        <f>S15/C15</f>
        <v>0.89637914726760126</v>
      </c>
      <c r="T22">
        <f>T15/B15</f>
        <v>0.71941097181542668</v>
      </c>
      <c r="U22" s="11">
        <f>U14/C14</f>
        <v>0.81040880301964047</v>
      </c>
    </row>
    <row r="23" spans="1:23" x14ac:dyDescent="0.5">
      <c r="A23" s="16" t="s">
        <v>4</v>
      </c>
      <c r="B23">
        <f t="shared" ref="B23:C24" si="27">B14/B14</f>
        <v>1</v>
      </c>
      <c r="C23" s="11">
        <f t="shared" si="27"/>
        <v>1</v>
      </c>
      <c r="K23" s="11"/>
    </row>
    <row r="24" spans="1:23" x14ac:dyDescent="0.5">
      <c r="A24" s="16" t="s">
        <v>3</v>
      </c>
      <c r="B24">
        <f t="shared" ref="B24" si="28">B15/B15</f>
        <v>1</v>
      </c>
      <c r="C24" s="11">
        <f t="shared" si="27"/>
        <v>1</v>
      </c>
      <c r="D24" s="10"/>
      <c r="E24" s="11"/>
      <c r="G24" s="11"/>
      <c r="U24" s="11"/>
    </row>
    <row r="25" spans="1:23" x14ac:dyDescent="0.5">
      <c r="A25" s="16" t="s">
        <v>2</v>
      </c>
      <c r="C25" s="11"/>
      <c r="D25" s="10"/>
      <c r="E25" s="11"/>
      <c r="G25" s="11"/>
      <c r="J25" s="10"/>
      <c r="K25" s="11"/>
      <c r="M25" s="11"/>
      <c r="O25" s="11"/>
      <c r="Q25" s="11"/>
      <c r="S25" s="11"/>
      <c r="U25" s="11"/>
    </row>
    <row r="26" spans="1:23" x14ac:dyDescent="0.5">
      <c r="A26" s="16" t="s">
        <v>1</v>
      </c>
      <c r="B26" s="23">
        <f>AVERAGE(B20:B24)</f>
        <v>1</v>
      </c>
      <c r="C26" s="23">
        <f t="shared" ref="C26:U26" si="29">AVERAGE(C20:C24)</f>
        <v>1</v>
      </c>
      <c r="D26" s="23">
        <f t="shared" si="29"/>
        <v>1.0112842863302596</v>
      </c>
      <c r="E26" s="23">
        <f t="shared" si="29"/>
        <v>0.99572774815621712</v>
      </c>
      <c r="F26" s="23">
        <f t="shared" si="29"/>
        <v>0.99519855432705162</v>
      </c>
      <c r="G26" s="23">
        <f t="shared" si="29"/>
        <v>0.94331932447008915</v>
      </c>
      <c r="H26" s="23">
        <f>AVERAGE(H20:H22)</f>
        <v>0.21750274040361339</v>
      </c>
      <c r="I26" s="23">
        <f>AVERAGE(I20:I22)</f>
        <v>2.5156209341673137E-2</v>
      </c>
      <c r="J26" s="23">
        <f>AVERAGE(J20:J22)</f>
        <v>0.99360497483282428</v>
      </c>
      <c r="K26" s="23">
        <f>AVERAGE(K20:K23)</f>
        <v>0.95207028151273099</v>
      </c>
      <c r="L26" s="23">
        <f t="shared" ref="L26:T26" si="30">AVERAGE(L20:L22)</f>
        <v>0.64096482853264269</v>
      </c>
      <c r="M26" s="23">
        <f t="shared" si="30"/>
        <v>0.71220285703660924</v>
      </c>
      <c r="N26" s="23">
        <f t="shared" si="30"/>
        <v>0.66219123589291695</v>
      </c>
      <c r="O26" s="23">
        <f t="shared" si="30"/>
        <v>0.66994414204046782</v>
      </c>
      <c r="P26" s="23">
        <f t="shared" si="30"/>
        <v>1.0841375205951225</v>
      </c>
      <c r="Q26" s="23">
        <f t="shared" si="30"/>
        <v>1.1171568958670639</v>
      </c>
      <c r="R26" s="23">
        <f t="shared" si="30"/>
        <v>0.89398711704942746</v>
      </c>
      <c r="S26" s="23">
        <f t="shared" si="30"/>
        <v>0.92966928478449262</v>
      </c>
      <c r="T26" s="23">
        <f t="shared" si="30"/>
        <v>0.78513376343287666</v>
      </c>
      <c r="U26" s="23">
        <f t="shared" si="29"/>
        <v>0.87405266349195776</v>
      </c>
    </row>
    <row r="27" spans="1:23" x14ac:dyDescent="0.5">
      <c r="A27" s="16" t="s">
        <v>0</v>
      </c>
      <c r="B27" s="18">
        <f>STDEV(B20:B24)</f>
        <v>0</v>
      </c>
      <c r="C27" s="18">
        <f t="shared" ref="C27:U27" si="31">STDEV(C20:C24)</f>
        <v>0</v>
      </c>
      <c r="D27" s="18">
        <f t="shared" si="31"/>
        <v>8.4132998545020751E-2</v>
      </c>
      <c r="E27" s="18">
        <f t="shared" si="31"/>
        <v>9.5807009216740069E-2</v>
      </c>
      <c r="F27" s="18">
        <f t="shared" si="31"/>
        <v>4.693436521144196E-2</v>
      </c>
      <c r="G27" s="18">
        <f t="shared" si="31"/>
        <v>6.4678763620960172E-2</v>
      </c>
      <c r="H27" s="18">
        <f>STDEV(H20:H22)</f>
        <v>6.0341192881545193E-2</v>
      </c>
      <c r="I27" s="18">
        <f>STDEV(I20:I22)</f>
        <v>2.8005001550873029E-2</v>
      </c>
      <c r="J27" s="18">
        <f>STDEV(J20:J22)</f>
        <v>7.0952874345220435E-2</v>
      </c>
      <c r="K27" s="18">
        <f>STDEV(K20:K23)</f>
        <v>7.0112944269912547E-2</v>
      </c>
      <c r="L27" s="18">
        <f t="shared" ref="L27:T27" si="32">STDEV(L20:L22)</f>
        <v>5.8216015028075878E-2</v>
      </c>
      <c r="M27" s="18">
        <f t="shared" si="32"/>
        <v>4.5998341867800312E-3</v>
      </c>
      <c r="N27" s="18">
        <f t="shared" si="32"/>
        <v>9.1056664350002828E-2</v>
      </c>
      <c r="O27" s="18">
        <f t="shared" si="32"/>
        <v>0.13961448207481328</v>
      </c>
      <c r="P27" s="18">
        <f t="shared" si="32"/>
        <v>2.1868868631360679E-2</v>
      </c>
      <c r="Q27" s="18">
        <f t="shared" si="32"/>
        <v>5.1082273468785022E-2</v>
      </c>
      <c r="R27" s="18">
        <f t="shared" si="32"/>
        <v>2.2535672230972092E-2</v>
      </c>
      <c r="S27" s="18">
        <f t="shared" si="32"/>
        <v>3.1539537592938267E-2</v>
      </c>
      <c r="T27" s="18">
        <f t="shared" si="32"/>
        <v>9.0150950101395635E-2</v>
      </c>
      <c r="U27" s="18">
        <f t="shared" si="31"/>
        <v>5.8494534645396605E-2</v>
      </c>
    </row>
    <row r="29" spans="1:23" x14ac:dyDescent="0.5">
      <c r="A29" s="7" t="s">
        <v>29</v>
      </c>
      <c r="D29">
        <f>_xlfn.T.TEST(D20:D22,B20:B22,2,2)</f>
        <v>0.82769892005446388</v>
      </c>
      <c r="E29">
        <f>_xlfn.T.TEST(E20:E22,C20:C22,2,2)</f>
        <v>0.94214482332306559</v>
      </c>
      <c r="F29">
        <f>_xlfn.T.TEST($B$20:$B$22,F20:F22,2,2)</f>
        <v>0.86796888458197996</v>
      </c>
      <c r="G29">
        <f t="shared" ref="G29:T29" si="33">_xlfn.T.TEST($B$20:$B$22,G20:G22,2,2)</f>
        <v>0.20365561272934515</v>
      </c>
      <c r="H29" s="19">
        <f>_xlfn.T.TEST(H20:H22,$B$20:$B$22,2,2)</f>
        <v>2.3265678739349408E-5</v>
      </c>
      <c r="I29" s="19">
        <f>_xlfn.T.TEST(I21:I22,C20:C21,2,2)</f>
        <v>4.1238459908202359E-4</v>
      </c>
      <c r="J29">
        <f>_xlfn.T.TEST(J20:J22,B20:B22,2,2)</f>
        <v>0.88350759193589146</v>
      </c>
      <c r="K29">
        <f t="shared" si="33"/>
        <v>0.30194893727614991</v>
      </c>
      <c r="L29" s="19">
        <f>_xlfn.T.TEST(B20:B22,L20:L22,2,2)</f>
        <v>4.3508458812592749E-4</v>
      </c>
      <c r="M29" s="19">
        <f>_xlfn.T.TEST(M20:M22,C20:C22,2,2)</f>
        <v>4.3479549652422437E-8</v>
      </c>
      <c r="N29" s="19">
        <f t="shared" si="33"/>
        <v>3.0158709176959773E-3</v>
      </c>
      <c r="O29" s="19">
        <f>_xlfn.T.TEST(O20:O22,C20:C22,2,2)</f>
        <v>1.4918112838468372E-2</v>
      </c>
      <c r="P29" s="19">
        <f t="shared" si="33"/>
        <v>2.6345971371347565E-3</v>
      </c>
      <c r="Q29" s="19">
        <f>_xlfn.T.TEST(Q20:Q22,C20:C22,2,2)</f>
        <v>1.6504879636308752E-2</v>
      </c>
      <c r="R29" s="19">
        <f t="shared" si="33"/>
        <v>1.2346868799247099E-3</v>
      </c>
      <c r="S29" s="19">
        <f>_xlfn.T.TEST(S20:S22,C20:C22,2,2)</f>
        <v>1.8111152069404706E-2</v>
      </c>
      <c r="T29" s="19">
        <f t="shared" si="33"/>
        <v>1.4515404448290385E-2</v>
      </c>
      <c r="U29" s="19">
        <f>_xlfn.T.TEST(U20:U22,C20:C22,2,2)</f>
        <v>2.0308188673886961E-2</v>
      </c>
    </row>
    <row r="30" spans="1:23" x14ac:dyDescent="0.5">
      <c r="A30" s="7" t="s">
        <v>45</v>
      </c>
      <c r="J30" s="24">
        <f>TTEST(J20:J22,R20:R22,2,2)</f>
        <v>8.1341312270751073E-2</v>
      </c>
      <c r="K30" s="22">
        <f>TTEST(K20:K22,Q20:Q22,2,2)</f>
        <v>3.0040410077494466E-2</v>
      </c>
      <c r="L30" s="22">
        <f>TTEST(L20:L22,R20:R22,2,2)</f>
        <v>2.1684512089434186E-3</v>
      </c>
      <c r="M30" s="22">
        <f>TTEST(M20:M22,S20:S22,2,2)</f>
        <v>2.9348775446161703E-4</v>
      </c>
      <c r="N30" s="24">
        <f>TTEST(N20:N22,T20:T22,2,2)</f>
        <v>0.17187503289800568</v>
      </c>
      <c r="O30" s="22">
        <f>TTEST(O20:O22,U20:U22,2,2)</f>
        <v>7.977339600247281E-2</v>
      </c>
    </row>
    <row r="32" spans="1:23" x14ac:dyDescent="0.5">
      <c r="B32" s="7" t="s">
        <v>20</v>
      </c>
      <c r="C32" s="7" t="s">
        <v>19</v>
      </c>
      <c r="D32" s="7" t="s">
        <v>18</v>
      </c>
      <c r="E32" s="7" t="s">
        <v>36</v>
      </c>
      <c r="F32" s="7" t="s">
        <v>37</v>
      </c>
      <c r="G32" s="7" t="s">
        <v>38</v>
      </c>
      <c r="H32" s="7" t="s">
        <v>39</v>
      </c>
      <c r="I32" s="7" t="s">
        <v>37</v>
      </c>
      <c r="J32" s="7" t="s">
        <v>38</v>
      </c>
      <c r="K32" s="7" t="s">
        <v>17</v>
      </c>
      <c r="M32" s="7"/>
      <c r="O32" s="7"/>
      <c r="Q32" s="7"/>
      <c r="S32" s="7"/>
    </row>
    <row r="33" spans="1:11" x14ac:dyDescent="0.5">
      <c r="A33" t="s">
        <v>40</v>
      </c>
      <c r="B33" s="20">
        <v>1</v>
      </c>
      <c r="C33" s="20">
        <v>1.0112842863302596</v>
      </c>
      <c r="D33" s="20">
        <v>0.99519855432705162</v>
      </c>
      <c r="E33" s="20">
        <v>0.99360497483282428</v>
      </c>
      <c r="F33" s="20">
        <v>0.64096482853264269</v>
      </c>
      <c r="G33" s="20">
        <v>0.66219123589291695</v>
      </c>
      <c r="H33" s="20">
        <v>1.0841375205951225</v>
      </c>
      <c r="I33" s="20">
        <v>0.89398711704942746</v>
      </c>
      <c r="J33" s="20">
        <v>0.78513376343287666</v>
      </c>
      <c r="K33" s="20">
        <v>0.21750274040361339</v>
      </c>
    </row>
    <row r="34" spans="1:11" x14ac:dyDescent="0.5">
      <c r="A34" t="s">
        <v>41</v>
      </c>
      <c r="B34" s="20">
        <v>1</v>
      </c>
      <c r="C34" s="20">
        <v>0.99572774815621712</v>
      </c>
      <c r="D34" s="20">
        <v>0.94331932447008915</v>
      </c>
      <c r="E34" s="20">
        <v>0.95207028151273099</v>
      </c>
      <c r="F34" s="20">
        <v>0.71220285703660924</v>
      </c>
      <c r="G34" s="20">
        <v>0.66994414204046782</v>
      </c>
      <c r="H34" s="20">
        <v>1.1171568958670639</v>
      </c>
      <c r="I34" s="20">
        <v>0.92966928478449262</v>
      </c>
      <c r="J34" s="20">
        <v>0.87405266349195776</v>
      </c>
      <c r="K34" s="20">
        <v>2.5156209341673137E-2</v>
      </c>
    </row>
    <row r="37" spans="1:11" x14ac:dyDescent="0.5">
      <c r="C37" s="7" t="s">
        <v>46</v>
      </c>
      <c r="D37" s="7" t="s">
        <v>47</v>
      </c>
      <c r="E37" s="7" t="s">
        <v>39</v>
      </c>
      <c r="F37" s="7" t="s">
        <v>37</v>
      </c>
      <c r="G37" s="7" t="s">
        <v>38</v>
      </c>
      <c r="H37" s="7" t="s">
        <v>48</v>
      </c>
    </row>
    <row r="38" spans="1:11" x14ac:dyDescent="0.5">
      <c r="A38" s="7" t="s">
        <v>9</v>
      </c>
      <c r="B38" t="s">
        <v>42</v>
      </c>
      <c r="C38" s="21">
        <v>1.0112842863302596</v>
      </c>
      <c r="D38" s="21">
        <v>0.99519855432705162</v>
      </c>
      <c r="E38" s="21">
        <v>0.99360497483282428</v>
      </c>
      <c r="F38" s="21">
        <v>0.64096482853264269</v>
      </c>
      <c r="G38" s="21">
        <v>0.66219123589291695</v>
      </c>
      <c r="H38" s="21">
        <v>0.21750274040361339</v>
      </c>
    </row>
    <row r="39" spans="1:11" x14ac:dyDescent="0.5">
      <c r="B39" t="s">
        <v>43</v>
      </c>
      <c r="E39">
        <v>1.0841375205951225</v>
      </c>
      <c r="F39">
        <v>0.89398711704942746</v>
      </c>
      <c r="G39">
        <v>0.78513376343287666</v>
      </c>
    </row>
    <row r="40" spans="1:11" x14ac:dyDescent="0.5">
      <c r="B40" t="s">
        <v>44</v>
      </c>
      <c r="C40">
        <v>8.4132998545020751E-2</v>
      </c>
      <c r="D40">
        <v>4.693436521144196E-2</v>
      </c>
      <c r="E40">
        <v>7.0952874345220435E-2</v>
      </c>
      <c r="F40">
        <v>5.8216015028075878E-2</v>
      </c>
      <c r="G40">
        <v>9.1056664350002828E-2</v>
      </c>
      <c r="H40">
        <v>6.0341192881545193E-2</v>
      </c>
    </row>
    <row r="41" spans="1:11" x14ac:dyDescent="0.5">
      <c r="C41">
        <v>0</v>
      </c>
      <c r="D41">
        <v>0</v>
      </c>
      <c r="E41">
        <v>2.1868868631360679E-2</v>
      </c>
      <c r="F41">
        <v>2.2535672230972092E-2</v>
      </c>
      <c r="G41">
        <v>9.0150950101395635E-2</v>
      </c>
      <c r="H41">
        <v>0</v>
      </c>
    </row>
    <row r="53" spans="1:8" x14ac:dyDescent="0.5">
      <c r="C53" s="7" t="s">
        <v>46</v>
      </c>
      <c r="D53" s="7" t="s">
        <v>47</v>
      </c>
      <c r="E53" s="7" t="s">
        <v>39</v>
      </c>
      <c r="F53" s="7" t="s">
        <v>37</v>
      </c>
      <c r="G53" s="7" t="s">
        <v>38</v>
      </c>
      <c r="H53" s="7" t="s">
        <v>48</v>
      </c>
    </row>
    <row r="54" spans="1:8" x14ac:dyDescent="0.5">
      <c r="A54" s="7" t="s">
        <v>8</v>
      </c>
      <c r="B54" t="s">
        <v>42</v>
      </c>
      <c r="C54">
        <v>0.99572774815621712</v>
      </c>
      <c r="D54">
        <v>0.94331932447008915</v>
      </c>
      <c r="E54">
        <v>0.95207028151273099</v>
      </c>
      <c r="F54">
        <v>0.71220285703660924</v>
      </c>
      <c r="G54">
        <v>0.66994414204046782</v>
      </c>
      <c r="H54">
        <v>2.5156209341673137E-2</v>
      </c>
    </row>
    <row r="55" spans="1:8" x14ac:dyDescent="0.5">
      <c r="B55" t="s">
        <v>43</v>
      </c>
      <c r="E55">
        <v>1.1171568958670639</v>
      </c>
      <c r="F55">
        <v>0.92966928478449262</v>
      </c>
      <c r="G55">
        <v>0.87405266349195776</v>
      </c>
    </row>
    <row r="56" spans="1:8" x14ac:dyDescent="0.5">
      <c r="C56">
        <v>9.5807009216740069E-2</v>
      </c>
      <c r="D56">
        <v>6.4678763620960172E-2</v>
      </c>
      <c r="E56">
        <v>7.0112944269912547E-2</v>
      </c>
      <c r="F56">
        <v>4.5998341867800312E-3</v>
      </c>
      <c r="G56">
        <v>0.13961448207481328</v>
      </c>
      <c r="H56">
        <v>2.8005001550873029E-2</v>
      </c>
    </row>
    <row r="57" spans="1:8" x14ac:dyDescent="0.5">
      <c r="C57">
        <v>0</v>
      </c>
      <c r="D57">
        <v>0</v>
      </c>
      <c r="E57">
        <v>5.1082273468785022E-2</v>
      </c>
      <c r="F57">
        <v>3.1539537592938267E-2</v>
      </c>
      <c r="G57">
        <v>5.8494534645396605E-2</v>
      </c>
      <c r="H57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HELA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Athanasiadis</dc:creator>
  <cp:lastModifiedBy>Helen Athanasiadis</cp:lastModifiedBy>
  <dcterms:created xsi:type="dcterms:W3CDTF">2022-02-02T08:27:35Z</dcterms:created>
  <dcterms:modified xsi:type="dcterms:W3CDTF">2023-12-10T16:51:18Z</dcterms:modified>
</cp:coreProperties>
</file>