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9153501B-CC34-4897-B210-8ECCD7A9F44A}" xr6:coauthVersionLast="47" xr6:coauthVersionMax="47" xr10:uidLastSave="{00000000-0000-0000-0000-000000000000}"/>
  <bookViews>
    <workbookView xWindow="-93" yWindow="-93" windowWidth="19386" windowHeight="11466" activeTab="4" xr2:uid="{695F3128-CD7E-40F1-AD33-3D7704E6A7F8}"/>
  </bookViews>
  <sheets>
    <sheet name="R1" sheetId="1" r:id="rId1"/>
    <sheet name="R2" sheetId="2" r:id="rId2"/>
    <sheet name="R3" sheetId="3" r:id="rId3"/>
    <sheet name="R4" sheetId="4" r:id="rId4"/>
    <sheet name="AL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5" l="1"/>
  <c r="G17" i="5"/>
  <c r="F17" i="5"/>
  <c r="E16" i="5" l="1"/>
  <c r="L16" i="5"/>
  <c r="F16" i="5"/>
  <c r="G16" i="5"/>
  <c r="H16" i="5"/>
  <c r="I16" i="5"/>
  <c r="J16" i="5"/>
  <c r="K16" i="5"/>
  <c r="D16" i="5"/>
  <c r="C16" i="5"/>
  <c r="D15" i="5"/>
  <c r="E15" i="5"/>
  <c r="L15" i="5"/>
  <c r="F15" i="5"/>
  <c r="G15" i="5"/>
  <c r="H15" i="5"/>
  <c r="I15" i="5"/>
  <c r="J15" i="5"/>
  <c r="K15" i="5"/>
  <c r="C15" i="5"/>
  <c r="D14" i="5"/>
  <c r="E14" i="5"/>
  <c r="L14" i="5"/>
  <c r="F14" i="5"/>
  <c r="G14" i="5"/>
  <c r="H14" i="5"/>
  <c r="I14" i="5"/>
  <c r="J14" i="5"/>
  <c r="K14" i="5"/>
  <c r="C14" i="5"/>
  <c r="D13" i="5"/>
  <c r="E13" i="5"/>
  <c r="L13" i="5"/>
  <c r="F13" i="5"/>
  <c r="G13" i="5"/>
  <c r="H13" i="5"/>
  <c r="I13" i="5"/>
  <c r="J13" i="5"/>
  <c r="K13" i="5"/>
  <c r="C13" i="5"/>
  <c r="D12" i="5"/>
  <c r="E12" i="5"/>
  <c r="L12" i="5"/>
  <c r="F12" i="5"/>
  <c r="G12" i="5"/>
  <c r="H12" i="5"/>
  <c r="I12" i="5"/>
  <c r="J12" i="5"/>
  <c r="K12" i="5"/>
  <c r="C12" i="5"/>
  <c r="D11" i="5"/>
  <c r="E11" i="5"/>
  <c r="L11" i="5"/>
  <c r="F11" i="5"/>
  <c r="G11" i="5"/>
  <c r="H11" i="5"/>
  <c r="I11" i="5"/>
  <c r="J11" i="5"/>
  <c r="K11" i="5"/>
  <c r="C11" i="5"/>
  <c r="D13" i="4"/>
  <c r="E13" i="4"/>
  <c r="F13" i="4"/>
  <c r="G13" i="4"/>
  <c r="H13" i="4"/>
  <c r="I13" i="4"/>
  <c r="J13" i="4"/>
  <c r="K13" i="4"/>
  <c r="L13" i="4"/>
  <c r="C13" i="4"/>
  <c r="D13" i="3"/>
  <c r="E13" i="3"/>
  <c r="F13" i="3"/>
  <c r="G13" i="3"/>
  <c r="H13" i="3"/>
  <c r="I13" i="3"/>
  <c r="J13" i="3"/>
  <c r="K13" i="3"/>
  <c r="L13" i="3"/>
  <c r="C13" i="3"/>
  <c r="D14" i="2"/>
  <c r="E14" i="2"/>
  <c r="F14" i="2"/>
  <c r="G14" i="2"/>
  <c r="H14" i="2"/>
  <c r="I14" i="2"/>
  <c r="J14" i="2"/>
  <c r="K14" i="2"/>
  <c r="L14" i="2"/>
  <c r="C14" i="2"/>
  <c r="D13" i="1"/>
  <c r="E13" i="1"/>
  <c r="F13" i="1"/>
  <c r="G13" i="1"/>
  <c r="H13" i="1"/>
  <c r="I13" i="1"/>
  <c r="J13" i="1"/>
  <c r="K13" i="1"/>
  <c r="L13" i="1"/>
  <c r="C13" i="1"/>
</calcChain>
</file>

<file path=xl/sharedStrings.xml><?xml version="1.0" encoding="utf-8"?>
<sst xmlns="http://schemas.openxmlformats.org/spreadsheetml/2006/main" count="110" uniqueCount="49">
  <si>
    <t>A</t>
  </si>
  <si>
    <t>B</t>
  </si>
  <si>
    <t>C</t>
  </si>
  <si>
    <t>D</t>
  </si>
  <si>
    <t>E</t>
  </si>
  <si>
    <t>F</t>
  </si>
  <si>
    <t>G</t>
  </si>
  <si>
    <t>H</t>
  </si>
  <si>
    <t>dmem</t>
  </si>
  <si>
    <t>dmso</t>
  </si>
  <si>
    <t>nac</t>
  </si>
  <si>
    <t>tiron</t>
  </si>
  <si>
    <t>10d</t>
  </si>
  <si>
    <t>100d</t>
  </si>
  <si>
    <t>150d</t>
  </si>
  <si>
    <t>10dn</t>
  </si>
  <si>
    <t>100dn</t>
  </si>
  <si>
    <t>150dn</t>
  </si>
  <si>
    <t>blank 2</t>
  </si>
  <si>
    <t xml:space="preserve">10d </t>
  </si>
  <si>
    <t xml:space="preserve">100d </t>
  </si>
  <si>
    <t xml:space="preserve">150d </t>
  </si>
  <si>
    <t>blank</t>
  </si>
  <si>
    <t>t</t>
  </si>
  <si>
    <t>150D</t>
  </si>
  <si>
    <t>10DN</t>
  </si>
  <si>
    <t>100DN</t>
  </si>
  <si>
    <t>150DN</t>
  </si>
  <si>
    <t>10 dn</t>
  </si>
  <si>
    <t>b2</t>
  </si>
  <si>
    <t>DMEM</t>
  </si>
  <si>
    <t>DMSO</t>
  </si>
  <si>
    <t>NAC</t>
  </si>
  <si>
    <t>Tiron</t>
  </si>
  <si>
    <r>
      <t xml:space="preserve">10 </t>
    </r>
    <r>
      <rPr>
        <b/>
        <sz val="11"/>
        <color theme="1"/>
        <rFont val="Calibri"/>
        <family val="2"/>
      </rPr>
      <t>µM</t>
    </r>
  </si>
  <si>
    <t>100 µM</t>
  </si>
  <si>
    <t>150 µM</t>
  </si>
  <si>
    <t>10 µM</t>
  </si>
  <si>
    <t>R1</t>
  </si>
  <si>
    <t>R2</t>
  </si>
  <si>
    <t>R3</t>
  </si>
  <si>
    <t>R4</t>
  </si>
  <si>
    <t>AVG</t>
  </si>
  <si>
    <t>STD DEV</t>
  </si>
  <si>
    <t>ttest</t>
  </si>
  <si>
    <t>ttest**</t>
  </si>
  <si>
    <t>Vehicle-treated cells</t>
  </si>
  <si>
    <t>NAC-treated cells</t>
  </si>
  <si>
    <t>Tiron-treated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</si>
</sst>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43" fontId="0" fillId="0" borderId="8" xfId="1" applyFont="1" applyBorder="1"/>
    <xf numFmtId="43" fontId="0" fillId="0" borderId="0" xfId="1" applyFont="1" applyBorder="1"/>
    <xf numFmtId="43" fontId="0" fillId="0" borderId="9" xfId="1" applyFont="1" applyBorder="1"/>
    <xf numFmtId="0" fontId="0" fillId="6" borderId="0" xfId="0" applyFill="1"/>
    <xf numFmtId="2" fontId="0" fillId="0" borderId="10" xfId="0" applyNumberFormat="1" applyBorder="1"/>
    <xf numFmtId="2" fontId="0" fillId="0" borderId="0" xfId="0" applyNumberFormat="1"/>
    <xf numFmtId="0" fontId="0" fillId="7" borderId="0" xfId="0" applyFill="1"/>
    <xf numFmtId="43" fontId="5" fillId="0" borderId="5" xfId="1" applyFont="1" applyBorder="1"/>
    <xf numFmtId="164" fontId="5" fillId="0" borderId="6" xfId="1" applyNumberFormat="1" applyFont="1" applyBorder="1"/>
    <xf numFmtId="164" fontId="5" fillId="0" borderId="7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228-4476-924F-B664DD23C701}"/>
              </c:ext>
            </c:extLst>
          </c:dPt>
          <c:errBars>
            <c:errBarType val="both"/>
            <c:errValType val="cust"/>
            <c:noEndCap val="0"/>
            <c:plus>
              <c:numRef>
                <c:f>ALL!$N$12:$S$12</c:f>
                <c:numCache>
                  <c:formatCode>General</c:formatCode>
                  <c:ptCount val="6"/>
                  <c:pt idx="0">
                    <c:v>4.3788345730151876E-2</c:v>
                  </c:pt>
                  <c:pt idx="1">
                    <c:v>1.0953521787693203E-2</c:v>
                  </c:pt>
                  <c:pt idx="2">
                    <c:v>2.7883127978661319E-2</c:v>
                  </c:pt>
                  <c:pt idx="3">
                    <c:v>8.4158948764765026E-2</c:v>
                  </c:pt>
                  <c:pt idx="4">
                    <c:v>5.6207100882569458E-2</c:v>
                  </c:pt>
                  <c:pt idx="5">
                    <c:v>0.10378479354009208</c:v>
                  </c:pt>
                </c:numCache>
              </c:numRef>
            </c:plus>
            <c:minus>
              <c:numRef>
                <c:f>ALL!$N$12:$S$12</c:f>
                <c:numCache>
                  <c:formatCode>General</c:formatCode>
                  <c:ptCount val="6"/>
                  <c:pt idx="0">
                    <c:v>4.3788345730151876E-2</c:v>
                  </c:pt>
                  <c:pt idx="1">
                    <c:v>1.0953521787693203E-2</c:v>
                  </c:pt>
                  <c:pt idx="2">
                    <c:v>2.7883127978661319E-2</c:v>
                  </c:pt>
                  <c:pt idx="3">
                    <c:v>8.4158948764765026E-2</c:v>
                  </c:pt>
                  <c:pt idx="4">
                    <c:v>5.6207100882569458E-2</c:v>
                  </c:pt>
                  <c:pt idx="5">
                    <c:v>0.10378479354009208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ALL!$N$9:$S$9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Tiron-treated cells</c:v>
                </c:pt>
              </c:strCache>
            </c:strRef>
          </c:cat>
          <c:val>
            <c:numRef>
              <c:f>ALL!$N$10:$S$10</c:f>
              <c:numCache>
                <c:formatCode>0.00</c:formatCode>
                <c:ptCount val="6"/>
                <c:pt idx="0">
                  <c:v>1.0531305586230473</c:v>
                </c:pt>
                <c:pt idx="1">
                  <c:v>1.0497333050635351</c:v>
                </c:pt>
                <c:pt idx="2">
                  <c:v>1.0856490613217973</c:v>
                </c:pt>
                <c:pt idx="3">
                  <c:v>1.0391349216638488</c:v>
                </c:pt>
                <c:pt idx="4">
                  <c:v>1.0640590735891917</c:v>
                </c:pt>
                <c:pt idx="5">
                  <c:v>1.0996559232429961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D-47AE-B650-93E15325184D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ALL!$N$13:$S$13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9.6216014642893401E-3</c:v>
                  </c:pt>
                  <c:pt idx="3">
                    <c:v>2.8441737991591023E-2</c:v>
                  </c:pt>
                  <c:pt idx="4">
                    <c:v>8.6290273520720454E-2</c:v>
                  </c:pt>
                  <c:pt idx="5">
                    <c:v>0</c:v>
                  </c:pt>
                </c:numCache>
              </c:numRef>
            </c:plus>
            <c:minus>
              <c:numRef>
                <c:f>ALL!$N$13:$S$13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9.6216014642893401E-3</c:v>
                  </c:pt>
                  <c:pt idx="3">
                    <c:v>2.8441737991591023E-2</c:v>
                  </c:pt>
                  <c:pt idx="4">
                    <c:v>8.6290273520720454E-2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ALL!$N$9:$S$9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Tiron-treated cells</c:v>
                </c:pt>
              </c:strCache>
            </c:strRef>
          </c:cat>
          <c:val>
            <c:numRef>
              <c:f>ALL!$N$11:$S$11</c:f>
              <c:numCache>
                <c:formatCode>0.00</c:formatCode>
                <c:ptCount val="6"/>
                <c:pt idx="2">
                  <c:v>1.0942857547997564</c:v>
                </c:pt>
                <c:pt idx="3">
                  <c:v>1.1056203330074206</c:v>
                </c:pt>
                <c:pt idx="4">
                  <c:v>1.0870140244180064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7D-47AE-B650-93E153251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4832975"/>
        <c:axId val="374259759"/>
      </c:barChart>
      <c:catAx>
        <c:axId val="3848329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/>
                  <a:t>DATS</a:t>
                </a:r>
                <a:r>
                  <a:rPr lang="en-ZA" sz="1000" baseline="0"/>
                  <a:t> concentrations (µM)</a:t>
                </a:r>
                <a:endParaRPr lang="en-ZA" sz="1000"/>
              </a:p>
            </c:rich>
          </c:tx>
          <c:layout>
            <c:manualLayout>
              <c:xMode val="edge"/>
              <c:yMode val="edge"/>
              <c:x val="0.50625578665983606"/>
              <c:y val="0.79141497236895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59759"/>
        <c:crosses val="autoZero"/>
        <c:auto val="1"/>
        <c:lblAlgn val="ctr"/>
        <c:lblOffset val="100"/>
        <c:noMultiLvlLbl val="0"/>
      </c:catAx>
      <c:valAx>
        <c:axId val="3742597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SOD inhibition rate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832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164630</xdr:colOff>
      <xdr:row>18</xdr:row>
      <xdr:rowOff>145814</xdr:rowOff>
    </xdr:from>
    <xdr:to>
      <xdr:col>10</xdr:col>
      <xdr:colOff>127000</xdr:colOff>
      <xdr:row>35</xdr:row>
      <xdr:rowOff>137348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32824E9-3489-FDD2-4DC9-97391164C8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2D2A1-8465-49C2-AA71-F3F295870766}">
  <dimension ref="A2:O13"/>
  <sheetViews>
    <sheetView workbookViewId="0">
      <selection activeCell="C13" sqref="C13:L13"/>
    </sheetView>
  </sheetViews>
  <sheetFormatPr defaultRowHeight="14.35" x14ac:dyDescent="0.5"/>
  <sheetData>
    <row r="2" spans="1:15" x14ac:dyDescent="0.5"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</row>
    <row r="3" spans="1:15" x14ac:dyDescent="0.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5" x14ac:dyDescent="0.5">
      <c r="A4" s="2" t="s">
        <v>0</v>
      </c>
      <c r="B4" s="3">
        <v>5.0999999999999997E-2</v>
      </c>
      <c r="C4" s="3">
        <v>5.5E-2</v>
      </c>
      <c r="D4" s="3">
        <v>4.9000000000000002E-2</v>
      </c>
      <c r="E4" s="3">
        <v>4.9000000000000002E-2</v>
      </c>
      <c r="F4" s="3">
        <v>4.8000000000000001E-2</v>
      </c>
      <c r="G4" s="3">
        <v>0.05</v>
      </c>
      <c r="H4" s="3">
        <v>4.9000000000000002E-2</v>
      </c>
      <c r="I4" s="3">
        <v>4.9000000000000002E-2</v>
      </c>
      <c r="J4" s="3">
        <v>5.7000000000000002E-2</v>
      </c>
      <c r="K4" s="3">
        <v>4.8000000000000001E-2</v>
      </c>
      <c r="L4" s="3">
        <v>4.9000000000000002E-2</v>
      </c>
      <c r="M4" s="3">
        <v>4.9000000000000002E-2</v>
      </c>
      <c r="N4" s="4">
        <v>450</v>
      </c>
    </row>
    <row r="5" spans="1:15" x14ac:dyDescent="0.5">
      <c r="A5" s="2" t="s">
        <v>1</v>
      </c>
      <c r="B5" s="3">
        <v>4.9000000000000002E-2</v>
      </c>
      <c r="C5" s="6">
        <v>0.40799999999999997</v>
      </c>
      <c r="D5" s="6">
        <v>0.34399999999999997</v>
      </c>
      <c r="E5" s="6">
        <v>0.27300000000000002</v>
      </c>
      <c r="F5" s="6">
        <v>0.21</v>
      </c>
      <c r="G5" s="6">
        <v>0.27800000000000002</v>
      </c>
      <c r="H5" s="6">
        <v>0.27700000000000002</v>
      </c>
      <c r="I5" s="6">
        <v>0.26800000000000002</v>
      </c>
      <c r="J5" s="6">
        <v>0.26200000000000001</v>
      </c>
      <c r="K5" s="6">
        <v>0.27300000000000002</v>
      </c>
      <c r="L5" s="6">
        <v>0.28199999999999997</v>
      </c>
      <c r="M5" s="3">
        <v>4.8000000000000001E-2</v>
      </c>
      <c r="N5" s="4">
        <v>450</v>
      </c>
    </row>
    <row r="6" spans="1:15" x14ac:dyDescent="0.5">
      <c r="A6" s="2" t="s">
        <v>2</v>
      </c>
      <c r="B6" s="3">
        <v>4.9000000000000002E-2</v>
      </c>
      <c r="C6" s="5">
        <v>4.3999999999999997E-2</v>
      </c>
      <c r="D6" s="5">
        <v>4.3999999999999997E-2</v>
      </c>
      <c r="E6" s="5">
        <v>4.3999999999999997E-2</v>
      </c>
      <c r="F6" s="5">
        <v>4.3999999999999997E-2</v>
      </c>
      <c r="G6" s="5">
        <v>4.3999999999999997E-2</v>
      </c>
      <c r="H6" s="5">
        <v>4.4999999999999998E-2</v>
      </c>
      <c r="I6" s="5">
        <v>4.3999999999999997E-2</v>
      </c>
      <c r="J6" s="5">
        <v>4.4999999999999998E-2</v>
      </c>
      <c r="K6" s="5">
        <v>4.3999999999999997E-2</v>
      </c>
      <c r="L6" s="5">
        <v>4.4999999999999998E-2</v>
      </c>
      <c r="M6" s="3">
        <v>0.05</v>
      </c>
      <c r="N6" s="4">
        <v>450</v>
      </c>
      <c r="O6" t="s">
        <v>18</v>
      </c>
    </row>
    <row r="7" spans="1:15" x14ac:dyDescent="0.5">
      <c r="A7" s="2" t="s">
        <v>3</v>
      </c>
      <c r="B7" s="3">
        <v>0.05</v>
      </c>
      <c r="C7" s="3">
        <v>4.9000000000000002E-2</v>
      </c>
      <c r="D7" s="3">
        <v>0.05</v>
      </c>
      <c r="E7" s="3">
        <v>4.9000000000000002E-2</v>
      </c>
      <c r="F7" s="3">
        <v>4.9000000000000002E-2</v>
      </c>
      <c r="G7" s="3">
        <v>4.9000000000000002E-2</v>
      </c>
      <c r="H7" s="3">
        <v>4.9000000000000002E-2</v>
      </c>
      <c r="I7" s="3">
        <v>4.9000000000000002E-2</v>
      </c>
      <c r="J7" s="3">
        <v>4.9000000000000002E-2</v>
      </c>
      <c r="K7" s="3">
        <v>4.9000000000000002E-2</v>
      </c>
      <c r="L7" s="3">
        <v>0.05</v>
      </c>
      <c r="M7" s="3">
        <v>4.9000000000000002E-2</v>
      </c>
      <c r="N7" s="4">
        <v>450</v>
      </c>
    </row>
    <row r="8" spans="1:15" x14ac:dyDescent="0.5">
      <c r="A8" s="2" t="s">
        <v>4</v>
      </c>
      <c r="B8" s="3">
        <v>5.1999999999999998E-2</v>
      </c>
      <c r="C8" s="3">
        <v>4.8000000000000001E-2</v>
      </c>
      <c r="D8" s="3">
        <v>0.05</v>
      </c>
      <c r="E8" s="3">
        <v>0.05</v>
      </c>
      <c r="F8" s="3">
        <v>4.9000000000000002E-2</v>
      </c>
      <c r="G8" s="3">
        <v>4.9000000000000002E-2</v>
      </c>
      <c r="H8" s="3">
        <v>4.9000000000000002E-2</v>
      </c>
      <c r="I8" s="3">
        <v>4.8000000000000001E-2</v>
      </c>
      <c r="J8" s="3">
        <v>4.9000000000000002E-2</v>
      </c>
      <c r="K8" s="3">
        <v>4.9000000000000002E-2</v>
      </c>
      <c r="L8" s="3">
        <v>4.9000000000000002E-2</v>
      </c>
      <c r="M8" s="3">
        <v>5.2999999999999999E-2</v>
      </c>
      <c r="N8" s="4">
        <v>450</v>
      </c>
    </row>
    <row r="9" spans="1:15" x14ac:dyDescent="0.5">
      <c r="A9" s="2" t="s">
        <v>5</v>
      </c>
      <c r="B9" s="3">
        <v>4.8000000000000001E-2</v>
      </c>
      <c r="C9" s="3">
        <v>4.8000000000000001E-2</v>
      </c>
      <c r="D9" s="3">
        <v>4.9000000000000002E-2</v>
      </c>
      <c r="E9" s="3">
        <v>4.9000000000000002E-2</v>
      </c>
      <c r="F9" s="3">
        <v>4.9000000000000002E-2</v>
      </c>
      <c r="G9" s="3">
        <v>4.8000000000000001E-2</v>
      </c>
      <c r="H9" s="3">
        <v>4.9000000000000002E-2</v>
      </c>
      <c r="I9" s="3">
        <v>4.8000000000000001E-2</v>
      </c>
      <c r="J9" s="3">
        <v>4.8000000000000001E-2</v>
      </c>
      <c r="K9" s="3">
        <v>4.9000000000000002E-2</v>
      </c>
      <c r="L9" s="3">
        <v>4.9000000000000002E-2</v>
      </c>
      <c r="M9" s="3">
        <v>5.0999999999999997E-2</v>
      </c>
      <c r="N9" s="4">
        <v>450</v>
      </c>
    </row>
    <row r="10" spans="1:15" x14ac:dyDescent="0.5">
      <c r="A10" s="2" t="s">
        <v>6</v>
      </c>
      <c r="B10" s="3">
        <v>4.9000000000000002E-2</v>
      </c>
      <c r="C10" s="3">
        <v>4.9000000000000002E-2</v>
      </c>
      <c r="D10" s="3">
        <v>4.9000000000000002E-2</v>
      </c>
      <c r="E10" s="3">
        <v>0.05</v>
      </c>
      <c r="F10" s="3">
        <v>4.9000000000000002E-2</v>
      </c>
      <c r="G10" s="3">
        <v>4.8000000000000001E-2</v>
      </c>
      <c r="H10" s="3">
        <v>4.9000000000000002E-2</v>
      </c>
      <c r="I10" s="3">
        <v>0.05</v>
      </c>
      <c r="J10" s="3">
        <v>4.8000000000000001E-2</v>
      </c>
      <c r="K10" s="3">
        <v>0.05</v>
      </c>
      <c r="L10" s="3">
        <v>4.9000000000000002E-2</v>
      </c>
      <c r="M10" s="3">
        <v>4.9000000000000002E-2</v>
      </c>
      <c r="N10" s="4">
        <v>450</v>
      </c>
    </row>
    <row r="11" spans="1:15" x14ac:dyDescent="0.5">
      <c r="A11" s="2" t="s">
        <v>7</v>
      </c>
      <c r="B11" s="3">
        <v>4.8000000000000001E-2</v>
      </c>
      <c r="C11" s="3">
        <v>0.05</v>
      </c>
      <c r="D11" s="3">
        <v>5.0999999999999997E-2</v>
      </c>
      <c r="E11" s="3">
        <v>4.9000000000000002E-2</v>
      </c>
      <c r="F11" s="3">
        <v>4.9000000000000002E-2</v>
      </c>
      <c r="G11" s="3">
        <v>4.8000000000000001E-2</v>
      </c>
      <c r="H11" s="3">
        <v>4.8000000000000001E-2</v>
      </c>
      <c r="I11" s="3">
        <v>4.9000000000000002E-2</v>
      </c>
      <c r="J11" s="3">
        <v>0.05</v>
      </c>
      <c r="K11" s="3">
        <v>4.9000000000000002E-2</v>
      </c>
      <c r="L11" s="3">
        <v>4.9000000000000002E-2</v>
      </c>
      <c r="M11" s="3">
        <v>4.8000000000000001E-2</v>
      </c>
      <c r="N11" s="4">
        <v>450</v>
      </c>
    </row>
    <row r="13" spans="1:15" x14ac:dyDescent="0.5">
      <c r="C13">
        <f>(0.829-(C5-C6))/0.829</f>
        <v>0.56091676718938477</v>
      </c>
      <c r="D13">
        <f t="shared" ref="D13:L13" si="0">(0.829-(D5-D6))/0.829</f>
        <v>0.63811821471652586</v>
      </c>
      <c r="E13">
        <f t="shared" si="0"/>
        <v>0.72376357056694796</v>
      </c>
      <c r="F13">
        <f t="shared" si="0"/>
        <v>0.79975874547647774</v>
      </c>
      <c r="G13">
        <f t="shared" si="0"/>
        <v>0.71773220747889022</v>
      </c>
      <c r="H13">
        <f t="shared" si="0"/>
        <v>0.72014475271411338</v>
      </c>
      <c r="I13">
        <f t="shared" si="0"/>
        <v>0.72979493365500603</v>
      </c>
      <c r="J13">
        <f t="shared" si="0"/>
        <v>0.73823884197828693</v>
      </c>
      <c r="K13">
        <f t="shared" si="0"/>
        <v>0.72376357056694796</v>
      </c>
      <c r="L13">
        <f t="shared" si="0"/>
        <v>0.71411338962605553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85E3D-E254-49E0-91F3-0CA4BF8FB1F7}">
  <dimension ref="A3:O14"/>
  <sheetViews>
    <sheetView workbookViewId="0">
      <selection activeCell="C14" sqref="C14:L14"/>
    </sheetView>
  </sheetViews>
  <sheetFormatPr defaultRowHeight="14.35" x14ac:dyDescent="0.5"/>
  <sheetData>
    <row r="3" spans="1:15" x14ac:dyDescent="0.5">
      <c r="C3" t="s">
        <v>8</v>
      </c>
      <c r="D3" t="s">
        <v>9</v>
      </c>
      <c r="E3" t="s">
        <v>10</v>
      </c>
      <c r="F3" t="s">
        <v>11</v>
      </c>
      <c r="G3" t="s">
        <v>19</v>
      </c>
      <c r="H3" t="s">
        <v>20</v>
      </c>
      <c r="I3" t="s">
        <v>21</v>
      </c>
      <c r="J3" t="s">
        <v>15</v>
      </c>
      <c r="K3" t="s">
        <v>16</v>
      </c>
      <c r="L3" t="s">
        <v>17</v>
      </c>
    </row>
    <row r="4" spans="1:15" x14ac:dyDescent="0.5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</row>
    <row r="5" spans="1:15" x14ac:dyDescent="0.5">
      <c r="A5" s="2" t="s">
        <v>0</v>
      </c>
      <c r="B5" s="3">
        <v>5.0999999999999997E-2</v>
      </c>
      <c r="C5" s="3">
        <v>5.2999999999999999E-2</v>
      </c>
      <c r="D5" s="3">
        <v>4.9000000000000002E-2</v>
      </c>
      <c r="E5" s="3">
        <v>4.9000000000000002E-2</v>
      </c>
      <c r="F5" s="3">
        <v>4.9000000000000002E-2</v>
      </c>
      <c r="G5" s="3">
        <v>5.0999999999999997E-2</v>
      </c>
      <c r="H5" s="3">
        <v>4.9000000000000002E-2</v>
      </c>
      <c r="I5" s="3">
        <v>4.9000000000000002E-2</v>
      </c>
      <c r="J5" s="3">
        <v>4.9000000000000002E-2</v>
      </c>
      <c r="K5" s="3">
        <v>4.8000000000000001E-2</v>
      </c>
      <c r="L5" s="3">
        <v>4.8000000000000001E-2</v>
      </c>
      <c r="M5" s="3">
        <v>4.9000000000000002E-2</v>
      </c>
      <c r="N5" s="4">
        <v>450</v>
      </c>
    </row>
    <row r="6" spans="1:15" x14ac:dyDescent="0.5">
      <c r="A6" s="2" t="s">
        <v>1</v>
      </c>
      <c r="B6" s="3">
        <v>4.9000000000000002E-2</v>
      </c>
      <c r="C6" s="5">
        <v>0.32</v>
      </c>
      <c r="D6" s="5">
        <v>0.26200000000000001</v>
      </c>
      <c r="E6" s="5">
        <v>0.29199999999999998</v>
      </c>
      <c r="F6" s="5">
        <v>0.19500000000000001</v>
      </c>
      <c r="G6" s="5">
        <v>0.254</v>
      </c>
      <c r="H6" s="5">
        <v>0.26600000000000001</v>
      </c>
      <c r="I6" s="5">
        <v>0.252</v>
      </c>
      <c r="J6" s="5">
        <v>0.25600000000000001</v>
      </c>
      <c r="K6" s="5">
        <v>0.245</v>
      </c>
      <c r="L6" s="5">
        <v>0.22700000000000001</v>
      </c>
      <c r="M6" s="3">
        <v>0.05</v>
      </c>
      <c r="N6" s="4">
        <v>450</v>
      </c>
    </row>
    <row r="7" spans="1:15" x14ac:dyDescent="0.5">
      <c r="A7" s="2" t="s">
        <v>2</v>
      </c>
      <c r="B7" s="3">
        <v>4.9000000000000002E-2</v>
      </c>
      <c r="C7" s="7">
        <v>5.0999999999999997E-2</v>
      </c>
      <c r="D7" s="7">
        <v>5.0999999999999997E-2</v>
      </c>
      <c r="E7" s="7">
        <v>4.3999999999999997E-2</v>
      </c>
      <c r="F7" s="7">
        <v>4.4999999999999998E-2</v>
      </c>
      <c r="G7" s="7">
        <v>4.3999999999999997E-2</v>
      </c>
      <c r="H7" s="7">
        <v>4.5999999999999999E-2</v>
      </c>
      <c r="I7" s="7">
        <v>4.4999999999999998E-2</v>
      </c>
      <c r="J7" s="7">
        <v>4.5999999999999999E-2</v>
      </c>
      <c r="K7" s="7">
        <v>4.5999999999999999E-2</v>
      </c>
      <c r="L7" s="7">
        <v>4.4999999999999998E-2</v>
      </c>
      <c r="M7" s="3">
        <v>5.0999999999999997E-2</v>
      </c>
      <c r="N7" s="4">
        <v>450</v>
      </c>
      <c r="O7" t="s">
        <v>22</v>
      </c>
    </row>
    <row r="8" spans="1:15" x14ac:dyDescent="0.5">
      <c r="A8" s="2" t="s">
        <v>3</v>
      </c>
      <c r="B8" s="3">
        <v>4.9000000000000002E-2</v>
      </c>
      <c r="C8" s="3">
        <v>4.9000000000000002E-2</v>
      </c>
      <c r="D8" s="3">
        <v>4.9000000000000002E-2</v>
      </c>
      <c r="E8" s="3">
        <v>4.9000000000000002E-2</v>
      </c>
      <c r="F8" s="3">
        <v>4.9000000000000002E-2</v>
      </c>
      <c r="G8" s="3">
        <v>4.9000000000000002E-2</v>
      </c>
      <c r="H8" s="3">
        <v>0.05</v>
      </c>
      <c r="I8" s="3">
        <v>4.9000000000000002E-2</v>
      </c>
      <c r="J8" s="3">
        <v>4.9000000000000002E-2</v>
      </c>
      <c r="K8" s="3">
        <v>4.8000000000000001E-2</v>
      </c>
      <c r="L8" s="3">
        <v>4.9000000000000002E-2</v>
      </c>
      <c r="M8" s="3">
        <v>5.0999999999999997E-2</v>
      </c>
      <c r="N8" s="4">
        <v>450</v>
      </c>
    </row>
    <row r="9" spans="1:15" x14ac:dyDescent="0.5">
      <c r="A9" s="2" t="s">
        <v>4</v>
      </c>
      <c r="B9" s="3">
        <v>0.05</v>
      </c>
      <c r="C9" s="3">
        <v>4.9000000000000002E-2</v>
      </c>
      <c r="D9" s="3">
        <v>4.9000000000000002E-2</v>
      </c>
      <c r="E9" s="3">
        <v>4.9000000000000002E-2</v>
      </c>
      <c r="F9" s="3">
        <v>4.8000000000000001E-2</v>
      </c>
      <c r="G9" s="3">
        <v>4.9000000000000002E-2</v>
      </c>
      <c r="H9" s="3">
        <v>0.05</v>
      </c>
      <c r="I9" s="3">
        <v>0.05</v>
      </c>
      <c r="J9" s="3">
        <v>5.0999999999999997E-2</v>
      </c>
      <c r="K9" s="3">
        <v>4.8000000000000001E-2</v>
      </c>
      <c r="L9" s="3">
        <v>4.9000000000000002E-2</v>
      </c>
      <c r="M9" s="3">
        <v>0.05</v>
      </c>
      <c r="N9" s="4">
        <v>450</v>
      </c>
    </row>
    <row r="10" spans="1:15" x14ac:dyDescent="0.5">
      <c r="A10" s="2" t="s">
        <v>5</v>
      </c>
      <c r="B10" s="3">
        <v>0.05</v>
      </c>
      <c r="C10" s="3">
        <v>4.9000000000000002E-2</v>
      </c>
      <c r="D10" s="3">
        <v>0.05</v>
      </c>
      <c r="E10" s="3">
        <v>4.9000000000000002E-2</v>
      </c>
      <c r="F10" s="3">
        <v>4.9000000000000002E-2</v>
      </c>
      <c r="G10" s="3">
        <v>0.05</v>
      </c>
      <c r="H10" s="3">
        <v>4.9000000000000002E-2</v>
      </c>
      <c r="I10" s="3">
        <v>4.9000000000000002E-2</v>
      </c>
      <c r="J10" s="3">
        <v>4.9000000000000002E-2</v>
      </c>
      <c r="K10" s="3">
        <v>4.9000000000000002E-2</v>
      </c>
      <c r="L10" s="3">
        <v>4.9000000000000002E-2</v>
      </c>
      <c r="M10" s="3">
        <v>4.9000000000000002E-2</v>
      </c>
      <c r="N10" s="4">
        <v>450</v>
      </c>
    </row>
    <row r="11" spans="1:15" x14ac:dyDescent="0.5">
      <c r="A11" s="2" t="s">
        <v>6</v>
      </c>
      <c r="B11" s="3">
        <v>0.05</v>
      </c>
      <c r="C11" s="3">
        <v>0.05</v>
      </c>
      <c r="D11" s="3">
        <v>0.05</v>
      </c>
      <c r="E11" s="3">
        <v>4.9000000000000002E-2</v>
      </c>
      <c r="F11" s="3">
        <v>4.8000000000000001E-2</v>
      </c>
      <c r="G11" s="3">
        <v>4.8000000000000001E-2</v>
      </c>
      <c r="H11" s="3">
        <v>4.9000000000000002E-2</v>
      </c>
      <c r="I11" s="3">
        <v>4.8000000000000001E-2</v>
      </c>
      <c r="J11" s="3">
        <v>4.8000000000000001E-2</v>
      </c>
      <c r="K11" s="3">
        <v>4.9000000000000002E-2</v>
      </c>
      <c r="L11" s="3">
        <v>4.9000000000000002E-2</v>
      </c>
      <c r="M11" s="3">
        <v>0.05</v>
      </c>
      <c r="N11" s="4">
        <v>450</v>
      </c>
    </row>
    <row r="12" spans="1:15" x14ac:dyDescent="0.5">
      <c r="A12" s="2" t="s">
        <v>7</v>
      </c>
      <c r="B12" s="3">
        <v>4.9000000000000002E-2</v>
      </c>
      <c r="C12" s="3">
        <v>0.05</v>
      </c>
      <c r="D12" s="3">
        <v>0.05</v>
      </c>
      <c r="E12" s="3">
        <v>4.8000000000000001E-2</v>
      </c>
      <c r="F12" s="3">
        <v>4.9000000000000002E-2</v>
      </c>
      <c r="G12" s="3">
        <v>4.9000000000000002E-2</v>
      </c>
      <c r="H12" s="3">
        <v>4.9000000000000002E-2</v>
      </c>
      <c r="I12" s="3">
        <v>0.05</v>
      </c>
      <c r="J12" s="3">
        <v>0.05</v>
      </c>
      <c r="K12" s="3">
        <v>5.1999999999999998E-2</v>
      </c>
      <c r="L12" s="3">
        <v>5.1999999999999998E-2</v>
      </c>
      <c r="M12" s="3">
        <v>5.0999999999999997E-2</v>
      </c>
      <c r="N12" s="4">
        <v>450</v>
      </c>
    </row>
    <row r="14" spans="1:15" x14ac:dyDescent="0.5">
      <c r="C14">
        <f>(0.829-(C6-C7))/0.829</f>
        <v>0.67551266586248493</v>
      </c>
      <c r="D14">
        <f t="shared" ref="D14:L14" si="0">(0.829-(D6-D7))/0.829</f>
        <v>0.74547647768395642</v>
      </c>
      <c r="E14">
        <f t="shared" si="0"/>
        <v>0.70084439083232808</v>
      </c>
      <c r="F14">
        <f t="shared" si="0"/>
        <v>0.81905910735826293</v>
      </c>
      <c r="G14">
        <f t="shared" si="0"/>
        <v>0.74668275030156817</v>
      </c>
      <c r="H14">
        <f t="shared" si="0"/>
        <v>0.73462002412545235</v>
      </c>
      <c r="I14">
        <f t="shared" si="0"/>
        <v>0.75030156815440274</v>
      </c>
      <c r="J14">
        <f t="shared" si="0"/>
        <v>0.74668275030156817</v>
      </c>
      <c r="K14">
        <f t="shared" si="0"/>
        <v>0.75995174909529539</v>
      </c>
      <c r="L14">
        <f t="shared" si="0"/>
        <v>0.78045838359469244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340AE-C73E-4D0B-87A4-8EA5D005B3A5}">
  <dimension ref="A2:N13"/>
  <sheetViews>
    <sheetView workbookViewId="0">
      <selection activeCell="C13" sqref="C13:L13"/>
    </sheetView>
  </sheetViews>
  <sheetFormatPr defaultRowHeight="14.35" x14ac:dyDescent="0.5"/>
  <sheetData>
    <row r="2" spans="1:14" x14ac:dyDescent="0.5">
      <c r="C2" t="s">
        <v>8</v>
      </c>
      <c r="D2" t="s">
        <v>9</v>
      </c>
      <c r="E2" t="s">
        <v>10</v>
      </c>
      <c r="F2" t="s">
        <v>23</v>
      </c>
      <c r="G2" t="s">
        <v>12</v>
      </c>
      <c r="H2" t="s">
        <v>13</v>
      </c>
      <c r="I2" t="s">
        <v>24</v>
      </c>
      <c r="J2" t="s">
        <v>25</v>
      </c>
      <c r="K2" t="s">
        <v>26</v>
      </c>
      <c r="L2" t="s">
        <v>27</v>
      </c>
    </row>
    <row r="3" spans="1:14" x14ac:dyDescent="0.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5">
      <c r="A4" s="2" t="s">
        <v>0</v>
      </c>
      <c r="B4" s="3">
        <v>5.0999999999999997E-2</v>
      </c>
      <c r="C4" s="3">
        <v>4.9000000000000002E-2</v>
      </c>
      <c r="D4" s="3">
        <v>4.8000000000000001E-2</v>
      </c>
      <c r="E4" s="3">
        <v>4.8000000000000001E-2</v>
      </c>
      <c r="F4" s="3">
        <v>4.8000000000000001E-2</v>
      </c>
      <c r="G4" s="3">
        <v>4.9000000000000002E-2</v>
      </c>
      <c r="H4" s="3">
        <v>4.8000000000000001E-2</v>
      </c>
      <c r="I4" s="3">
        <v>4.9000000000000002E-2</v>
      </c>
      <c r="J4" s="3">
        <v>4.8000000000000001E-2</v>
      </c>
      <c r="K4" s="3">
        <v>4.9000000000000002E-2</v>
      </c>
      <c r="L4" s="3">
        <v>4.8000000000000001E-2</v>
      </c>
      <c r="M4" s="3">
        <v>0.05</v>
      </c>
      <c r="N4" s="4">
        <v>450</v>
      </c>
    </row>
    <row r="5" spans="1:14" x14ac:dyDescent="0.5">
      <c r="A5" s="2" t="s">
        <v>1</v>
      </c>
      <c r="B5" s="3">
        <v>5.3999999999999999E-2</v>
      </c>
      <c r="C5" s="5">
        <v>0.27400000000000002</v>
      </c>
      <c r="D5" s="5">
        <v>0.26</v>
      </c>
      <c r="E5" s="5">
        <v>0.23699999999999999</v>
      </c>
      <c r="F5" s="5">
        <v>0.26500000000000001</v>
      </c>
      <c r="G5" s="5">
        <v>0.21</v>
      </c>
      <c r="H5" s="5">
        <v>0.30499999999999999</v>
      </c>
      <c r="I5" s="5">
        <v>0.26900000000000002</v>
      </c>
      <c r="J5" s="5">
        <v>0.216</v>
      </c>
      <c r="K5" s="5">
        <v>0.22500000000000001</v>
      </c>
      <c r="L5" s="3">
        <v>0.27500000000000002</v>
      </c>
      <c r="M5" s="3">
        <v>4.9000000000000002E-2</v>
      </c>
      <c r="N5" s="4">
        <v>450</v>
      </c>
    </row>
    <row r="6" spans="1:14" x14ac:dyDescent="0.5">
      <c r="A6" s="2" t="s">
        <v>2</v>
      </c>
      <c r="B6" s="3">
        <v>4.9000000000000002E-2</v>
      </c>
      <c r="C6" s="8">
        <v>4.8000000000000001E-2</v>
      </c>
      <c r="D6" s="8">
        <v>4.9000000000000002E-2</v>
      </c>
      <c r="E6" s="8">
        <v>4.2999999999999997E-2</v>
      </c>
      <c r="F6" s="8">
        <v>4.3999999999999997E-2</v>
      </c>
      <c r="G6" s="8">
        <v>4.2999999999999997E-2</v>
      </c>
      <c r="H6" s="8">
        <v>4.3999999999999997E-2</v>
      </c>
      <c r="I6" s="8">
        <v>4.3999999999999997E-2</v>
      </c>
      <c r="J6" s="8">
        <v>4.3999999999999997E-2</v>
      </c>
      <c r="K6" s="8">
        <v>4.2999999999999997E-2</v>
      </c>
      <c r="L6" s="8">
        <v>4.2999999999999997E-2</v>
      </c>
      <c r="M6" s="3">
        <v>5.5E-2</v>
      </c>
      <c r="N6" s="4">
        <v>450</v>
      </c>
    </row>
    <row r="7" spans="1:14" x14ac:dyDescent="0.5">
      <c r="A7" s="2" t="s">
        <v>3</v>
      </c>
      <c r="B7" s="3">
        <v>4.8000000000000001E-2</v>
      </c>
      <c r="C7" s="3">
        <v>5.1999999999999998E-2</v>
      </c>
      <c r="D7" s="3">
        <v>4.8000000000000001E-2</v>
      </c>
      <c r="E7" s="3">
        <v>4.9000000000000002E-2</v>
      </c>
      <c r="F7" s="3">
        <v>4.9000000000000002E-2</v>
      </c>
      <c r="G7" s="3">
        <v>4.2999999999999997E-2</v>
      </c>
      <c r="H7" s="3">
        <v>4.3999999999999997E-2</v>
      </c>
      <c r="I7" s="3">
        <v>4.9000000000000002E-2</v>
      </c>
      <c r="J7" s="3">
        <v>4.8000000000000001E-2</v>
      </c>
      <c r="K7" s="3">
        <v>4.8000000000000001E-2</v>
      </c>
      <c r="L7" s="3">
        <v>4.8000000000000001E-2</v>
      </c>
      <c r="M7" s="3">
        <v>4.8000000000000001E-2</v>
      </c>
      <c r="N7" s="4">
        <v>450</v>
      </c>
    </row>
    <row r="8" spans="1:14" x14ac:dyDescent="0.5">
      <c r="A8" s="2" t="s">
        <v>4</v>
      </c>
      <c r="B8" s="3">
        <v>4.9000000000000002E-2</v>
      </c>
      <c r="C8" s="3">
        <v>4.9000000000000002E-2</v>
      </c>
      <c r="D8" s="3">
        <v>4.9000000000000002E-2</v>
      </c>
      <c r="E8" s="3">
        <v>4.8000000000000001E-2</v>
      </c>
      <c r="F8" s="3">
        <v>4.8000000000000001E-2</v>
      </c>
      <c r="G8" s="3">
        <v>4.8000000000000001E-2</v>
      </c>
      <c r="H8" s="3">
        <v>4.9000000000000002E-2</v>
      </c>
      <c r="I8" s="3">
        <v>0.05</v>
      </c>
      <c r="J8" s="3">
        <v>4.8000000000000001E-2</v>
      </c>
      <c r="K8" s="3">
        <v>4.8000000000000001E-2</v>
      </c>
      <c r="L8" s="3">
        <v>4.8000000000000001E-2</v>
      </c>
      <c r="M8" s="3">
        <v>4.8000000000000001E-2</v>
      </c>
      <c r="N8" s="4">
        <v>450</v>
      </c>
    </row>
    <row r="9" spans="1:14" x14ac:dyDescent="0.5">
      <c r="A9" s="2" t="s">
        <v>5</v>
      </c>
      <c r="B9" s="3">
        <v>4.9000000000000002E-2</v>
      </c>
      <c r="C9" s="3">
        <v>4.8000000000000001E-2</v>
      </c>
      <c r="D9" s="3">
        <v>4.8000000000000001E-2</v>
      </c>
      <c r="E9" s="3">
        <v>4.9000000000000002E-2</v>
      </c>
      <c r="F9" s="3">
        <v>4.8000000000000001E-2</v>
      </c>
      <c r="G9" s="3">
        <v>4.9000000000000002E-2</v>
      </c>
      <c r="H9" s="3">
        <v>4.9000000000000002E-2</v>
      </c>
      <c r="I9" s="3">
        <v>4.8000000000000001E-2</v>
      </c>
      <c r="J9" s="3">
        <v>4.9000000000000002E-2</v>
      </c>
      <c r="K9" s="3">
        <v>4.8000000000000001E-2</v>
      </c>
      <c r="L9" s="3">
        <v>4.8000000000000001E-2</v>
      </c>
      <c r="M9" s="3">
        <v>4.8000000000000001E-2</v>
      </c>
      <c r="N9" s="4">
        <v>450</v>
      </c>
    </row>
    <row r="10" spans="1:14" x14ac:dyDescent="0.5">
      <c r="A10" s="2" t="s">
        <v>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>
        <v>450</v>
      </c>
    </row>
    <row r="11" spans="1:14" x14ac:dyDescent="0.5">
      <c r="A11" s="2" t="s">
        <v>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>
        <v>450</v>
      </c>
    </row>
    <row r="13" spans="1:14" x14ac:dyDescent="0.5">
      <c r="C13">
        <f>(0.829-(C5-C6))/0.829</f>
        <v>0.72738238841978287</v>
      </c>
      <c r="D13">
        <f t="shared" ref="D13:L13" si="0">(0.829-(D5-D6))/0.829</f>
        <v>0.74547647768395642</v>
      </c>
      <c r="E13">
        <f t="shared" si="0"/>
        <v>0.76598311218335347</v>
      </c>
      <c r="F13">
        <f t="shared" si="0"/>
        <v>0.73341375150784061</v>
      </c>
      <c r="G13">
        <f t="shared" si="0"/>
        <v>0.7985524728588661</v>
      </c>
      <c r="H13">
        <f t="shared" si="0"/>
        <v>0.68516284680337758</v>
      </c>
      <c r="I13">
        <f t="shared" si="0"/>
        <v>0.72858866103739428</v>
      </c>
      <c r="J13">
        <f t="shared" si="0"/>
        <v>0.79252110977080825</v>
      </c>
      <c r="K13">
        <f t="shared" si="0"/>
        <v>0.78045838359469244</v>
      </c>
      <c r="L13">
        <f t="shared" si="0"/>
        <v>0.72014475271411338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1951C-E913-4A78-BDDB-28868AE242ED}">
  <dimension ref="A2:O13"/>
  <sheetViews>
    <sheetView workbookViewId="0">
      <selection activeCell="C13" sqref="C13:L13"/>
    </sheetView>
  </sheetViews>
  <sheetFormatPr defaultRowHeight="14.35" x14ac:dyDescent="0.5"/>
  <sheetData>
    <row r="2" spans="1:15" x14ac:dyDescent="0.5">
      <c r="C2" t="s">
        <v>8</v>
      </c>
      <c r="D2" t="s">
        <v>9</v>
      </c>
      <c r="E2" t="s">
        <v>10</v>
      </c>
      <c r="F2" t="s">
        <v>23</v>
      </c>
      <c r="G2" t="s">
        <v>12</v>
      </c>
      <c r="H2" t="s">
        <v>13</v>
      </c>
      <c r="I2" t="s">
        <v>14</v>
      </c>
      <c r="J2" t="s">
        <v>28</v>
      </c>
      <c r="K2" t="s">
        <v>16</v>
      </c>
      <c r="L2" t="s">
        <v>15</v>
      </c>
    </row>
    <row r="3" spans="1:15" x14ac:dyDescent="0.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5" x14ac:dyDescent="0.5">
      <c r="A4" s="2" t="s">
        <v>0</v>
      </c>
      <c r="B4" s="3">
        <v>4.9000000000000002E-2</v>
      </c>
      <c r="C4" s="3">
        <v>5.5E-2</v>
      </c>
      <c r="D4" s="3">
        <v>4.9000000000000002E-2</v>
      </c>
      <c r="E4" s="3">
        <v>4.8000000000000001E-2</v>
      </c>
      <c r="F4" s="3">
        <v>4.9000000000000002E-2</v>
      </c>
      <c r="G4" s="3">
        <v>5.0999999999999997E-2</v>
      </c>
      <c r="H4" s="3">
        <v>4.9000000000000002E-2</v>
      </c>
      <c r="I4" s="3">
        <v>4.9000000000000002E-2</v>
      </c>
      <c r="J4" s="3">
        <v>4.8000000000000001E-2</v>
      </c>
      <c r="K4" s="3">
        <v>4.8000000000000001E-2</v>
      </c>
      <c r="L4" s="3">
        <v>4.8000000000000001E-2</v>
      </c>
      <c r="M4" s="3">
        <v>4.9000000000000002E-2</v>
      </c>
      <c r="N4" s="4">
        <v>450</v>
      </c>
    </row>
    <row r="5" spans="1:15" x14ac:dyDescent="0.5">
      <c r="A5" s="2" t="s">
        <v>1</v>
      </c>
      <c r="B5" s="3">
        <v>5.1999999999999998E-2</v>
      </c>
      <c r="C5" s="5">
        <v>0.26400000000000001</v>
      </c>
      <c r="D5" s="5">
        <v>0.245</v>
      </c>
      <c r="E5" s="5">
        <v>0.22800000000000001</v>
      </c>
      <c r="F5" s="5">
        <v>0.216</v>
      </c>
      <c r="G5" s="5">
        <v>0.23100000000000001</v>
      </c>
      <c r="H5" s="5">
        <v>0.21099999999999999</v>
      </c>
      <c r="I5" s="5">
        <v>0.215</v>
      </c>
      <c r="J5" s="5">
        <v>0.21</v>
      </c>
      <c r="K5" s="5">
        <v>0.19</v>
      </c>
      <c r="L5" s="5">
        <v>0.193</v>
      </c>
      <c r="M5" s="3">
        <v>4.9000000000000002E-2</v>
      </c>
      <c r="N5" s="4">
        <v>450</v>
      </c>
    </row>
    <row r="6" spans="1:15" x14ac:dyDescent="0.5">
      <c r="A6" s="2" t="s">
        <v>2</v>
      </c>
      <c r="B6" s="3">
        <v>4.9000000000000002E-2</v>
      </c>
      <c r="C6" s="5">
        <v>4.2999999999999997E-2</v>
      </c>
      <c r="D6" s="5">
        <v>4.2999999999999997E-2</v>
      </c>
      <c r="E6" s="5">
        <v>4.2999999999999997E-2</v>
      </c>
      <c r="F6" s="5">
        <v>4.5999999999999999E-2</v>
      </c>
      <c r="G6" s="5">
        <v>4.3999999999999997E-2</v>
      </c>
      <c r="H6" s="5">
        <v>4.4999999999999998E-2</v>
      </c>
      <c r="I6" s="5">
        <v>4.4999999999999998E-2</v>
      </c>
      <c r="J6" s="5">
        <v>4.3999999999999997E-2</v>
      </c>
      <c r="K6" s="5">
        <v>4.3999999999999997E-2</v>
      </c>
      <c r="L6" s="5">
        <v>4.3999999999999997E-2</v>
      </c>
      <c r="M6" s="3">
        <v>4.9000000000000002E-2</v>
      </c>
      <c r="N6" s="4">
        <v>450</v>
      </c>
      <c r="O6" t="s">
        <v>29</v>
      </c>
    </row>
    <row r="7" spans="1:15" x14ac:dyDescent="0.5">
      <c r="A7" s="2" t="s">
        <v>3</v>
      </c>
      <c r="B7" s="3">
        <v>4.9000000000000002E-2</v>
      </c>
      <c r="C7" s="3">
        <v>4.9000000000000002E-2</v>
      </c>
      <c r="D7" s="3">
        <v>4.9000000000000002E-2</v>
      </c>
      <c r="E7" s="3">
        <v>4.9000000000000002E-2</v>
      </c>
      <c r="F7" s="3">
        <v>4.9000000000000002E-2</v>
      </c>
      <c r="G7" s="3">
        <v>4.9000000000000002E-2</v>
      </c>
      <c r="H7" s="3">
        <v>0.05</v>
      </c>
      <c r="I7" s="3">
        <v>4.9000000000000002E-2</v>
      </c>
      <c r="J7" s="3">
        <v>4.9000000000000002E-2</v>
      </c>
      <c r="K7" s="3">
        <v>4.8000000000000001E-2</v>
      </c>
      <c r="L7" s="3">
        <v>4.9000000000000002E-2</v>
      </c>
      <c r="M7" s="3">
        <v>4.8000000000000001E-2</v>
      </c>
      <c r="N7" s="4">
        <v>450</v>
      </c>
    </row>
    <row r="8" spans="1:15" x14ac:dyDescent="0.5">
      <c r="A8" s="2" t="s">
        <v>4</v>
      </c>
      <c r="B8" s="3">
        <v>0.05</v>
      </c>
      <c r="C8" s="3">
        <v>4.9000000000000002E-2</v>
      </c>
      <c r="D8" s="3">
        <v>4.9000000000000002E-2</v>
      </c>
      <c r="E8" s="3">
        <v>4.8000000000000001E-2</v>
      </c>
      <c r="F8" s="3">
        <v>4.8000000000000001E-2</v>
      </c>
      <c r="G8" s="3">
        <v>4.9000000000000002E-2</v>
      </c>
      <c r="H8" s="3">
        <v>0.05</v>
      </c>
      <c r="I8" s="3">
        <v>4.9000000000000002E-2</v>
      </c>
      <c r="J8" s="3">
        <v>4.9000000000000002E-2</v>
      </c>
      <c r="K8" s="3">
        <v>4.8000000000000001E-2</v>
      </c>
      <c r="L8" s="3">
        <v>4.9000000000000002E-2</v>
      </c>
      <c r="M8" s="3">
        <v>0.05</v>
      </c>
      <c r="N8" s="4">
        <v>450</v>
      </c>
    </row>
    <row r="9" spans="1:15" x14ac:dyDescent="0.5">
      <c r="A9" s="2" t="s">
        <v>5</v>
      </c>
      <c r="B9" s="3">
        <v>0.05</v>
      </c>
      <c r="C9" s="3">
        <v>4.9000000000000002E-2</v>
      </c>
      <c r="D9" s="3">
        <v>4.9000000000000002E-2</v>
      </c>
      <c r="E9" s="3">
        <v>4.9000000000000002E-2</v>
      </c>
      <c r="F9" s="3">
        <v>4.9000000000000002E-2</v>
      </c>
      <c r="G9" s="3">
        <v>4.9000000000000002E-2</v>
      </c>
      <c r="H9" s="3">
        <v>4.9000000000000002E-2</v>
      </c>
      <c r="I9" s="3">
        <v>4.8000000000000001E-2</v>
      </c>
      <c r="J9" s="3">
        <v>4.9000000000000002E-2</v>
      </c>
      <c r="K9" s="3">
        <v>4.8000000000000001E-2</v>
      </c>
      <c r="L9" s="3">
        <v>4.9000000000000002E-2</v>
      </c>
      <c r="M9" s="3">
        <v>4.9000000000000002E-2</v>
      </c>
      <c r="N9" s="4">
        <v>450</v>
      </c>
    </row>
    <row r="10" spans="1:15" x14ac:dyDescent="0.5">
      <c r="A10" s="2" t="s">
        <v>6</v>
      </c>
      <c r="B10" s="3">
        <v>4.9000000000000002E-2</v>
      </c>
      <c r="C10" s="3">
        <v>4.9000000000000002E-2</v>
      </c>
      <c r="D10" s="3">
        <v>0.05</v>
      </c>
      <c r="E10" s="3">
        <v>4.9000000000000002E-2</v>
      </c>
      <c r="F10" s="3">
        <v>4.8000000000000001E-2</v>
      </c>
      <c r="G10" s="3">
        <v>4.8000000000000001E-2</v>
      </c>
      <c r="H10" s="3">
        <v>4.9000000000000002E-2</v>
      </c>
      <c r="I10" s="3">
        <v>4.8000000000000001E-2</v>
      </c>
      <c r="J10" s="3">
        <v>4.8000000000000001E-2</v>
      </c>
      <c r="K10" s="3">
        <v>4.9000000000000002E-2</v>
      </c>
      <c r="L10" s="3">
        <v>4.9000000000000002E-2</v>
      </c>
      <c r="M10" s="3">
        <v>0.05</v>
      </c>
      <c r="N10" s="4">
        <v>450</v>
      </c>
    </row>
    <row r="11" spans="1:15" x14ac:dyDescent="0.5">
      <c r="A11" s="2" t="s">
        <v>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>
        <v>450</v>
      </c>
    </row>
    <row r="13" spans="1:15" x14ac:dyDescent="0.5">
      <c r="C13">
        <f>(0.829-(C5-C7))/0.829</f>
        <v>0.74065138721351009</v>
      </c>
      <c r="D13">
        <f t="shared" ref="D13:L13" si="0">(0.829-(D5-D7))/0.829</f>
        <v>0.7635705669481303</v>
      </c>
      <c r="E13">
        <f t="shared" si="0"/>
        <v>0.78407720144752713</v>
      </c>
      <c r="F13">
        <f t="shared" si="0"/>
        <v>0.7985524728588661</v>
      </c>
      <c r="G13">
        <f t="shared" si="0"/>
        <v>0.78045838359469244</v>
      </c>
      <c r="H13">
        <f t="shared" si="0"/>
        <v>0.80579010856453559</v>
      </c>
      <c r="I13">
        <f t="shared" si="0"/>
        <v>0.79975874547647774</v>
      </c>
      <c r="J13">
        <f t="shared" si="0"/>
        <v>0.80579010856453559</v>
      </c>
      <c r="K13">
        <f t="shared" si="0"/>
        <v>0.82870928829915558</v>
      </c>
      <c r="L13">
        <f t="shared" si="0"/>
        <v>0.82629674306393242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8EC2D-D069-4E47-AB18-D1B3AE641D45}">
  <dimension ref="B2:S22"/>
  <sheetViews>
    <sheetView tabSelected="1" zoomScale="90" zoomScaleNormal="90" zoomScaleSheetLayoutView="50" workbookViewId="0">
      <selection activeCell="L18" sqref="L18"/>
    </sheetView>
  </sheetViews>
  <sheetFormatPr defaultRowHeight="14.35" x14ac:dyDescent="0.5"/>
  <cols>
    <col min="3" max="12" width="10" bestFit="1" customWidth="1"/>
    <col min="14" max="19" width="9.234375" bestFit="1" customWidth="1"/>
  </cols>
  <sheetData>
    <row r="2" spans="2:19" x14ac:dyDescent="0.5">
      <c r="C2" s="9" t="s">
        <v>30</v>
      </c>
      <c r="D2" s="9" t="s">
        <v>31</v>
      </c>
      <c r="E2" s="9" t="s">
        <v>32</v>
      </c>
      <c r="F2" s="9" t="s">
        <v>33</v>
      </c>
      <c r="G2" s="9" t="s">
        <v>34</v>
      </c>
      <c r="H2" s="9" t="s">
        <v>35</v>
      </c>
      <c r="I2" s="9" t="s">
        <v>36</v>
      </c>
      <c r="J2" s="9" t="s">
        <v>37</v>
      </c>
      <c r="K2" s="9" t="s">
        <v>35</v>
      </c>
      <c r="L2" s="9" t="s">
        <v>36</v>
      </c>
    </row>
    <row r="3" spans="2:19" x14ac:dyDescent="0.5">
      <c r="B3" s="9" t="s">
        <v>38</v>
      </c>
      <c r="C3" s="10">
        <v>0.56091676718938477</v>
      </c>
      <c r="D3" s="11">
        <v>0.63811821471652586</v>
      </c>
      <c r="E3" s="11">
        <v>0.72376357056694796</v>
      </c>
      <c r="F3" s="11">
        <v>0.79975874547647774</v>
      </c>
      <c r="G3" s="11">
        <v>0.71773220747889022</v>
      </c>
      <c r="H3" s="11">
        <v>0.72014475271411338</v>
      </c>
      <c r="I3" s="11">
        <v>0.72979493365500603</v>
      </c>
      <c r="J3" s="11">
        <v>0.73823884197828693</v>
      </c>
      <c r="K3" s="11">
        <v>0.72376357056694796</v>
      </c>
      <c r="L3" s="11">
        <v>0.71411338962605553</v>
      </c>
    </row>
    <row r="4" spans="2:19" x14ac:dyDescent="0.5">
      <c r="B4" s="9" t="s">
        <v>39</v>
      </c>
      <c r="C4" s="12">
        <v>0.67551266586248493</v>
      </c>
      <c r="D4">
        <v>0.74547647768395642</v>
      </c>
      <c r="E4">
        <v>0.70084439083232808</v>
      </c>
      <c r="F4">
        <v>0.81905910735826293</v>
      </c>
      <c r="G4">
        <v>0.74668275030156817</v>
      </c>
      <c r="H4">
        <v>0.73462002412545235</v>
      </c>
      <c r="I4">
        <v>0.75030156815440274</v>
      </c>
      <c r="J4">
        <v>0.74668275030156817</v>
      </c>
      <c r="K4">
        <v>0.75995174909529539</v>
      </c>
      <c r="L4">
        <v>0.78045838359469244</v>
      </c>
    </row>
    <row r="5" spans="2:19" x14ac:dyDescent="0.5">
      <c r="B5" s="9" t="s">
        <v>40</v>
      </c>
      <c r="C5" s="12">
        <v>0.72738238841978287</v>
      </c>
      <c r="D5">
        <v>0.74547647768395642</v>
      </c>
      <c r="E5">
        <v>0.76598311218335347</v>
      </c>
      <c r="F5">
        <v>0.73341375150784061</v>
      </c>
      <c r="G5">
        <v>0.7985524728588661</v>
      </c>
      <c r="H5">
        <v>0.68516284680337758</v>
      </c>
      <c r="I5">
        <v>0.72858866103739428</v>
      </c>
      <c r="J5">
        <v>0.79252110977080825</v>
      </c>
      <c r="K5">
        <v>0.78045838359469244</v>
      </c>
      <c r="L5">
        <v>0.72014475271411338</v>
      </c>
      <c r="N5">
        <v>4.3788345730151876E-2</v>
      </c>
      <c r="O5">
        <v>1.0953521787693203E-2</v>
      </c>
      <c r="P5">
        <v>9.6216014642893401E-3</v>
      </c>
      <c r="Q5">
        <v>2.8441737991591023E-2</v>
      </c>
      <c r="R5">
        <v>8.6290273520720454E-2</v>
      </c>
      <c r="S5">
        <v>0.10378479354009208</v>
      </c>
    </row>
    <row r="6" spans="2:19" x14ac:dyDescent="0.5">
      <c r="B6" s="9" t="s">
        <v>41</v>
      </c>
      <c r="C6" s="12">
        <v>0.74065138721351009</v>
      </c>
      <c r="D6">
        <v>0.7635705669481303</v>
      </c>
      <c r="E6">
        <v>0.78407720144752713</v>
      </c>
      <c r="F6">
        <v>0.7985524728588661</v>
      </c>
      <c r="G6">
        <v>0.78045838359469244</v>
      </c>
      <c r="H6">
        <v>0.80579010856453559</v>
      </c>
      <c r="I6">
        <v>0.79975874547647774</v>
      </c>
      <c r="J6">
        <v>0.80579010856453559</v>
      </c>
      <c r="K6">
        <v>0.82870928829915558</v>
      </c>
      <c r="L6">
        <v>0.82629674306393242</v>
      </c>
    </row>
    <row r="9" spans="2:19" x14ac:dyDescent="0.5">
      <c r="C9" s="9" t="s">
        <v>30</v>
      </c>
      <c r="D9" s="9" t="s">
        <v>31</v>
      </c>
      <c r="E9" s="9" t="s">
        <v>32</v>
      </c>
      <c r="F9" s="9" t="s">
        <v>34</v>
      </c>
      <c r="G9" s="9" t="s">
        <v>35</v>
      </c>
      <c r="H9" s="9" t="s">
        <v>36</v>
      </c>
      <c r="I9" s="9" t="s">
        <v>37</v>
      </c>
      <c r="J9" s="9" t="s">
        <v>35</v>
      </c>
      <c r="K9" s="9" t="s">
        <v>36</v>
      </c>
      <c r="L9" s="9" t="s">
        <v>33</v>
      </c>
      <c r="N9" t="s">
        <v>46</v>
      </c>
      <c r="O9" t="s">
        <v>47</v>
      </c>
      <c r="P9">
        <v>10</v>
      </c>
      <c r="Q9">
        <v>100</v>
      </c>
      <c r="R9">
        <v>150</v>
      </c>
      <c r="S9" t="s">
        <v>48</v>
      </c>
    </row>
    <row r="10" spans="2:19" x14ac:dyDescent="0.5">
      <c r="B10" s="9" t="s">
        <v>38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N10" s="18">
        <v>1.0531305586230473</v>
      </c>
      <c r="O10" s="18">
        <v>1.0497333050635351</v>
      </c>
      <c r="P10" s="18">
        <v>1.0856490613217973</v>
      </c>
      <c r="Q10" s="18">
        <v>1.0391349216638488</v>
      </c>
      <c r="R10" s="18">
        <v>1.0640590735891917</v>
      </c>
      <c r="S10" s="17">
        <v>1.0996559232429961</v>
      </c>
    </row>
    <row r="11" spans="2:19" x14ac:dyDescent="0.5">
      <c r="B11" s="9" t="s">
        <v>39</v>
      </c>
      <c r="C11" s="12">
        <f>C4/$C$4</f>
        <v>1</v>
      </c>
      <c r="D11">
        <f t="shared" ref="D11:E11" si="0">D4/$C$4</f>
        <v>1.1035714285714284</v>
      </c>
      <c r="E11">
        <f t="shared" si="0"/>
        <v>1.0374999999999999</v>
      </c>
      <c r="F11">
        <f t="shared" ref="F11:K11" si="1">G4/$C$4</f>
        <v>1.1053571428571429</v>
      </c>
      <c r="G11">
        <f t="shared" si="1"/>
        <v>1.0874999999999999</v>
      </c>
      <c r="H11">
        <f t="shared" si="1"/>
        <v>1.1107142857142855</v>
      </c>
      <c r="I11">
        <f t="shared" si="1"/>
        <v>1.1053571428571429</v>
      </c>
      <c r="J11">
        <f t="shared" si="1"/>
        <v>1.1249999999999998</v>
      </c>
      <c r="K11">
        <f t="shared" si="1"/>
        <v>1.155357142857143</v>
      </c>
      <c r="L11">
        <f>F4/$C$4</f>
        <v>1.2124999999999999</v>
      </c>
      <c r="N11" s="17"/>
      <c r="O11" s="17"/>
      <c r="P11" s="17">
        <v>1.0942857547997564</v>
      </c>
      <c r="Q11" s="17">
        <v>1.1056203330074206</v>
      </c>
      <c r="R11" s="17">
        <v>1.0870140244180064</v>
      </c>
      <c r="S11" s="18"/>
    </row>
    <row r="12" spans="2:19" x14ac:dyDescent="0.5">
      <c r="B12" s="9" t="s">
        <v>40</v>
      </c>
      <c r="C12" s="12">
        <f>C5/$C$5</f>
        <v>1</v>
      </c>
      <c r="D12">
        <f t="shared" ref="D12:E12" si="2">D5/$C$5</f>
        <v>1.024875621890547</v>
      </c>
      <c r="E12">
        <f t="shared" si="2"/>
        <v>1.0530679933665008</v>
      </c>
      <c r="F12">
        <f t="shared" ref="F12:K12" si="3">G5/$C$5</f>
        <v>1.097844112769486</v>
      </c>
      <c r="G12">
        <f t="shared" si="3"/>
        <v>0.94195688225538976</v>
      </c>
      <c r="H12">
        <f t="shared" si="3"/>
        <v>1.001658374792703</v>
      </c>
      <c r="I12">
        <f t="shared" si="3"/>
        <v>1.0895522388059702</v>
      </c>
      <c r="J12">
        <f t="shared" si="3"/>
        <v>1.0729684908789388</v>
      </c>
      <c r="K12">
        <f t="shared" si="3"/>
        <v>0.99004975124378114</v>
      </c>
      <c r="L12">
        <f>F5/$C$5</f>
        <v>1.0082918739635156</v>
      </c>
      <c r="N12" s="18">
        <v>4.3788345730151876E-2</v>
      </c>
      <c r="O12" s="18">
        <v>1.0953521787693203E-2</v>
      </c>
      <c r="P12" s="18">
        <v>2.7883127978661319E-2</v>
      </c>
      <c r="Q12" s="18">
        <v>8.4158948764765026E-2</v>
      </c>
      <c r="R12" s="18">
        <v>5.6207100882569458E-2</v>
      </c>
      <c r="S12" s="18">
        <v>0.10378479354009208</v>
      </c>
    </row>
    <row r="13" spans="2:19" ht="14.7" thickBot="1" x14ac:dyDescent="0.55000000000000004">
      <c r="B13" s="9" t="s">
        <v>41</v>
      </c>
      <c r="C13" s="12">
        <f>C6/$C$6</f>
        <v>1</v>
      </c>
      <c r="D13">
        <f t="shared" ref="D13:E13" si="4">D6/$C$6</f>
        <v>1.0309446254071664</v>
      </c>
      <c r="E13">
        <f t="shared" si="4"/>
        <v>1.0586319218241045</v>
      </c>
      <c r="F13">
        <f t="shared" ref="F13:K13" si="5">G6/$C$6</f>
        <v>1.0537459283387625</v>
      </c>
      <c r="G13">
        <f t="shared" si="5"/>
        <v>1.0879478827361566</v>
      </c>
      <c r="H13">
        <f t="shared" si="5"/>
        <v>1.0798045602605866</v>
      </c>
      <c r="I13">
        <f t="shared" si="5"/>
        <v>1.0879478827361566</v>
      </c>
      <c r="J13">
        <f t="shared" si="5"/>
        <v>1.1188925081433228</v>
      </c>
      <c r="K13">
        <f t="shared" si="5"/>
        <v>1.1156351791530947</v>
      </c>
      <c r="L13">
        <f>F6/$C$6</f>
        <v>1.0781758957654726</v>
      </c>
      <c r="N13" s="18">
        <v>0</v>
      </c>
      <c r="O13" s="18">
        <v>0</v>
      </c>
      <c r="P13" s="18">
        <v>9.6216014642893401E-3</v>
      </c>
      <c r="Q13" s="18">
        <v>2.8441737991591023E-2</v>
      </c>
      <c r="R13" s="18">
        <v>8.6290273520720454E-2</v>
      </c>
      <c r="S13" s="18">
        <v>0</v>
      </c>
    </row>
    <row r="14" spans="2:19" ht="14.7" thickBot="1" x14ac:dyDescent="0.55000000000000004">
      <c r="B14" s="9" t="s">
        <v>42</v>
      </c>
      <c r="C14" s="20">
        <f>AVERAGE(C10:C13)</f>
        <v>1</v>
      </c>
      <c r="D14" s="21">
        <f t="shared" ref="D14:E14" si="6">AVERAGE(D10:D13)</f>
        <v>1.0531305586230473</v>
      </c>
      <c r="E14" s="21">
        <f t="shared" si="6"/>
        <v>1.0497333050635351</v>
      </c>
      <c r="F14" s="21">
        <f t="shared" ref="F14:L14" si="7">AVERAGE(F10:F13)</f>
        <v>1.0856490613217973</v>
      </c>
      <c r="G14" s="21">
        <f t="shared" si="7"/>
        <v>1.0391349216638488</v>
      </c>
      <c r="H14" s="21">
        <f t="shared" si="7"/>
        <v>1.0640590735891917</v>
      </c>
      <c r="I14" s="21">
        <f t="shared" si="7"/>
        <v>1.0942857547997564</v>
      </c>
      <c r="J14" s="21">
        <f t="shared" si="7"/>
        <v>1.1056203330074206</v>
      </c>
      <c r="K14" s="22">
        <f t="shared" si="7"/>
        <v>1.0870140244180064</v>
      </c>
      <c r="L14" s="21">
        <f t="shared" si="7"/>
        <v>1.0996559232429961</v>
      </c>
    </row>
    <row r="15" spans="2:19" x14ac:dyDescent="0.5">
      <c r="B15" s="9" t="s">
        <v>43</v>
      </c>
      <c r="C15" s="13">
        <f>STDEV(C10:C13)</f>
        <v>0</v>
      </c>
      <c r="D15" s="14">
        <f t="shared" ref="D15:E15" si="8">STDEV(D10:D13)</f>
        <v>4.3788345730151876E-2</v>
      </c>
      <c r="E15" s="14">
        <f t="shared" si="8"/>
        <v>1.0953521787693203E-2</v>
      </c>
      <c r="F15" s="14">
        <f t="shared" ref="F15:L15" si="9">STDEV(F10:F13)</f>
        <v>2.7883127978661319E-2</v>
      </c>
      <c r="G15" s="14">
        <f t="shared" si="9"/>
        <v>8.4158948764765026E-2</v>
      </c>
      <c r="H15" s="14">
        <f t="shared" si="9"/>
        <v>5.6207100882569458E-2</v>
      </c>
      <c r="I15" s="14">
        <f t="shared" si="9"/>
        <v>9.6216014642893401E-3</v>
      </c>
      <c r="J15" s="14">
        <f t="shared" si="9"/>
        <v>2.8441737991591023E-2</v>
      </c>
      <c r="K15" s="15">
        <f t="shared" si="9"/>
        <v>8.6290273520720454E-2</v>
      </c>
      <c r="L15" s="14">
        <f t="shared" si="9"/>
        <v>0.10378479354009208</v>
      </c>
    </row>
    <row r="16" spans="2:19" x14ac:dyDescent="0.5">
      <c r="B16" s="9" t="s">
        <v>44</v>
      </c>
      <c r="C16" t="e">
        <f>_xlfn.T.TEST(C11:C13,C11:C13,2,2)</f>
        <v>#DIV/0!</v>
      </c>
      <c r="D16">
        <f>_xlfn.T.TEST($C$11:$C$13,D11:D13,2,2)</f>
        <v>0.10346828585172621</v>
      </c>
      <c r="E16" s="19">
        <f t="shared" ref="E16" si="10">_xlfn.T.TEST($C$11:$C$13,E11:E13,2,2)</f>
        <v>1.4129014442872086E-3</v>
      </c>
      <c r="F16" s="19">
        <f t="shared" ref="F16:L16" si="11">_xlfn.T.TEST($C$11:$C$13,F11:F13,2,2)</f>
        <v>6.0040719372588197E-3</v>
      </c>
      <c r="G16">
        <f t="shared" si="11"/>
        <v>0.46572652272952747</v>
      </c>
      <c r="H16">
        <f t="shared" si="11"/>
        <v>0.11961846132811089</v>
      </c>
      <c r="I16" s="19">
        <f t="shared" si="11"/>
        <v>7.0652891619428517E-5</v>
      </c>
      <c r="J16" s="19">
        <f t="shared" si="11"/>
        <v>3.0047716514675412E-3</v>
      </c>
      <c r="K16">
        <f t="shared" si="11"/>
        <v>0.15563706524870383</v>
      </c>
      <c r="L16">
        <f t="shared" si="11"/>
        <v>0.17161704424289206</v>
      </c>
    </row>
    <row r="17" spans="2:12" x14ac:dyDescent="0.5">
      <c r="B17" s="9" t="s">
        <v>45</v>
      </c>
      <c r="F17" s="16">
        <f>TTEST(F11:F13,I11:I13,2,2)</f>
        <v>0.63873052286116183</v>
      </c>
      <c r="G17" s="16">
        <f>TTEST(G11:G13,J11:J13,2,2)</f>
        <v>0.26460641462343149</v>
      </c>
      <c r="H17" s="16">
        <f>TTEST(H11:H13,K11:K13,2,2)</f>
        <v>0.71909404580971681</v>
      </c>
    </row>
    <row r="18" spans="2:12" x14ac:dyDescent="0.5"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2:12" x14ac:dyDescent="0.5">
      <c r="B19" s="9"/>
    </row>
    <row r="20" spans="2:12" x14ac:dyDescent="0.5">
      <c r="B20" s="9"/>
    </row>
    <row r="21" spans="2:12" x14ac:dyDescent="0.5">
      <c r="B21" s="9"/>
    </row>
    <row r="22" spans="2:12" x14ac:dyDescent="0.5">
      <c r="B22" s="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R1</vt:lpstr>
      <vt:lpstr>R2</vt:lpstr>
      <vt:lpstr>R3</vt:lpstr>
      <vt:lpstr>R4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Athanasiadis</dc:creator>
  <cp:lastModifiedBy>Helen Athanasiadis</cp:lastModifiedBy>
  <dcterms:created xsi:type="dcterms:W3CDTF">2023-07-26T12:30:10Z</dcterms:created>
  <dcterms:modified xsi:type="dcterms:W3CDTF">2023-11-27T14:00:26Z</dcterms:modified>
</cp:coreProperties>
</file>