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Macroalgae MSc Mariska van Tonder\Dissertation feedback\"/>
    </mc:Choice>
  </mc:AlternateContent>
  <bookViews>
    <workbookView xWindow="0" yWindow="0" windowWidth="28800" windowHeight="13605"/>
  </bookViews>
  <sheets>
    <sheet name="Sheet1" sheetId="1" r:id="rId1"/>
    <sheet name="Sheet2" sheetId="2" r:id="rId2"/>
    <sheet name="Sheet3" sheetId="3" r:id="rId3"/>
    <sheet name="Sheet4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6" i="1" l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I37" i="1"/>
  <c r="I38" i="1"/>
  <c r="I39" i="1"/>
  <c r="I36" i="1"/>
  <c r="AC54" i="1"/>
  <c r="AB54" i="1"/>
  <c r="AA54" i="1"/>
  <c r="Z54" i="1"/>
  <c r="Q54" i="1"/>
  <c r="P54" i="1"/>
  <c r="O54" i="1"/>
  <c r="N54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AK52" i="1"/>
  <c r="AK54" i="1" s="1"/>
  <c r="AJ52" i="1"/>
  <c r="AJ54" i="1" s="1"/>
  <c r="AI52" i="1"/>
  <c r="AI54" i="1" s="1"/>
  <c r="AH52" i="1"/>
  <c r="AH54" i="1" s="1"/>
  <c r="AG52" i="1"/>
  <c r="AG54" i="1" s="1"/>
  <c r="AF52" i="1"/>
  <c r="AF54" i="1" s="1"/>
  <c r="AE52" i="1"/>
  <c r="AE54" i="1" s="1"/>
  <c r="AD52" i="1"/>
  <c r="AD54" i="1" s="1"/>
  <c r="AC52" i="1"/>
  <c r="AB52" i="1"/>
  <c r="AA52" i="1"/>
  <c r="Z52" i="1"/>
  <c r="Y52" i="1"/>
  <c r="Y54" i="1" s="1"/>
  <c r="X52" i="1"/>
  <c r="X54" i="1" s="1"/>
  <c r="W52" i="1"/>
  <c r="W54" i="1" s="1"/>
  <c r="V52" i="1"/>
  <c r="V54" i="1" s="1"/>
  <c r="U52" i="1"/>
  <c r="U54" i="1" s="1"/>
  <c r="T52" i="1"/>
  <c r="T54" i="1" s="1"/>
  <c r="S52" i="1"/>
  <c r="S54" i="1" s="1"/>
  <c r="R52" i="1"/>
  <c r="R54" i="1" s="1"/>
  <c r="Q52" i="1"/>
  <c r="P52" i="1"/>
  <c r="O52" i="1"/>
  <c r="N52" i="1"/>
  <c r="M52" i="1"/>
  <c r="M54" i="1" s="1"/>
  <c r="L52" i="1"/>
  <c r="L54" i="1" s="1"/>
  <c r="K52" i="1"/>
  <c r="K54" i="1" s="1"/>
  <c r="J52" i="1"/>
  <c r="J54" i="1" s="1"/>
  <c r="I52" i="1"/>
  <c r="I54" i="1" s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I25" i="1"/>
  <c r="J25" i="1"/>
  <c r="K25" i="1"/>
  <c r="L25" i="1"/>
  <c r="M25" i="1"/>
  <c r="N25" i="1"/>
  <c r="O25" i="1"/>
  <c r="P25" i="1"/>
  <c r="Q25" i="1"/>
  <c r="R25" i="1"/>
  <c r="S25" i="1"/>
  <c r="S30" i="1" s="1"/>
  <c r="T25" i="1"/>
  <c r="T29" i="1" s="1"/>
  <c r="U25" i="1"/>
  <c r="U29" i="1" s="1"/>
  <c r="V25" i="1"/>
  <c r="W25" i="1"/>
  <c r="X25" i="1"/>
  <c r="Y25" i="1"/>
  <c r="Z25" i="1"/>
  <c r="AA25" i="1"/>
  <c r="AA31" i="1" s="1"/>
  <c r="AB25" i="1"/>
  <c r="AC25" i="1"/>
  <c r="AD25" i="1"/>
  <c r="AE25" i="1"/>
  <c r="AE30" i="1" s="1"/>
  <c r="AE32" i="1" s="1"/>
  <c r="AF25" i="1"/>
  <c r="AF29" i="1" s="1"/>
  <c r="AG25" i="1"/>
  <c r="AG30" i="1" s="1"/>
  <c r="AH25" i="1"/>
  <c r="AI25" i="1"/>
  <c r="AJ25" i="1"/>
  <c r="AK25" i="1"/>
  <c r="J26" i="1"/>
  <c r="K26" i="1"/>
  <c r="L26" i="1"/>
  <c r="M26" i="1"/>
  <c r="N26" i="1"/>
  <c r="N31" i="1" s="1"/>
  <c r="O26" i="1"/>
  <c r="O31" i="1" s="1"/>
  <c r="P26" i="1"/>
  <c r="P29" i="1" s="1"/>
  <c r="Q26" i="1"/>
  <c r="Q30" i="1" s="1"/>
  <c r="R26" i="1"/>
  <c r="S26" i="1"/>
  <c r="T26" i="1"/>
  <c r="U26" i="1"/>
  <c r="V26" i="1"/>
  <c r="W26" i="1"/>
  <c r="W31" i="1" s="1"/>
  <c r="X26" i="1"/>
  <c r="Y26" i="1"/>
  <c r="Z26" i="1"/>
  <c r="Z31" i="1" s="1"/>
  <c r="AA26" i="1"/>
  <c r="AA30" i="1" s="1"/>
  <c r="AA32" i="1" s="1"/>
  <c r="AB26" i="1"/>
  <c r="AB30" i="1" s="1"/>
  <c r="AB32" i="1" s="1"/>
  <c r="AC26" i="1"/>
  <c r="AC30" i="1" s="1"/>
  <c r="AD26" i="1"/>
  <c r="AE26" i="1"/>
  <c r="AF26" i="1"/>
  <c r="AG26" i="1"/>
  <c r="AH26" i="1"/>
  <c r="AI26" i="1"/>
  <c r="AI31" i="1" s="1"/>
  <c r="AJ26" i="1"/>
  <c r="AK26" i="1"/>
  <c r="J27" i="1"/>
  <c r="K27" i="1"/>
  <c r="K31" i="1" s="1"/>
  <c r="L27" i="1"/>
  <c r="L29" i="1" s="1"/>
  <c r="M27" i="1"/>
  <c r="M31" i="1" s="1"/>
  <c r="N27" i="1"/>
  <c r="O27" i="1"/>
  <c r="P27" i="1"/>
  <c r="Q27" i="1"/>
  <c r="R27" i="1"/>
  <c r="S27" i="1"/>
  <c r="T27" i="1"/>
  <c r="U27" i="1"/>
  <c r="V27" i="1"/>
  <c r="W27" i="1"/>
  <c r="X27" i="1"/>
  <c r="X29" i="1" s="1"/>
  <c r="Y27" i="1"/>
  <c r="Y31" i="1" s="1"/>
  <c r="Z27" i="1"/>
  <c r="AA27" i="1"/>
  <c r="AB27" i="1"/>
  <c r="AC27" i="1"/>
  <c r="AD27" i="1"/>
  <c r="AE27" i="1"/>
  <c r="AF27" i="1"/>
  <c r="AG27" i="1"/>
  <c r="AH27" i="1"/>
  <c r="AI27" i="1"/>
  <c r="AI29" i="1" s="1"/>
  <c r="AJ27" i="1"/>
  <c r="AJ29" i="1" s="1"/>
  <c r="AK27" i="1"/>
  <c r="AK31" i="1" s="1"/>
  <c r="J28" i="1"/>
  <c r="K28" i="1"/>
  <c r="L28" i="1"/>
  <c r="M28" i="1"/>
  <c r="N28" i="1"/>
  <c r="O28" i="1"/>
  <c r="P28" i="1"/>
  <c r="Q28" i="1"/>
  <c r="R28" i="1"/>
  <c r="S28" i="1"/>
  <c r="S31" i="1" s="1"/>
  <c r="T28" i="1"/>
  <c r="U28" i="1"/>
  <c r="V28" i="1"/>
  <c r="W28" i="1"/>
  <c r="X28" i="1"/>
  <c r="Y28" i="1"/>
  <c r="Z28" i="1"/>
  <c r="AA28" i="1"/>
  <c r="AB28" i="1"/>
  <c r="AC28" i="1"/>
  <c r="AD28" i="1"/>
  <c r="AD30" i="1" s="1"/>
  <c r="AD32" i="1" s="1"/>
  <c r="AE28" i="1"/>
  <c r="AE31" i="1" s="1"/>
  <c r="AF28" i="1"/>
  <c r="AG28" i="1"/>
  <c r="AH28" i="1"/>
  <c r="AI28" i="1"/>
  <c r="AJ28" i="1"/>
  <c r="AK28" i="1"/>
  <c r="I26" i="1"/>
  <c r="I31" i="1" s="1"/>
  <c r="I27" i="1"/>
  <c r="I28" i="1"/>
  <c r="AH31" i="1"/>
  <c r="AD31" i="1"/>
  <c r="AB31" i="1"/>
  <c r="V31" i="1"/>
  <c r="R31" i="1"/>
  <c r="P31" i="1"/>
  <c r="J31" i="1"/>
  <c r="AI30" i="1"/>
  <c r="AH30" i="1"/>
  <c r="AH32" i="1" s="1"/>
  <c r="AF30" i="1"/>
  <c r="Z30" i="1"/>
  <c r="W30" i="1"/>
  <c r="V30" i="1"/>
  <c r="V32" i="1" s="1"/>
  <c r="T30" i="1"/>
  <c r="R30" i="1"/>
  <c r="O30" i="1"/>
  <c r="O32" i="1" s="1"/>
  <c r="N30" i="1"/>
  <c r="K30" i="1"/>
  <c r="J30" i="1"/>
  <c r="J32" i="1" s="1"/>
  <c r="I30" i="1"/>
  <c r="AK29" i="1"/>
  <c r="AH29" i="1"/>
  <c r="AE29" i="1"/>
  <c r="AD29" i="1"/>
  <c r="AA29" i="1"/>
  <c r="Z29" i="1"/>
  <c r="Y29" i="1"/>
  <c r="W29" i="1"/>
  <c r="V29" i="1"/>
  <c r="S29" i="1"/>
  <c r="R29" i="1"/>
  <c r="O29" i="1"/>
  <c r="N29" i="1"/>
  <c r="M29" i="1"/>
  <c r="K29" i="1"/>
  <c r="J29" i="1"/>
  <c r="I29" i="1"/>
  <c r="S32" i="1" l="1"/>
  <c r="T32" i="1"/>
  <c r="Q31" i="1"/>
  <c r="Q32" i="1" s="1"/>
  <c r="W32" i="1"/>
  <c r="U30" i="1"/>
  <c r="AI32" i="1"/>
  <c r="Q29" i="1"/>
  <c r="AC29" i="1"/>
  <c r="L30" i="1"/>
  <c r="L32" i="1" s="1"/>
  <c r="X30" i="1"/>
  <c r="AJ30" i="1"/>
  <c r="T31" i="1"/>
  <c r="AF31" i="1"/>
  <c r="K32" i="1"/>
  <c r="M30" i="1"/>
  <c r="M32" i="1" s="1"/>
  <c r="Y30" i="1"/>
  <c r="Y32" i="1" s="1"/>
  <c r="AK30" i="1"/>
  <c r="AK32" i="1" s="1"/>
  <c r="U31" i="1"/>
  <c r="AG31" i="1"/>
  <c r="AG32" i="1" s="1"/>
  <c r="Z32" i="1"/>
  <c r="AB29" i="1"/>
  <c r="AC31" i="1"/>
  <c r="AC32" i="1" s="1"/>
  <c r="AG29" i="1"/>
  <c r="P30" i="1"/>
  <c r="P32" i="1" s="1"/>
  <c r="L31" i="1"/>
  <c r="X31" i="1"/>
  <c r="AJ31" i="1"/>
  <c r="N32" i="1"/>
  <c r="R32" i="1"/>
  <c r="AF32" i="1"/>
  <c r="I32" i="1"/>
  <c r="U32" i="1" l="1"/>
  <c r="AJ32" i="1"/>
  <c r="X32" i="1"/>
  <c r="B7" i="4" l="1"/>
  <c r="C7" i="4"/>
  <c r="B8" i="4"/>
  <c r="C8" i="4"/>
  <c r="C10" i="4" s="1"/>
  <c r="B9" i="4"/>
  <c r="C9" i="4"/>
  <c r="B10" i="4" l="1"/>
  <c r="AD14" i="4" l="1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B14" i="2"/>
  <c r="T10" i="4"/>
  <c r="H10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D8" i="4"/>
  <c r="AD10" i="4" s="1"/>
  <c r="AC8" i="4"/>
  <c r="AC10" i="4" s="1"/>
  <c r="AB8" i="4"/>
  <c r="AB10" i="4" s="1"/>
  <c r="AA8" i="4"/>
  <c r="AA10" i="4" s="1"/>
  <c r="Z8" i="4"/>
  <c r="Z10" i="4" s="1"/>
  <c r="Y8" i="4"/>
  <c r="Y10" i="4" s="1"/>
  <c r="X8" i="4"/>
  <c r="X10" i="4" s="1"/>
  <c r="W8" i="4"/>
  <c r="W10" i="4" s="1"/>
  <c r="V8" i="4"/>
  <c r="V10" i="4" s="1"/>
  <c r="U8" i="4"/>
  <c r="U10" i="4" s="1"/>
  <c r="T8" i="4"/>
  <c r="S8" i="4"/>
  <c r="S10" i="4" s="1"/>
  <c r="R8" i="4"/>
  <c r="R10" i="4" s="1"/>
  <c r="Q8" i="4"/>
  <c r="Q10" i="4" s="1"/>
  <c r="P8" i="4"/>
  <c r="P10" i="4" s="1"/>
  <c r="O8" i="4"/>
  <c r="O10" i="4" s="1"/>
  <c r="N8" i="4"/>
  <c r="N10" i="4" s="1"/>
  <c r="M8" i="4"/>
  <c r="M10" i="4" s="1"/>
  <c r="L8" i="4"/>
  <c r="L10" i="4" s="1"/>
  <c r="K8" i="4"/>
  <c r="K10" i="4" s="1"/>
  <c r="J8" i="4"/>
  <c r="J10" i="4" s="1"/>
  <c r="I8" i="4"/>
  <c r="I10" i="4" s="1"/>
  <c r="H8" i="4"/>
  <c r="G8" i="4"/>
  <c r="G10" i="4" s="1"/>
  <c r="F8" i="4"/>
  <c r="F10" i="4" s="1"/>
  <c r="E8" i="4"/>
  <c r="E10" i="4" s="1"/>
  <c r="D8" i="4"/>
  <c r="D10" i="4" s="1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B14" i="4"/>
  <c r="S10" i="3"/>
  <c r="G10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AD8" i="3"/>
  <c r="AD10" i="3" s="1"/>
  <c r="AC8" i="3"/>
  <c r="AC10" i="3" s="1"/>
  <c r="AB8" i="3"/>
  <c r="AB10" i="3" s="1"/>
  <c r="AA8" i="3"/>
  <c r="AA10" i="3" s="1"/>
  <c r="Z8" i="3"/>
  <c r="Z10" i="3" s="1"/>
  <c r="Y8" i="3"/>
  <c r="Y10" i="3" s="1"/>
  <c r="X8" i="3"/>
  <c r="X10" i="3" s="1"/>
  <c r="W8" i="3"/>
  <c r="W10" i="3" s="1"/>
  <c r="V8" i="3"/>
  <c r="V10" i="3" s="1"/>
  <c r="U8" i="3"/>
  <c r="U10" i="3" s="1"/>
  <c r="T8" i="3"/>
  <c r="T10" i="3" s="1"/>
  <c r="S8" i="3"/>
  <c r="R8" i="3"/>
  <c r="R10" i="3" s="1"/>
  <c r="Q8" i="3"/>
  <c r="Q10" i="3" s="1"/>
  <c r="P8" i="3"/>
  <c r="P10" i="3" s="1"/>
  <c r="O8" i="3"/>
  <c r="O10" i="3" s="1"/>
  <c r="N8" i="3"/>
  <c r="N10" i="3" s="1"/>
  <c r="M8" i="3"/>
  <c r="M10" i="3" s="1"/>
  <c r="L8" i="3"/>
  <c r="L10" i="3" s="1"/>
  <c r="K8" i="3"/>
  <c r="K10" i="3" s="1"/>
  <c r="J8" i="3"/>
  <c r="J10" i="3" s="1"/>
  <c r="I8" i="3"/>
  <c r="I10" i="3" s="1"/>
  <c r="H8" i="3"/>
  <c r="H10" i="3" s="1"/>
  <c r="G8" i="3"/>
  <c r="F8" i="3"/>
  <c r="F10" i="3" s="1"/>
  <c r="E8" i="3"/>
  <c r="E10" i="3" s="1"/>
  <c r="D8" i="3"/>
  <c r="D10" i="3" s="1"/>
  <c r="C8" i="3"/>
  <c r="C10" i="3" s="1"/>
  <c r="B8" i="3"/>
  <c r="B10" i="3" s="1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AD9" i="2"/>
  <c r="AC9" i="2"/>
  <c r="AB9" i="2"/>
  <c r="AA9" i="2"/>
  <c r="Z9" i="2"/>
  <c r="Z10" i="2" s="1"/>
  <c r="Y9" i="2"/>
  <c r="X9" i="2"/>
  <c r="W9" i="2"/>
  <c r="V9" i="2"/>
  <c r="U9" i="2"/>
  <c r="T9" i="2"/>
  <c r="S9" i="2"/>
  <c r="R9" i="2"/>
  <c r="Q9" i="2"/>
  <c r="P9" i="2"/>
  <c r="O9" i="2"/>
  <c r="N9" i="2"/>
  <c r="N10" i="2" s="1"/>
  <c r="M9" i="2"/>
  <c r="L9" i="2"/>
  <c r="K9" i="2"/>
  <c r="J9" i="2"/>
  <c r="I9" i="2"/>
  <c r="H9" i="2"/>
  <c r="G9" i="2"/>
  <c r="F9" i="2"/>
  <c r="E9" i="2"/>
  <c r="D9" i="2"/>
  <c r="C9" i="2"/>
  <c r="B9" i="2"/>
  <c r="B10" i="2" s="1"/>
  <c r="AD8" i="2"/>
  <c r="AD10" i="2" s="1"/>
  <c r="AC8" i="2"/>
  <c r="AC10" i="2" s="1"/>
  <c r="AB8" i="2"/>
  <c r="AB10" i="2" s="1"/>
  <c r="AA8" i="2"/>
  <c r="AA10" i="2" s="1"/>
  <c r="Z8" i="2"/>
  <c r="Y8" i="2"/>
  <c r="Y10" i="2" s="1"/>
  <c r="X8" i="2"/>
  <c r="X10" i="2" s="1"/>
  <c r="W8" i="2"/>
  <c r="W10" i="2" s="1"/>
  <c r="V8" i="2"/>
  <c r="V10" i="2" s="1"/>
  <c r="U8" i="2"/>
  <c r="U10" i="2" s="1"/>
  <c r="T8" i="2"/>
  <c r="T10" i="2" s="1"/>
  <c r="S8" i="2"/>
  <c r="S10" i="2" s="1"/>
  <c r="R8" i="2"/>
  <c r="R10" i="2" s="1"/>
  <c r="Q8" i="2"/>
  <c r="Q10" i="2" s="1"/>
  <c r="P8" i="2"/>
  <c r="P10" i="2" s="1"/>
  <c r="O8" i="2"/>
  <c r="O10" i="2" s="1"/>
  <c r="N8" i="2"/>
  <c r="M8" i="2"/>
  <c r="M10" i="2" s="1"/>
  <c r="L8" i="2"/>
  <c r="L10" i="2" s="1"/>
  <c r="K8" i="2"/>
  <c r="K10" i="2" s="1"/>
  <c r="J8" i="2"/>
  <c r="J10" i="2" s="1"/>
  <c r="I8" i="2"/>
  <c r="I10" i="2" s="1"/>
  <c r="H8" i="2"/>
  <c r="H10" i="2" s="1"/>
  <c r="G8" i="2"/>
  <c r="G10" i="2" s="1"/>
  <c r="F8" i="2"/>
  <c r="F10" i="2" s="1"/>
  <c r="E8" i="2"/>
  <c r="E10" i="2" s="1"/>
  <c r="D8" i="2"/>
  <c r="D10" i="2" s="1"/>
  <c r="C8" i="2"/>
  <c r="C10" i="2" s="1"/>
  <c r="B8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K18" i="1"/>
  <c r="AH18" i="1"/>
  <c r="AI18" i="1"/>
  <c r="AJ18" i="1"/>
  <c r="AH19" i="1"/>
  <c r="AH21" i="1" s="1"/>
  <c r="AI19" i="1"/>
  <c r="AI21" i="1" s="1"/>
  <c r="AJ19" i="1"/>
  <c r="AJ21" i="1" s="1"/>
  <c r="AK19" i="1"/>
  <c r="AK21" i="1" s="1"/>
  <c r="AH20" i="1"/>
  <c r="AI20" i="1"/>
  <c r="AJ20" i="1"/>
  <c r="AK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AG19" i="1"/>
  <c r="AG21" i="1" s="1"/>
  <c r="AF19" i="1"/>
  <c r="AF21" i="1" s="1"/>
  <c r="AE19" i="1"/>
  <c r="AE21" i="1" s="1"/>
  <c r="AD19" i="1"/>
  <c r="AC19" i="1"/>
  <c r="AB19" i="1"/>
  <c r="AA19" i="1"/>
  <c r="Z19" i="1"/>
  <c r="Y19" i="1"/>
  <c r="Y21" i="1" s="1"/>
  <c r="X19" i="1"/>
  <c r="X21" i="1" s="1"/>
  <c r="W19" i="1"/>
  <c r="W21" i="1" s="1"/>
  <c r="V19" i="1"/>
  <c r="V21" i="1" s="1"/>
  <c r="U19" i="1"/>
  <c r="U21" i="1" s="1"/>
  <c r="T19" i="1"/>
  <c r="S19" i="1"/>
  <c r="R19" i="1"/>
  <c r="Q19" i="1"/>
  <c r="P19" i="1"/>
  <c r="O19" i="1"/>
  <c r="N19" i="1"/>
  <c r="M19" i="1"/>
  <c r="M21" i="1" s="1"/>
  <c r="L19" i="1"/>
  <c r="L21" i="1" s="1"/>
  <c r="K19" i="1"/>
  <c r="K21" i="1" s="1"/>
  <c r="J19" i="1"/>
  <c r="I19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J40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I42" i="1"/>
  <c r="AK41" i="1"/>
  <c r="AK43" i="1" s="1"/>
  <c r="AJ41" i="1"/>
  <c r="AJ43" i="1" s="1"/>
  <c r="AI41" i="1"/>
  <c r="AI43" i="1" s="1"/>
  <c r="AH41" i="1"/>
  <c r="AG41" i="1"/>
  <c r="AF41" i="1"/>
  <c r="AE41" i="1"/>
  <c r="AD41" i="1"/>
  <c r="AC41" i="1"/>
  <c r="AB41" i="1"/>
  <c r="AA41" i="1"/>
  <c r="AA43" i="1" s="1"/>
  <c r="Z41" i="1"/>
  <c r="Y41" i="1"/>
  <c r="X41" i="1"/>
  <c r="X43" i="1" s="1"/>
  <c r="W41" i="1"/>
  <c r="W43" i="1" s="1"/>
  <c r="V41" i="1"/>
  <c r="U41" i="1"/>
  <c r="T41" i="1"/>
  <c r="S41" i="1"/>
  <c r="R41" i="1"/>
  <c r="Q41" i="1"/>
  <c r="P41" i="1"/>
  <c r="O41" i="1"/>
  <c r="O43" i="1" s="1"/>
  <c r="N41" i="1"/>
  <c r="M41" i="1"/>
  <c r="L41" i="1"/>
  <c r="K41" i="1"/>
  <c r="I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I40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J8" i="1"/>
  <c r="K8" i="1"/>
  <c r="L8" i="1"/>
  <c r="M8" i="1"/>
  <c r="N8" i="1"/>
  <c r="N10" i="1" s="1"/>
  <c r="O8" i="1"/>
  <c r="O10" i="1" s="1"/>
  <c r="P8" i="1"/>
  <c r="P10" i="1" s="1"/>
  <c r="Q8" i="1"/>
  <c r="Q10" i="1" s="1"/>
  <c r="R8" i="1"/>
  <c r="S8" i="1"/>
  <c r="T8" i="1"/>
  <c r="U8" i="1"/>
  <c r="U10" i="1" s="1"/>
  <c r="V8" i="1"/>
  <c r="W8" i="1"/>
  <c r="X8" i="1"/>
  <c r="Y8" i="1"/>
  <c r="Z8" i="1"/>
  <c r="Z10" i="1" s="1"/>
  <c r="AA8" i="1"/>
  <c r="AA10" i="1" s="1"/>
  <c r="AB8" i="1"/>
  <c r="AB10" i="1" s="1"/>
  <c r="AC8" i="1"/>
  <c r="AC10" i="1" s="1"/>
  <c r="AD8" i="1"/>
  <c r="AD10" i="1" s="1"/>
  <c r="AE8" i="1"/>
  <c r="AE10" i="1" s="1"/>
  <c r="AF8" i="1"/>
  <c r="AG8" i="1"/>
  <c r="AG10" i="1" s="1"/>
  <c r="AH8" i="1"/>
  <c r="AI8" i="1"/>
  <c r="AJ8" i="1"/>
  <c r="AK8" i="1"/>
  <c r="J9" i="1"/>
  <c r="J10" i="1" s="1"/>
  <c r="K9" i="1"/>
  <c r="L9" i="1"/>
  <c r="L10" i="1" s="1"/>
  <c r="M9" i="1"/>
  <c r="M10" i="1" s="1"/>
  <c r="N9" i="1"/>
  <c r="O9" i="1"/>
  <c r="P9" i="1"/>
  <c r="Q9" i="1"/>
  <c r="R9" i="1"/>
  <c r="S9" i="1"/>
  <c r="T9" i="1"/>
  <c r="U9" i="1"/>
  <c r="V9" i="1"/>
  <c r="V10" i="1" s="1"/>
  <c r="W9" i="1"/>
  <c r="W10" i="1" s="1"/>
  <c r="X9" i="1"/>
  <c r="X10" i="1" s="1"/>
  <c r="Y9" i="1"/>
  <c r="Y10" i="1" s="1"/>
  <c r="Z9" i="1"/>
  <c r="AA9" i="1"/>
  <c r="AB9" i="1"/>
  <c r="AC9" i="1"/>
  <c r="AD9" i="1"/>
  <c r="AE9" i="1"/>
  <c r="AF9" i="1"/>
  <c r="AG9" i="1"/>
  <c r="AH9" i="1"/>
  <c r="AH10" i="1" s="1"/>
  <c r="AI9" i="1"/>
  <c r="AI10" i="1" s="1"/>
  <c r="AJ9" i="1"/>
  <c r="AJ10" i="1" s="1"/>
  <c r="AK9" i="1"/>
  <c r="R10" i="1"/>
  <c r="I7" i="1"/>
  <c r="I9" i="1"/>
  <c r="I8" i="1"/>
  <c r="T43" i="1" l="1"/>
  <c r="U43" i="1"/>
  <c r="P43" i="1"/>
  <c r="AB43" i="1"/>
  <c r="Q43" i="1"/>
  <c r="AC43" i="1"/>
  <c r="N21" i="1"/>
  <c r="Z21" i="1"/>
  <c r="O21" i="1"/>
  <c r="AA21" i="1"/>
  <c r="P21" i="1"/>
  <c r="AB21" i="1"/>
  <c r="AD21" i="1"/>
  <c r="AC21" i="1"/>
  <c r="T21" i="1"/>
  <c r="S21" i="1"/>
  <c r="R21" i="1"/>
  <c r="Q21" i="1"/>
  <c r="I21" i="1"/>
  <c r="J21" i="1"/>
  <c r="I43" i="1"/>
  <c r="J41" i="1"/>
  <c r="J42" i="1"/>
  <c r="AF43" i="1"/>
  <c r="AG43" i="1"/>
  <c r="R43" i="1"/>
  <c r="AD43" i="1"/>
  <c r="S43" i="1"/>
  <c r="AE43" i="1"/>
  <c r="AH43" i="1"/>
  <c r="Z43" i="1"/>
  <c r="Y43" i="1"/>
  <c r="V43" i="1"/>
  <c r="N43" i="1"/>
  <c r="M43" i="1"/>
  <c r="L43" i="1"/>
  <c r="K43" i="1"/>
  <c r="AK10" i="1"/>
  <c r="AF10" i="1"/>
  <c r="T10" i="1"/>
  <c r="S10" i="1"/>
  <c r="K10" i="1"/>
  <c r="I1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2" i="1"/>
  <c r="J43" i="1" l="1"/>
</calcChain>
</file>

<file path=xl/sharedStrings.xml><?xml version="1.0" encoding="utf-8"?>
<sst xmlns="http://schemas.openxmlformats.org/spreadsheetml/2006/main" count="144" uniqueCount="18">
  <si>
    <t>Treatment</t>
  </si>
  <si>
    <t>Incl. rate</t>
  </si>
  <si>
    <t>Total Gas</t>
  </si>
  <si>
    <t>Methane</t>
  </si>
  <si>
    <t>Methane/Total Gas</t>
  </si>
  <si>
    <t>control</t>
  </si>
  <si>
    <t>Gelidium pristoides</t>
  </si>
  <si>
    <r>
      <rPr>
        <i/>
        <sz val="11"/>
        <color theme="1"/>
        <rFont val="Calibri"/>
        <family val="2"/>
        <scheme val="minor"/>
      </rPr>
      <t xml:space="preserve">Porphyra </t>
    </r>
    <r>
      <rPr>
        <sz val="11"/>
        <color theme="1"/>
        <rFont val="Calibri"/>
        <family val="2"/>
        <scheme val="minor"/>
      </rPr>
      <t>spp.</t>
    </r>
  </si>
  <si>
    <r>
      <rPr>
        <i/>
        <sz val="11"/>
        <color theme="1"/>
        <rFont val="Calibri"/>
        <family val="2"/>
        <scheme val="minor"/>
      </rPr>
      <t>Ulva</t>
    </r>
    <r>
      <rPr>
        <sz val="11"/>
        <color theme="1"/>
        <rFont val="Calibri"/>
        <family val="2"/>
        <scheme val="minor"/>
      </rPr>
      <t xml:space="preserve"> spp.</t>
    </r>
  </si>
  <si>
    <r>
      <rPr>
        <i/>
        <sz val="11"/>
        <color theme="1"/>
        <rFont val="Calibri"/>
        <family val="2"/>
        <scheme val="minor"/>
      </rPr>
      <t xml:space="preserve">Ecklonia maxima </t>
    </r>
    <r>
      <rPr>
        <sz val="11"/>
        <color theme="1"/>
        <rFont val="Calibri"/>
        <family val="2"/>
        <scheme val="minor"/>
      </rPr>
      <t>blade</t>
    </r>
  </si>
  <si>
    <r>
      <rPr>
        <i/>
        <sz val="11"/>
        <color theme="1"/>
        <rFont val="Calibri"/>
        <family val="2"/>
        <scheme val="minor"/>
      </rPr>
      <t>Ecklonia maxima</t>
    </r>
    <r>
      <rPr>
        <sz val="11"/>
        <color theme="1"/>
        <rFont val="Calibri"/>
        <family val="2"/>
        <scheme val="minor"/>
      </rPr>
      <t xml:space="preserve"> stipe</t>
    </r>
  </si>
  <si>
    <r>
      <rPr>
        <i/>
        <sz val="11"/>
        <color theme="1"/>
        <rFont val="Calibri"/>
        <family val="2"/>
        <scheme val="minor"/>
      </rPr>
      <t>Ecklonia maxima</t>
    </r>
    <r>
      <rPr>
        <sz val="11"/>
        <color theme="1"/>
        <rFont val="Calibri"/>
        <family val="2"/>
        <scheme val="minor"/>
      </rPr>
      <t xml:space="preserve"> whole</t>
    </r>
  </si>
  <si>
    <r>
      <rPr>
        <i/>
        <sz val="11"/>
        <color theme="1"/>
        <rFont val="Calibri"/>
        <family val="2"/>
        <scheme val="minor"/>
      </rPr>
      <t xml:space="preserve">Ecklonia maxima </t>
    </r>
    <r>
      <rPr>
        <sz val="11"/>
        <color theme="1"/>
        <rFont val="Calibri"/>
        <family val="2"/>
        <scheme val="minor"/>
      </rPr>
      <t>by-product</t>
    </r>
  </si>
  <si>
    <t>RG</t>
  </si>
  <si>
    <t>Ave</t>
  </si>
  <si>
    <t>SD</t>
  </si>
  <si>
    <t>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</si>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</sst>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1" xfId="0" applyBorder="1"/>
    <xf numFmtId="9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 vitro total gas production of macroalgae included in a TMR ration at 5%, 10%, 15%, and 20%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118943351835643E-2"/>
          <c:y val="0.11213907785336356"/>
          <c:w val="0.92512928427924246"/>
          <c:h val="0.66481737401872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Sheet2!$A$14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Sheet2!$B$10:$AD$10</c:f>
                <c:numCache>
                  <c:formatCode>General</c:formatCode>
                  <c:ptCount val="29"/>
                  <c:pt idx="0">
                    <c:v>0.18104378475732619</c:v>
                  </c:pt>
                  <c:pt idx="1">
                    <c:v>0.22112243580693253</c:v>
                  </c:pt>
                  <c:pt idx="2">
                    <c:v>0.19766418700637781</c:v>
                  </c:pt>
                  <c:pt idx="3">
                    <c:v>0.2703679698101587</c:v>
                  </c:pt>
                  <c:pt idx="4">
                    <c:v>0.19475666135466385</c:v>
                  </c:pt>
                  <c:pt idx="5">
                    <c:v>0.30455228679053503</c:v>
                  </c:pt>
                  <c:pt idx="6">
                    <c:v>0.23708932009759251</c:v>
                  </c:pt>
                  <c:pt idx="7">
                    <c:v>0.4629053771979415</c:v>
                  </c:pt>
                  <c:pt idx="8">
                    <c:v>0.23801837986804758</c:v>
                  </c:pt>
                  <c:pt idx="9">
                    <c:v>0.2705221131440057</c:v>
                  </c:pt>
                  <c:pt idx="10">
                    <c:v>0.15754712762918252</c:v>
                  </c:pt>
                  <c:pt idx="11">
                    <c:v>0.26091155508779884</c:v>
                  </c:pt>
                  <c:pt idx="12">
                    <c:v>0.22170915013490078</c:v>
                  </c:pt>
                  <c:pt idx="13">
                    <c:v>0.15108271195175227</c:v>
                  </c:pt>
                  <c:pt idx="14">
                    <c:v>5.9853872470820496E-2</c:v>
                  </c:pt>
                  <c:pt idx="15">
                    <c:v>0.22013170000347645</c:v>
                  </c:pt>
                  <c:pt idx="16">
                    <c:v>0.37166767131787776</c:v>
                  </c:pt>
                  <c:pt idx="17">
                    <c:v>6.9333142506705636E-2</c:v>
                  </c:pt>
                  <c:pt idx="18">
                    <c:v>0.30329233714337517</c:v>
                  </c:pt>
                  <c:pt idx="19">
                    <c:v>0.16746373881702406</c:v>
                  </c:pt>
                  <c:pt idx="20">
                    <c:v>0.26353821295201785</c:v>
                  </c:pt>
                  <c:pt idx="21">
                    <c:v>0.18952541543635443</c:v>
                  </c:pt>
                  <c:pt idx="22">
                    <c:v>0.13601787557980913</c:v>
                  </c:pt>
                  <c:pt idx="23">
                    <c:v>9.352403033703921E-2</c:v>
                  </c:pt>
                  <c:pt idx="24">
                    <c:v>0.13726657767020659</c:v>
                  </c:pt>
                  <c:pt idx="25">
                    <c:v>0.26229416708977954</c:v>
                  </c:pt>
                  <c:pt idx="26">
                    <c:v>0.32118566837053536</c:v>
                  </c:pt>
                  <c:pt idx="27">
                    <c:v>0.16879223063105617</c:v>
                  </c:pt>
                  <c:pt idx="28">
                    <c:v>0.20863353093166037</c:v>
                  </c:pt>
                </c:numCache>
              </c:numRef>
            </c:plus>
            <c:minus>
              <c:numRef>
                <c:f>Sheet2!$B$10:$AD$10</c:f>
                <c:numCache>
                  <c:formatCode>General</c:formatCode>
                  <c:ptCount val="29"/>
                  <c:pt idx="0">
                    <c:v>0.18104378475732619</c:v>
                  </c:pt>
                  <c:pt idx="1">
                    <c:v>0.22112243580693253</c:v>
                  </c:pt>
                  <c:pt idx="2">
                    <c:v>0.19766418700637781</c:v>
                  </c:pt>
                  <c:pt idx="3">
                    <c:v>0.2703679698101587</c:v>
                  </c:pt>
                  <c:pt idx="4">
                    <c:v>0.19475666135466385</c:v>
                  </c:pt>
                  <c:pt idx="5">
                    <c:v>0.30455228679053503</c:v>
                  </c:pt>
                  <c:pt idx="6">
                    <c:v>0.23708932009759251</c:v>
                  </c:pt>
                  <c:pt idx="7">
                    <c:v>0.4629053771979415</c:v>
                  </c:pt>
                  <c:pt idx="8">
                    <c:v>0.23801837986804758</c:v>
                  </c:pt>
                  <c:pt idx="9">
                    <c:v>0.2705221131440057</c:v>
                  </c:pt>
                  <c:pt idx="10">
                    <c:v>0.15754712762918252</c:v>
                  </c:pt>
                  <c:pt idx="11">
                    <c:v>0.26091155508779884</c:v>
                  </c:pt>
                  <c:pt idx="12">
                    <c:v>0.22170915013490078</c:v>
                  </c:pt>
                  <c:pt idx="13">
                    <c:v>0.15108271195175227</c:v>
                  </c:pt>
                  <c:pt idx="14">
                    <c:v>5.9853872470820496E-2</c:v>
                  </c:pt>
                  <c:pt idx="15">
                    <c:v>0.22013170000347645</c:v>
                  </c:pt>
                  <c:pt idx="16">
                    <c:v>0.37166767131787776</c:v>
                  </c:pt>
                  <c:pt idx="17">
                    <c:v>6.9333142506705636E-2</c:v>
                  </c:pt>
                  <c:pt idx="18">
                    <c:v>0.30329233714337517</c:v>
                  </c:pt>
                  <c:pt idx="19">
                    <c:v>0.16746373881702406</c:v>
                  </c:pt>
                  <c:pt idx="20">
                    <c:v>0.26353821295201785</c:v>
                  </c:pt>
                  <c:pt idx="21">
                    <c:v>0.18952541543635443</c:v>
                  </c:pt>
                  <c:pt idx="22">
                    <c:v>0.13601787557980913</c:v>
                  </c:pt>
                  <c:pt idx="23">
                    <c:v>9.352403033703921E-2</c:v>
                  </c:pt>
                  <c:pt idx="24">
                    <c:v>0.13726657767020659</c:v>
                  </c:pt>
                  <c:pt idx="25">
                    <c:v>0.26229416708977954</c:v>
                  </c:pt>
                  <c:pt idx="26">
                    <c:v>0.32118566837053536</c:v>
                  </c:pt>
                  <c:pt idx="27">
                    <c:v>0.16879223063105617</c:v>
                  </c:pt>
                  <c:pt idx="28">
                    <c:v>0.20863353093166037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Sheet2!$B$12:$AD$13</c:f>
              <c:multiLvlStrCache>
                <c:ptCount val="29"/>
                <c:lvl>
                  <c:pt idx="0">
                    <c:v>100%</c:v>
                  </c:pt>
                  <c:pt idx="1">
                    <c:v>5%</c:v>
                  </c:pt>
                  <c:pt idx="2">
                    <c:v>10%</c:v>
                  </c:pt>
                  <c:pt idx="3">
                    <c:v>15%</c:v>
                  </c:pt>
                  <c:pt idx="4">
                    <c:v>20%</c:v>
                  </c:pt>
                  <c:pt idx="5">
                    <c:v>5%</c:v>
                  </c:pt>
                  <c:pt idx="6">
                    <c:v>10%</c:v>
                  </c:pt>
                  <c:pt idx="7">
                    <c:v>15%</c:v>
                  </c:pt>
                  <c:pt idx="8">
                    <c:v>20%</c:v>
                  </c:pt>
                  <c:pt idx="9">
                    <c:v>5%</c:v>
                  </c:pt>
                  <c:pt idx="10">
                    <c:v>10%</c:v>
                  </c:pt>
                  <c:pt idx="11">
                    <c:v>15%</c:v>
                  </c:pt>
                  <c:pt idx="12">
                    <c:v>20%</c:v>
                  </c:pt>
                  <c:pt idx="13">
                    <c:v>5%</c:v>
                  </c:pt>
                  <c:pt idx="14">
                    <c:v>10%</c:v>
                  </c:pt>
                  <c:pt idx="15">
                    <c:v>15%</c:v>
                  </c:pt>
                  <c:pt idx="16">
                    <c:v>20%</c:v>
                  </c:pt>
                  <c:pt idx="17">
                    <c:v>5%</c:v>
                  </c:pt>
                  <c:pt idx="18">
                    <c:v>10%</c:v>
                  </c:pt>
                  <c:pt idx="19">
                    <c:v>15%</c:v>
                  </c:pt>
                  <c:pt idx="20">
                    <c:v>20%</c:v>
                  </c:pt>
                  <c:pt idx="21">
                    <c:v>5%</c:v>
                  </c:pt>
                  <c:pt idx="22">
                    <c:v>10%</c:v>
                  </c:pt>
                  <c:pt idx="23">
                    <c:v>15%</c:v>
                  </c:pt>
                  <c:pt idx="24">
                    <c:v>20%</c:v>
                  </c:pt>
                  <c:pt idx="25">
                    <c:v>5%</c:v>
                  </c:pt>
                  <c:pt idx="26">
                    <c:v>10%</c:v>
                  </c:pt>
                  <c:pt idx="27">
                    <c:v>15%</c:v>
                  </c:pt>
                  <c:pt idx="28">
                    <c:v>20%</c:v>
                  </c:pt>
                </c:lvl>
                <c:lvl>
                  <c:pt idx="0">
                    <c:v>control</c:v>
                  </c:pt>
                  <c:pt idx="1">
                    <c:v>Gelidium pristoides</c:v>
                  </c:pt>
                  <c:pt idx="5">
                    <c:v>Porphyra spp.</c:v>
                  </c:pt>
                  <c:pt idx="9">
                    <c:v>Ulva spp.</c:v>
                  </c:pt>
                  <c:pt idx="13">
                    <c:v>Ecklonia maxima blade</c:v>
                  </c:pt>
                  <c:pt idx="17">
                    <c:v>Ecklonia maxima stipe</c:v>
                  </c:pt>
                  <c:pt idx="21">
                    <c:v>Ecklonia maxima whole</c:v>
                  </c:pt>
                  <c:pt idx="25">
                    <c:v>Ecklonia maxima by-product</c:v>
                  </c:pt>
                </c:lvl>
              </c:multiLvlStrCache>
            </c:multiLvlStrRef>
          </c:cat>
          <c:val>
            <c:numRef>
              <c:f>Sheet2!$B$14:$AD$14</c:f>
              <c:numCache>
                <c:formatCode>0.0000</c:formatCode>
                <c:ptCount val="29"/>
                <c:pt idx="0">
                  <c:v>12.712806781056635</c:v>
                </c:pt>
                <c:pt idx="1">
                  <c:v>11.980048592813439</c:v>
                </c:pt>
                <c:pt idx="2">
                  <c:v>11.817939521787402</c:v>
                </c:pt>
                <c:pt idx="3">
                  <c:v>10.870690319680389</c:v>
                </c:pt>
                <c:pt idx="4">
                  <c:v>10.695996542754374</c:v>
                </c:pt>
                <c:pt idx="5">
                  <c:v>11.835691883277963</c:v>
                </c:pt>
                <c:pt idx="6">
                  <c:v>11.733172006654165</c:v>
                </c:pt>
                <c:pt idx="7">
                  <c:v>11.464059034728793</c:v>
                </c:pt>
                <c:pt idx="8">
                  <c:v>10.983796514724126</c:v>
                </c:pt>
                <c:pt idx="9">
                  <c:v>12.070713237408045</c:v>
                </c:pt>
                <c:pt idx="10">
                  <c:v>11.834020283734123</c:v>
                </c:pt>
                <c:pt idx="11">
                  <c:v>11.305670601772619</c:v>
                </c:pt>
                <c:pt idx="12">
                  <c:v>10.892199508520328</c:v>
                </c:pt>
                <c:pt idx="13">
                  <c:v>11.934990267155214</c:v>
                </c:pt>
                <c:pt idx="14">
                  <c:v>11.769086641463481</c:v>
                </c:pt>
                <c:pt idx="15">
                  <c:v>11.311392314248067</c:v>
                </c:pt>
                <c:pt idx="16">
                  <c:v>10.696369737795635</c:v>
                </c:pt>
                <c:pt idx="17">
                  <c:v>11.650877076381398</c:v>
                </c:pt>
                <c:pt idx="18">
                  <c:v>11.261382247350541</c:v>
                </c:pt>
                <c:pt idx="19">
                  <c:v>11.465550485394409</c:v>
                </c:pt>
                <c:pt idx="20">
                  <c:v>11.006298167346017</c:v>
                </c:pt>
                <c:pt idx="21">
                  <c:v>11.618439769528905</c:v>
                </c:pt>
                <c:pt idx="22">
                  <c:v>11.551349420868075</c:v>
                </c:pt>
                <c:pt idx="23">
                  <c:v>11.223661693654028</c:v>
                </c:pt>
                <c:pt idx="24">
                  <c:v>11.0331192595015</c:v>
                </c:pt>
                <c:pt idx="25">
                  <c:v>11.714366581538885</c:v>
                </c:pt>
                <c:pt idx="26">
                  <c:v>11.203883010773991</c:v>
                </c:pt>
                <c:pt idx="27">
                  <c:v>11.511159142618403</c:v>
                </c:pt>
                <c:pt idx="28">
                  <c:v>11.017136524265224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E-4B05-9BF9-E40BAA41F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301855"/>
        <c:axId val="1319301439"/>
      </c:barChart>
      <c:catAx>
        <c:axId val="1319301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groups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301439"/>
        <c:crosses val="autoZero"/>
        <c:auto val="1"/>
        <c:lblAlgn val="ctr"/>
        <c:lblOffset val="100"/>
        <c:noMultiLvlLbl val="0"/>
      </c:catAx>
      <c:valAx>
        <c:axId val="1319301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mL Total gas produced per 0,5g of sample DM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301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 vitro methane production of macroalgae included in a TMR ration at 5%, 10%, 15%, and 20%
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379998318715507E-2"/>
          <c:y val="0.17365384615384616"/>
          <c:w val="0.92418109302173546"/>
          <c:h val="0.65680597617605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Sheet3!$A$14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Sheet3!$B$10:$AD$10</c:f>
                <c:numCache>
                  <c:formatCode>General</c:formatCode>
                  <c:ptCount val="29"/>
                  <c:pt idx="0">
                    <c:v>7.3226672738970853E-3</c:v>
                  </c:pt>
                  <c:pt idx="1">
                    <c:v>1.164634792319212E-2</c:v>
                  </c:pt>
                  <c:pt idx="2">
                    <c:v>7.6250769831405774E-3</c:v>
                  </c:pt>
                  <c:pt idx="3">
                    <c:v>1.9121026838319667E-3</c:v>
                  </c:pt>
                  <c:pt idx="4">
                    <c:v>9.5771996514434198E-3</c:v>
                  </c:pt>
                  <c:pt idx="5">
                    <c:v>9.0430481566336901E-3</c:v>
                  </c:pt>
                  <c:pt idx="6">
                    <c:v>1.4611275908145463E-2</c:v>
                  </c:pt>
                  <c:pt idx="7">
                    <c:v>6.2900066079009361E-3</c:v>
                  </c:pt>
                  <c:pt idx="8">
                    <c:v>1.6281736221707508E-2</c:v>
                  </c:pt>
                  <c:pt idx="9">
                    <c:v>1.3006010533798427E-2</c:v>
                  </c:pt>
                  <c:pt idx="10">
                    <c:v>5.8037597291326513E-3</c:v>
                  </c:pt>
                  <c:pt idx="11">
                    <c:v>9.5525783305626319E-3</c:v>
                  </c:pt>
                  <c:pt idx="12">
                    <c:v>5.9188582026843215E-3</c:v>
                  </c:pt>
                  <c:pt idx="13">
                    <c:v>1.4601667938085639E-2</c:v>
                  </c:pt>
                  <c:pt idx="14">
                    <c:v>7.5718629832323605E-3</c:v>
                  </c:pt>
                  <c:pt idx="15">
                    <c:v>1.1221025479531868E-2</c:v>
                  </c:pt>
                  <c:pt idx="16">
                    <c:v>7.296169082221666E-3</c:v>
                  </c:pt>
                  <c:pt idx="17">
                    <c:v>1.4737576371172026E-2</c:v>
                  </c:pt>
                  <c:pt idx="18">
                    <c:v>9.61928019319052E-3</c:v>
                  </c:pt>
                  <c:pt idx="19">
                    <c:v>8.5366191360865037E-3</c:v>
                  </c:pt>
                  <c:pt idx="20">
                    <c:v>5.9391364730652348E-3</c:v>
                  </c:pt>
                  <c:pt idx="21">
                    <c:v>9.4376156465398437E-4</c:v>
                  </c:pt>
                  <c:pt idx="22">
                    <c:v>2.9383075805271804E-3</c:v>
                  </c:pt>
                  <c:pt idx="23">
                    <c:v>7.6759727505112006E-3</c:v>
                  </c:pt>
                  <c:pt idx="24">
                    <c:v>1.431261795873078E-2</c:v>
                  </c:pt>
                  <c:pt idx="25">
                    <c:v>4.404107406517227E-3</c:v>
                  </c:pt>
                  <c:pt idx="26">
                    <c:v>7.1162133385107183E-3</c:v>
                  </c:pt>
                  <c:pt idx="27">
                    <c:v>5.1321380168586755E-3</c:v>
                  </c:pt>
                  <c:pt idx="28">
                    <c:v>6.8064957267772869E-3</c:v>
                  </c:pt>
                </c:numCache>
              </c:numRef>
            </c:plus>
            <c:minus>
              <c:numRef>
                <c:f>Sheet3!$B$10:$AD$10</c:f>
                <c:numCache>
                  <c:formatCode>General</c:formatCode>
                  <c:ptCount val="29"/>
                  <c:pt idx="0">
                    <c:v>7.3226672738970853E-3</c:v>
                  </c:pt>
                  <c:pt idx="1">
                    <c:v>1.164634792319212E-2</c:v>
                  </c:pt>
                  <c:pt idx="2">
                    <c:v>7.6250769831405774E-3</c:v>
                  </c:pt>
                  <c:pt idx="3">
                    <c:v>1.9121026838319667E-3</c:v>
                  </c:pt>
                  <c:pt idx="4">
                    <c:v>9.5771996514434198E-3</c:v>
                  </c:pt>
                  <c:pt idx="5">
                    <c:v>9.0430481566336901E-3</c:v>
                  </c:pt>
                  <c:pt idx="6">
                    <c:v>1.4611275908145463E-2</c:v>
                  </c:pt>
                  <c:pt idx="7">
                    <c:v>6.2900066079009361E-3</c:v>
                  </c:pt>
                  <c:pt idx="8">
                    <c:v>1.6281736221707508E-2</c:v>
                  </c:pt>
                  <c:pt idx="9">
                    <c:v>1.3006010533798427E-2</c:v>
                  </c:pt>
                  <c:pt idx="10">
                    <c:v>5.8037597291326513E-3</c:v>
                  </c:pt>
                  <c:pt idx="11">
                    <c:v>9.5525783305626319E-3</c:v>
                  </c:pt>
                  <c:pt idx="12">
                    <c:v>5.9188582026843215E-3</c:v>
                  </c:pt>
                  <c:pt idx="13">
                    <c:v>1.4601667938085639E-2</c:v>
                  </c:pt>
                  <c:pt idx="14">
                    <c:v>7.5718629832323605E-3</c:v>
                  </c:pt>
                  <c:pt idx="15">
                    <c:v>1.1221025479531868E-2</c:v>
                  </c:pt>
                  <c:pt idx="16">
                    <c:v>7.296169082221666E-3</c:v>
                  </c:pt>
                  <c:pt idx="17">
                    <c:v>1.4737576371172026E-2</c:v>
                  </c:pt>
                  <c:pt idx="18">
                    <c:v>9.61928019319052E-3</c:v>
                  </c:pt>
                  <c:pt idx="19">
                    <c:v>8.5366191360865037E-3</c:v>
                  </c:pt>
                  <c:pt idx="20">
                    <c:v>5.9391364730652348E-3</c:v>
                  </c:pt>
                  <c:pt idx="21">
                    <c:v>9.4376156465398437E-4</c:v>
                  </c:pt>
                  <c:pt idx="22">
                    <c:v>2.9383075805271804E-3</c:v>
                  </c:pt>
                  <c:pt idx="23">
                    <c:v>7.6759727505112006E-3</c:v>
                  </c:pt>
                  <c:pt idx="24">
                    <c:v>1.431261795873078E-2</c:v>
                  </c:pt>
                  <c:pt idx="25">
                    <c:v>4.404107406517227E-3</c:v>
                  </c:pt>
                  <c:pt idx="26">
                    <c:v>7.1162133385107183E-3</c:v>
                  </c:pt>
                  <c:pt idx="27">
                    <c:v>5.1321380168586755E-3</c:v>
                  </c:pt>
                  <c:pt idx="28">
                    <c:v>6.8064957267772869E-3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Sheet3!$B$12:$AD$13</c:f>
              <c:multiLvlStrCache>
                <c:ptCount val="29"/>
                <c:lvl>
                  <c:pt idx="0">
                    <c:v>100%</c:v>
                  </c:pt>
                  <c:pt idx="1">
                    <c:v>5%</c:v>
                  </c:pt>
                  <c:pt idx="2">
                    <c:v>10%</c:v>
                  </c:pt>
                  <c:pt idx="3">
                    <c:v>15%</c:v>
                  </c:pt>
                  <c:pt idx="4">
                    <c:v>20%</c:v>
                  </c:pt>
                  <c:pt idx="5">
                    <c:v>5%</c:v>
                  </c:pt>
                  <c:pt idx="6">
                    <c:v>10%</c:v>
                  </c:pt>
                  <c:pt idx="7">
                    <c:v>15%</c:v>
                  </c:pt>
                  <c:pt idx="8">
                    <c:v>20%</c:v>
                  </c:pt>
                  <c:pt idx="9">
                    <c:v>5%</c:v>
                  </c:pt>
                  <c:pt idx="10">
                    <c:v>10%</c:v>
                  </c:pt>
                  <c:pt idx="11">
                    <c:v>15%</c:v>
                  </c:pt>
                  <c:pt idx="12">
                    <c:v>20%</c:v>
                  </c:pt>
                  <c:pt idx="13">
                    <c:v>5%</c:v>
                  </c:pt>
                  <c:pt idx="14">
                    <c:v>10%</c:v>
                  </c:pt>
                  <c:pt idx="15">
                    <c:v>15%</c:v>
                  </c:pt>
                  <c:pt idx="16">
                    <c:v>20%</c:v>
                  </c:pt>
                  <c:pt idx="17">
                    <c:v>5%</c:v>
                  </c:pt>
                  <c:pt idx="18">
                    <c:v>10%</c:v>
                  </c:pt>
                  <c:pt idx="19">
                    <c:v>15%</c:v>
                  </c:pt>
                  <c:pt idx="20">
                    <c:v>20%</c:v>
                  </c:pt>
                  <c:pt idx="21">
                    <c:v>5%</c:v>
                  </c:pt>
                  <c:pt idx="22">
                    <c:v>10%</c:v>
                  </c:pt>
                  <c:pt idx="23">
                    <c:v>15%</c:v>
                  </c:pt>
                  <c:pt idx="24">
                    <c:v>20%</c:v>
                  </c:pt>
                  <c:pt idx="25">
                    <c:v>5%</c:v>
                  </c:pt>
                  <c:pt idx="26">
                    <c:v>10%</c:v>
                  </c:pt>
                  <c:pt idx="27">
                    <c:v>15%</c:v>
                  </c:pt>
                  <c:pt idx="28">
                    <c:v>20%</c:v>
                  </c:pt>
                </c:lvl>
                <c:lvl>
                  <c:pt idx="0">
                    <c:v>control</c:v>
                  </c:pt>
                  <c:pt idx="1">
                    <c:v>Gelidium pristoides</c:v>
                  </c:pt>
                  <c:pt idx="5">
                    <c:v>Porphyra spp.</c:v>
                  </c:pt>
                  <c:pt idx="9">
                    <c:v>Ulva spp.</c:v>
                  </c:pt>
                  <c:pt idx="13">
                    <c:v>Ecklonia maxima blade</c:v>
                  </c:pt>
                  <c:pt idx="17">
                    <c:v>Ecklonia maxima stipe</c:v>
                  </c:pt>
                  <c:pt idx="21">
                    <c:v>Ecklonia maxima whole</c:v>
                  </c:pt>
                  <c:pt idx="25">
                    <c:v>Ecklonia maxima by-product</c:v>
                  </c:pt>
                </c:lvl>
              </c:multiLvlStrCache>
            </c:multiLvlStrRef>
          </c:cat>
          <c:val>
            <c:numRef>
              <c:f>Sheet3!$B$14:$AD$14</c:f>
              <c:numCache>
                <c:formatCode>0.0000</c:formatCode>
                <c:ptCount val="29"/>
                <c:pt idx="0">
                  <c:v>0.11472131727423429</c:v>
                </c:pt>
                <c:pt idx="1">
                  <c:v>0.13091405284411889</c:v>
                </c:pt>
                <c:pt idx="2">
                  <c:v>0.12173245438346014</c:v>
                </c:pt>
                <c:pt idx="3">
                  <c:v>9.7528374717537628E-2</c:v>
                </c:pt>
                <c:pt idx="4">
                  <c:v>0.11194246292696033</c:v>
                </c:pt>
                <c:pt idx="5">
                  <c:v>9.465996108490668E-2</c:v>
                </c:pt>
                <c:pt idx="6">
                  <c:v>0.14489603106139193</c:v>
                </c:pt>
                <c:pt idx="7">
                  <c:v>0.10731292200688146</c:v>
                </c:pt>
                <c:pt idx="8">
                  <c:v>0.12513245908085396</c:v>
                </c:pt>
                <c:pt idx="9">
                  <c:v>0.12435964599972346</c:v>
                </c:pt>
                <c:pt idx="10">
                  <c:v>0.12527052872570726</c:v>
                </c:pt>
                <c:pt idx="11">
                  <c:v>0.11372331608309419</c:v>
                </c:pt>
                <c:pt idx="12">
                  <c:v>8.8693032056185034E-2</c:v>
                </c:pt>
                <c:pt idx="13">
                  <c:v>0.16044913493366064</c:v>
                </c:pt>
                <c:pt idx="14">
                  <c:v>0.14766295744265201</c:v>
                </c:pt>
                <c:pt idx="15">
                  <c:v>0.13817531015398304</c:v>
                </c:pt>
                <c:pt idx="16">
                  <c:v>0.1263254360758661</c:v>
                </c:pt>
                <c:pt idx="17">
                  <c:v>0.15094728446545053</c:v>
                </c:pt>
                <c:pt idx="18">
                  <c:v>0.13135270652530628</c:v>
                </c:pt>
                <c:pt idx="19">
                  <c:v>0.12628413211167966</c:v>
                </c:pt>
                <c:pt idx="20">
                  <c:v>0.13476329184274854</c:v>
                </c:pt>
                <c:pt idx="21">
                  <c:v>0.11492182858228042</c:v>
                </c:pt>
                <c:pt idx="22">
                  <c:v>0.13532149410024646</c:v>
                </c:pt>
                <c:pt idx="23">
                  <c:v>0.12659349040581044</c:v>
                </c:pt>
                <c:pt idx="24">
                  <c:v>0.13001080578142474</c:v>
                </c:pt>
                <c:pt idx="25">
                  <c:v>0.13820705158419749</c:v>
                </c:pt>
                <c:pt idx="26">
                  <c:v>0.13747394765528129</c:v>
                </c:pt>
                <c:pt idx="27">
                  <c:v>0.1427298809783179</c:v>
                </c:pt>
                <c:pt idx="28">
                  <c:v>0.12569654691495882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2-4717-8FF5-33077C34F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138863"/>
        <c:axId val="1393144271"/>
      </c:barChart>
      <c:catAx>
        <c:axId val="1393138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groups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144271"/>
        <c:crosses val="autoZero"/>
        <c:auto val="1"/>
        <c:lblAlgn val="ctr"/>
        <c:lblOffset val="100"/>
        <c:noMultiLvlLbl val="0"/>
      </c:catAx>
      <c:valAx>
        <c:axId val="139314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mL Methane produced per 0.5g sample DM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138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Proportion of total gas produced that was methane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28573132903837E-2"/>
          <c:y val="0.12456759026028548"/>
          <c:w val="0.92055476020042948"/>
          <c:h val="0.687702651778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Sheet4!$A$14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Sheet4!$B$10:$AD$10</c:f>
                <c:numCache>
                  <c:formatCode>General</c:formatCode>
                  <c:ptCount val="29"/>
                  <c:pt idx="0">
                    <c:v>5.527012261017672E-2</c:v>
                  </c:pt>
                  <c:pt idx="1">
                    <c:v>0.11132401170082944</c:v>
                  </c:pt>
                  <c:pt idx="2">
                    <c:v>6.8507296696138059E-2</c:v>
                  </c:pt>
                  <c:pt idx="3">
                    <c:v>3.5917009367977155E-2</c:v>
                  </c:pt>
                  <c:pt idx="4">
                    <c:v>8.8332702031868993E-2</c:v>
                  </c:pt>
                  <c:pt idx="5">
                    <c:v>8.2002235631138551E-2</c:v>
                  </c:pt>
                  <c:pt idx="6">
                    <c:v>0.12272691951227516</c:v>
                  </c:pt>
                  <c:pt idx="7">
                    <c:v>6.4537908685102563E-2</c:v>
                  </c:pt>
                  <c:pt idx="8">
                    <c:v>0.14274553014913138</c:v>
                  </c:pt>
                  <c:pt idx="9">
                    <c:v>0.10493886686764801</c:v>
                  </c:pt>
                  <c:pt idx="10">
                    <c:v>4.917833865452266E-2</c:v>
                  </c:pt>
                  <c:pt idx="11">
                    <c:v>9.9145043484815676E-2</c:v>
                  </c:pt>
                  <c:pt idx="12">
                    <c:v>5.5782410961084931E-2</c:v>
                  </c:pt>
                  <c:pt idx="13">
                    <c:v>0.13011554909520848</c:v>
                  </c:pt>
                  <c:pt idx="14">
                    <c:v>6.3703062246818223E-2</c:v>
                  </c:pt>
                  <c:pt idx="15">
                    <c:v>9.2284406781261111E-2</c:v>
                  </c:pt>
                  <c:pt idx="16">
                    <c:v>0.10608105373179777</c:v>
                  </c:pt>
                  <c:pt idx="17">
                    <c:v>0.12391622230549644</c:v>
                  </c:pt>
                  <c:pt idx="18">
                    <c:v>0.11110522732600345</c:v>
                  </c:pt>
                  <c:pt idx="19">
                    <c:v>7.1546877128417591E-2</c:v>
                  </c:pt>
                  <c:pt idx="20">
                    <c:v>6.7966972920216362E-2</c:v>
                  </c:pt>
                  <c:pt idx="21">
                    <c:v>2.137698292007972E-2</c:v>
                  </c:pt>
                  <c:pt idx="22">
                    <c:v>3.5462944864859292E-2</c:v>
                  </c:pt>
                  <c:pt idx="23">
                    <c:v>7.1171329894284957E-2</c:v>
                  </c:pt>
                  <c:pt idx="24">
                    <c:v>0.12665526065870969</c:v>
                  </c:pt>
                  <c:pt idx="25">
                    <c:v>2.0290271861121378E-2</c:v>
                  </c:pt>
                  <c:pt idx="26">
                    <c:v>9.4590423853912614E-2</c:v>
                  </c:pt>
                  <c:pt idx="27">
                    <c:v>5.0613647835656715E-2</c:v>
                  </c:pt>
                  <c:pt idx="28">
                    <c:v>4.2806755029185566E-2</c:v>
                  </c:pt>
                </c:numCache>
              </c:numRef>
            </c:plus>
            <c:minus>
              <c:numRef>
                <c:f>Sheet4!$B$10:$AD$10</c:f>
                <c:numCache>
                  <c:formatCode>General</c:formatCode>
                  <c:ptCount val="29"/>
                  <c:pt idx="0">
                    <c:v>5.527012261017672E-2</c:v>
                  </c:pt>
                  <c:pt idx="1">
                    <c:v>0.11132401170082944</c:v>
                  </c:pt>
                  <c:pt idx="2">
                    <c:v>6.8507296696138059E-2</c:v>
                  </c:pt>
                  <c:pt idx="3">
                    <c:v>3.5917009367977155E-2</c:v>
                  </c:pt>
                  <c:pt idx="4">
                    <c:v>8.8332702031868993E-2</c:v>
                  </c:pt>
                  <c:pt idx="5">
                    <c:v>8.2002235631138551E-2</c:v>
                  </c:pt>
                  <c:pt idx="6">
                    <c:v>0.12272691951227516</c:v>
                  </c:pt>
                  <c:pt idx="7">
                    <c:v>6.4537908685102563E-2</c:v>
                  </c:pt>
                  <c:pt idx="8">
                    <c:v>0.14274553014913138</c:v>
                  </c:pt>
                  <c:pt idx="9">
                    <c:v>0.10493886686764801</c:v>
                  </c:pt>
                  <c:pt idx="10">
                    <c:v>4.917833865452266E-2</c:v>
                  </c:pt>
                  <c:pt idx="11">
                    <c:v>9.9145043484815676E-2</c:v>
                  </c:pt>
                  <c:pt idx="12">
                    <c:v>5.5782410961084931E-2</c:v>
                  </c:pt>
                  <c:pt idx="13">
                    <c:v>0.13011554909520848</c:v>
                  </c:pt>
                  <c:pt idx="14">
                    <c:v>6.3703062246818223E-2</c:v>
                  </c:pt>
                  <c:pt idx="15">
                    <c:v>9.2284406781261111E-2</c:v>
                  </c:pt>
                  <c:pt idx="16">
                    <c:v>0.10608105373179777</c:v>
                  </c:pt>
                  <c:pt idx="17">
                    <c:v>0.12391622230549644</c:v>
                  </c:pt>
                  <c:pt idx="18">
                    <c:v>0.11110522732600345</c:v>
                  </c:pt>
                  <c:pt idx="19">
                    <c:v>7.1546877128417591E-2</c:v>
                  </c:pt>
                  <c:pt idx="20">
                    <c:v>6.7966972920216362E-2</c:v>
                  </c:pt>
                  <c:pt idx="21">
                    <c:v>2.137698292007972E-2</c:v>
                  </c:pt>
                  <c:pt idx="22">
                    <c:v>3.5462944864859292E-2</c:v>
                  </c:pt>
                  <c:pt idx="23">
                    <c:v>7.1171329894284957E-2</c:v>
                  </c:pt>
                  <c:pt idx="24">
                    <c:v>0.12665526065870969</c:v>
                  </c:pt>
                  <c:pt idx="25">
                    <c:v>2.0290271861121378E-2</c:v>
                  </c:pt>
                  <c:pt idx="26">
                    <c:v>9.4590423853912614E-2</c:v>
                  </c:pt>
                  <c:pt idx="27">
                    <c:v>5.0613647835656715E-2</c:v>
                  </c:pt>
                  <c:pt idx="28">
                    <c:v>4.2806755029185566E-2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Sheet4!$B$12:$AD$13</c:f>
              <c:multiLvlStrCache>
                <c:ptCount val="29"/>
                <c:lvl>
                  <c:pt idx="0">
                    <c:v>100%</c:v>
                  </c:pt>
                  <c:pt idx="1">
                    <c:v>5%</c:v>
                  </c:pt>
                  <c:pt idx="2">
                    <c:v>10%</c:v>
                  </c:pt>
                  <c:pt idx="3">
                    <c:v>15%</c:v>
                  </c:pt>
                  <c:pt idx="4">
                    <c:v>20%</c:v>
                  </c:pt>
                  <c:pt idx="5">
                    <c:v>5%</c:v>
                  </c:pt>
                  <c:pt idx="6">
                    <c:v>10%</c:v>
                  </c:pt>
                  <c:pt idx="7">
                    <c:v>15%</c:v>
                  </c:pt>
                  <c:pt idx="8">
                    <c:v>20%</c:v>
                  </c:pt>
                  <c:pt idx="9">
                    <c:v>5%</c:v>
                  </c:pt>
                  <c:pt idx="10">
                    <c:v>10%</c:v>
                  </c:pt>
                  <c:pt idx="11">
                    <c:v>15%</c:v>
                  </c:pt>
                  <c:pt idx="12">
                    <c:v>20%</c:v>
                  </c:pt>
                  <c:pt idx="13">
                    <c:v>5%</c:v>
                  </c:pt>
                  <c:pt idx="14">
                    <c:v>10%</c:v>
                  </c:pt>
                  <c:pt idx="15">
                    <c:v>15%</c:v>
                  </c:pt>
                  <c:pt idx="16">
                    <c:v>20%</c:v>
                  </c:pt>
                  <c:pt idx="17">
                    <c:v>5%</c:v>
                  </c:pt>
                  <c:pt idx="18">
                    <c:v>10%</c:v>
                  </c:pt>
                  <c:pt idx="19">
                    <c:v>15%</c:v>
                  </c:pt>
                  <c:pt idx="20">
                    <c:v>20%</c:v>
                  </c:pt>
                  <c:pt idx="21">
                    <c:v>5%</c:v>
                  </c:pt>
                  <c:pt idx="22">
                    <c:v>10%</c:v>
                  </c:pt>
                  <c:pt idx="23">
                    <c:v>15%</c:v>
                  </c:pt>
                  <c:pt idx="24">
                    <c:v>20%</c:v>
                  </c:pt>
                  <c:pt idx="25">
                    <c:v>5%</c:v>
                  </c:pt>
                  <c:pt idx="26">
                    <c:v>10%</c:v>
                  </c:pt>
                  <c:pt idx="27">
                    <c:v>15%</c:v>
                  </c:pt>
                  <c:pt idx="28">
                    <c:v>20%</c:v>
                  </c:pt>
                </c:lvl>
                <c:lvl>
                  <c:pt idx="0">
                    <c:v>control</c:v>
                  </c:pt>
                  <c:pt idx="1">
                    <c:v>Gelidium pristoides</c:v>
                  </c:pt>
                  <c:pt idx="5">
                    <c:v>Porphyra spp.</c:v>
                  </c:pt>
                  <c:pt idx="9">
                    <c:v>Ulva spp.</c:v>
                  </c:pt>
                  <c:pt idx="13">
                    <c:v>Ecklonia maxima blade</c:v>
                  </c:pt>
                  <c:pt idx="17">
                    <c:v>Ecklonia maxima stipe</c:v>
                  </c:pt>
                  <c:pt idx="21">
                    <c:v>Ecklonia maxima whole</c:v>
                  </c:pt>
                  <c:pt idx="25">
                    <c:v>Ecklonia maxima by-product</c:v>
                  </c:pt>
                </c:lvl>
              </c:multiLvlStrCache>
            </c:multiLvlStrRef>
          </c:cat>
          <c:val>
            <c:numRef>
              <c:f>Sheet4!$B$14:$AD$14</c:f>
              <c:numCache>
                <c:formatCode>0.0000</c:formatCode>
                <c:ptCount val="29"/>
                <c:pt idx="0">
                  <c:v>0.90219325402499995</c:v>
                </c:pt>
                <c:pt idx="1">
                  <c:v>1.0980467493546258</c:v>
                </c:pt>
                <c:pt idx="2">
                  <c:v>1.0314389580836298</c:v>
                </c:pt>
                <c:pt idx="3">
                  <c:v>0.89964856377085156</c:v>
                </c:pt>
                <c:pt idx="4">
                  <c:v>1.0474415283180363</c:v>
                </c:pt>
                <c:pt idx="5">
                  <c:v>0.80218862544430514</c:v>
                </c:pt>
                <c:pt idx="6">
                  <c:v>1.2362832760595597</c:v>
                </c:pt>
                <c:pt idx="7">
                  <c:v>0.94036061490996181</c:v>
                </c:pt>
                <c:pt idx="8">
                  <c:v>1.1394706346818944</c:v>
                </c:pt>
                <c:pt idx="9">
                  <c:v>1.03126265282215</c:v>
                </c:pt>
                <c:pt idx="10">
                  <c:v>1.0589025984059877</c:v>
                </c:pt>
                <c:pt idx="11">
                  <c:v>1.0109581889116042</c:v>
                </c:pt>
                <c:pt idx="12">
                  <c:v>0.81535421385511309</c:v>
                </c:pt>
                <c:pt idx="13">
                  <c:v>1.3472312191109355</c:v>
                </c:pt>
                <c:pt idx="14">
                  <c:v>1.2546530483625555</c:v>
                </c:pt>
                <c:pt idx="15">
                  <c:v>1.2208421684270818</c:v>
                </c:pt>
                <c:pt idx="16">
                  <c:v>1.1905192406654599</c:v>
                </c:pt>
                <c:pt idx="17">
                  <c:v>1.2950442221106602</c:v>
                </c:pt>
                <c:pt idx="18">
                  <c:v>1.1734626515509041</c:v>
                </c:pt>
                <c:pt idx="19">
                  <c:v>1.1014488073065638</c:v>
                </c:pt>
                <c:pt idx="20">
                  <c:v>1.2277995906556376</c:v>
                </c:pt>
                <c:pt idx="21">
                  <c:v>0.99012288849907582</c:v>
                </c:pt>
                <c:pt idx="22">
                  <c:v>1.1724665964163332</c:v>
                </c:pt>
                <c:pt idx="23">
                  <c:v>1.1286629853895831</c:v>
                </c:pt>
                <c:pt idx="24">
                  <c:v>1.177558853758903</c:v>
                </c:pt>
                <c:pt idx="25">
                  <c:v>1.1794642353618014</c:v>
                </c:pt>
                <c:pt idx="26">
                  <c:v>1.2346617560028581</c:v>
                </c:pt>
                <c:pt idx="27">
                  <c:v>1.2410567634512462</c:v>
                </c:pt>
                <c:pt idx="28">
                  <c:v>1.1391266557791366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F-48B4-A59E-88B555540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2920159"/>
        <c:axId val="1322920575"/>
      </c:barChart>
      <c:catAx>
        <c:axId val="1322920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 groups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920575"/>
        <c:crosses val="autoZero"/>
        <c:auto val="1"/>
        <c:lblAlgn val="ctr"/>
        <c:lblOffset val="100"/>
        <c:noMultiLvlLbl val="0"/>
      </c:catAx>
      <c:valAx>
        <c:axId val="1322920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mL methane per 100mL total gas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2920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142874</xdr:colOff>
      <xdr:row>15</xdr:row>
      <xdr:rowOff>57149</xdr:rowOff>
    </xdr:from>
    <xdr:to>
      <xdr:col>27</xdr:col>
      <xdr:colOff>447675</xdr:colOff>
      <xdr:row>37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576A16-9A3D-8E61-2917-EF631DD0BB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238124</xdr:colOff>
      <xdr:row>15</xdr:row>
      <xdr:rowOff>19050</xdr:rowOff>
    </xdr:from>
    <xdr:to>
      <xdr:col>24</xdr:col>
      <xdr:colOff>209549</xdr:colOff>
      <xdr:row>35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5599CA-32C8-412A-A6AB-6FC8F439F4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16</xdr:row>
      <xdr:rowOff>9524</xdr:rowOff>
    </xdr:from>
    <xdr:to>
      <xdr:col>23</xdr:col>
      <xdr:colOff>228600</xdr:colOff>
      <xdr:row>35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F046A8-1859-F5DC-A7F0-DD13CA2CA1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7"/>
  <sheetViews>
    <sheetView tabSelected="1" topLeftCell="A103" workbookViewId="0">
      <selection activeCell="I60" sqref="I60"/>
    </sheetView>
  </sheetViews>
  <sheetFormatPr defaultRowHeight="15" x14ac:dyDescent="0.25"/>
  <cols>
    <col min="3" max="4" width="12" bestFit="1" customWidth="1"/>
    <col min="5" max="5" width="18.140625" bestFit="1" customWidth="1"/>
    <col min="8" max="8" width="19.42578125" bestFit="1" customWidth="1"/>
    <col min="9" max="9" width="19.85546875" bestFit="1" customWidth="1"/>
  </cols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H1" s="3" t="s">
        <v>2</v>
      </c>
      <c r="I1" s="3" t="s">
        <v>5</v>
      </c>
      <c r="J1" s="9" t="s">
        <v>6</v>
      </c>
      <c r="K1" s="9"/>
      <c r="L1" s="9"/>
      <c r="M1" s="9"/>
      <c r="N1" s="8" t="s">
        <v>7</v>
      </c>
      <c r="O1" s="8"/>
      <c r="P1" s="8"/>
      <c r="Q1" s="8"/>
      <c r="R1" s="8" t="s">
        <v>8</v>
      </c>
      <c r="S1" s="8"/>
      <c r="T1" s="8"/>
      <c r="U1" s="8"/>
      <c r="V1" s="8" t="s">
        <v>9</v>
      </c>
      <c r="W1" s="8"/>
      <c r="X1" s="8"/>
      <c r="Y1" s="8"/>
      <c r="Z1" s="8" t="s">
        <v>10</v>
      </c>
      <c r="AA1" s="8"/>
      <c r="AB1" s="8"/>
      <c r="AC1" s="8"/>
      <c r="AD1" s="8" t="s">
        <v>11</v>
      </c>
      <c r="AE1" s="8"/>
      <c r="AF1" s="8"/>
      <c r="AG1" s="8"/>
      <c r="AH1" s="8" t="s">
        <v>12</v>
      </c>
      <c r="AI1" s="8"/>
      <c r="AJ1" s="8"/>
      <c r="AK1" s="8"/>
    </row>
    <row r="2" spans="1:37" x14ac:dyDescent="0.25">
      <c r="A2">
        <v>1</v>
      </c>
      <c r="B2">
        <v>5</v>
      </c>
      <c r="C2">
        <v>11.50916119428725</v>
      </c>
      <c r="D2">
        <v>0.14780306754326139</v>
      </c>
      <c r="E2">
        <f>D2/C2*100</f>
        <v>1.2842210222637749</v>
      </c>
      <c r="H2" s="3" t="s">
        <v>13</v>
      </c>
      <c r="I2" s="3"/>
      <c r="J2" s="4">
        <v>0.05</v>
      </c>
      <c r="K2" s="4">
        <v>0.1</v>
      </c>
      <c r="L2" s="4">
        <v>0.15</v>
      </c>
      <c r="M2" s="4">
        <v>0.2</v>
      </c>
      <c r="N2" s="4">
        <v>0.05</v>
      </c>
      <c r="O2" s="4">
        <v>0.1</v>
      </c>
      <c r="P2" s="4">
        <v>0.15</v>
      </c>
      <c r="Q2" s="4">
        <v>0.2</v>
      </c>
      <c r="R2" s="4">
        <v>0.05</v>
      </c>
      <c r="S2" s="4">
        <v>0.1</v>
      </c>
      <c r="T2" s="4">
        <v>0.15</v>
      </c>
      <c r="U2" s="4">
        <v>0.2</v>
      </c>
      <c r="V2" s="4">
        <v>0.05</v>
      </c>
      <c r="W2" s="4">
        <v>0.1</v>
      </c>
      <c r="X2" s="4">
        <v>0.15</v>
      </c>
      <c r="Y2" s="4">
        <v>0.2</v>
      </c>
      <c r="Z2" s="4">
        <v>0.05</v>
      </c>
      <c r="AA2" s="4">
        <v>0.1</v>
      </c>
      <c r="AB2" s="4">
        <v>0.15</v>
      </c>
      <c r="AC2" s="4">
        <v>0.2</v>
      </c>
      <c r="AD2" s="4">
        <v>0.05</v>
      </c>
      <c r="AE2" s="4">
        <v>0.1</v>
      </c>
      <c r="AF2" s="4">
        <v>0.15</v>
      </c>
      <c r="AG2" s="4">
        <v>0.2</v>
      </c>
      <c r="AH2" s="4">
        <v>0.05</v>
      </c>
      <c r="AI2" s="4">
        <v>0.1</v>
      </c>
      <c r="AJ2" s="4">
        <v>0.15</v>
      </c>
      <c r="AK2" s="4">
        <v>0.2</v>
      </c>
    </row>
    <row r="3" spans="1:37" x14ac:dyDescent="0.25">
      <c r="A3">
        <v>1</v>
      </c>
      <c r="B3">
        <v>5</v>
      </c>
      <c r="C3">
        <v>12.144076985385734</v>
      </c>
      <c r="D3">
        <v>0.14495566799219189</v>
      </c>
      <c r="E3">
        <f t="shared" ref="E3:E66" si="0">D3/C3*100</f>
        <v>1.1936326504404784</v>
      </c>
      <c r="H3" s="3"/>
      <c r="I3" s="3">
        <v>13.214883517382857</v>
      </c>
      <c r="J3" s="3">
        <v>11.50916119428725</v>
      </c>
      <c r="K3" s="3">
        <v>12.234877597314275</v>
      </c>
      <c r="L3" s="3">
        <v>11.410260622045879</v>
      </c>
      <c r="M3" s="3">
        <v>11.023485790167301</v>
      </c>
      <c r="N3" s="3">
        <v>12.464052938814829</v>
      </c>
      <c r="O3" s="3">
        <v>12.094264194778681</v>
      </c>
      <c r="P3" s="3">
        <v>12.568412194286047</v>
      </c>
      <c r="Q3" s="3">
        <v>11.555473309064789</v>
      </c>
      <c r="R3" s="3">
        <v>12.533269606728069</v>
      </c>
      <c r="S3" s="3">
        <v>12.026201724370656</v>
      </c>
      <c r="T3" s="3">
        <v>11.801605954771921</v>
      </c>
      <c r="U3" s="3">
        <v>11.237542149806771</v>
      </c>
      <c r="V3" s="3">
        <v>11.900090460663872</v>
      </c>
      <c r="W3" s="3">
        <v>11.826791159013556</v>
      </c>
      <c r="X3" s="3">
        <v>10.932894950605542</v>
      </c>
      <c r="Y3" s="3">
        <v>9.6475957453252086</v>
      </c>
      <c r="Z3" s="3">
        <v>11.613818564844021</v>
      </c>
      <c r="AA3" s="3">
        <v>10.655609952074355</v>
      </c>
      <c r="AB3" s="3">
        <v>11.034727853371821</v>
      </c>
      <c r="AC3" s="3">
        <v>10.962270262048413</v>
      </c>
      <c r="AD3" s="3">
        <v>11.765674319008696</v>
      </c>
      <c r="AE3" s="3">
        <v>11.530238581222779</v>
      </c>
      <c r="AF3" s="3">
        <v>11.325424498199096</v>
      </c>
      <c r="AG3" s="5">
        <v>11.014553901959921</v>
      </c>
      <c r="AH3" s="5">
        <v>11.927872271438492</v>
      </c>
      <c r="AI3" s="5">
        <v>11.841197968380982</v>
      </c>
      <c r="AJ3" s="5">
        <v>11.118963514726277</v>
      </c>
      <c r="AK3" s="5">
        <v>10.52012034410204</v>
      </c>
    </row>
    <row r="4" spans="1:37" x14ac:dyDescent="0.25">
      <c r="A4">
        <v>1</v>
      </c>
      <c r="B4">
        <v>5</v>
      </c>
      <c r="C4">
        <v>12.514935890951381</v>
      </c>
      <c r="D4">
        <v>9.7188243204741093E-2</v>
      </c>
      <c r="E4">
        <f t="shared" si="0"/>
        <v>0.77657803485042753</v>
      </c>
      <c r="H4" s="3"/>
      <c r="I4" s="3">
        <v>12.581922196098713</v>
      </c>
      <c r="J4" s="3">
        <v>12.144076985385734</v>
      </c>
      <c r="K4" s="3">
        <v>11.619416350395344</v>
      </c>
      <c r="L4" s="3">
        <v>10.241098247102633</v>
      </c>
      <c r="M4" s="3">
        <v>10.313002071009389</v>
      </c>
      <c r="N4" s="3">
        <v>11.819616781489568</v>
      </c>
      <c r="O4" s="3">
        <v>11.594428579805088</v>
      </c>
      <c r="P4" s="3">
        <v>10.570687685500136</v>
      </c>
      <c r="Q4" s="3">
        <v>10.575203597100549</v>
      </c>
      <c r="R4" s="3">
        <v>11.402055083864175</v>
      </c>
      <c r="S4" s="3">
        <v>11.529107252937504</v>
      </c>
      <c r="T4" s="3">
        <v>10.711525965697422</v>
      </c>
      <c r="U4" s="3">
        <v>10.464904844881486</v>
      </c>
      <c r="V4" s="3">
        <v>12.167758289188596</v>
      </c>
      <c r="W4" s="3">
        <v>11.857025972483871</v>
      </c>
      <c r="X4" s="3">
        <v>11.931918113042663</v>
      </c>
      <c r="Y4" s="3">
        <v>11.382779875087049</v>
      </c>
      <c r="Z4" s="3">
        <v>11.830605977587238</v>
      </c>
      <c r="AA4" s="3">
        <v>12.060707006637644</v>
      </c>
      <c r="AB4" s="3">
        <v>11.798164424441808</v>
      </c>
      <c r="AC4" s="3">
        <v>11.747824468071114</v>
      </c>
      <c r="AD4" s="3">
        <v>12.0655348970612</v>
      </c>
      <c r="AE4" s="3">
        <v>11.882079949263472</v>
      </c>
      <c r="AF4" s="3">
        <v>11.26409818952863</v>
      </c>
      <c r="AG4" s="5">
        <v>11.398879340898931</v>
      </c>
      <c r="AH4" s="5">
        <v>12.146304201537019</v>
      </c>
      <c r="AI4" s="5">
        <v>10.310854115883572</v>
      </c>
      <c r="AJ4" s="5">
        <v>11.817325349448073</v>
      </c>
      <c r="AK4" s="5">
        <v>11.52230226413605</v>
      </c>
    </row>
    <row r="5" spans="1:37" x14ac:dyDescent="0.25">
      <c r="A5">
        <v>1</v>
      </c>
      <c r="B5">
        <v>5</v>
      </c>
      <c r="C5">
        <v>11.752020300629397</v>
      </c>
      <c r="D5">
        <v>0.13370923263628118</v>
      </c>
      <c r="E5">
        <f t="shared" si="0"/>
        <v>1.1377552898638219</v>
      </c>
      <c r="H5" s="3"/>
      <c r="I5" s="3">
        <v>12.693371160404316</v>
      </c>
      <c r="J5" s="3">
        <v>12.514935890951381</v>
      </c>
      <c r="K5" s="3">
        <v>12.049137876310439</v>
      </c>
      <c r="L5" s="3">
        <v>11.220341829611566</v>
      </c>
      <c r="M5" s="3">
        <v>11.039729769975979</v>
      </c>
      <c r="N5" s="3">
        <v>12.044564476595728</v>
      </c>
      <c r="O5" s="3">
        <v>12.12208729588242</v>
      </c>
      <c r="P5" s="3">
        <v>11.874034776435915</v>
      </c>
      <c r="Q5" s="3">
        <v>11.19616977239823</v>
      </c>
      <c r="R5" s="3">
        <v>12.486722170293351</v>
      </c>
      <c r="S5" s="3">
        <v>12.174633594991306</v>
      </c>
      <c r="T5" s="3">
        <v>11.68120733453889</v>
      </c>
      <c r="U5" s="3">
        <v>11.310441361374334</v>
      </c>
      <c r="V5" s="3">
        <v>12.151442403752107</v>
      </c>
      <c r="W5" s="3">
        <v>11.799513518618824</v>
      </c>
      <c r="X5" s="3">
        <v>11.299680844103088</v>
      </c>
      <c r="Y5" s="3">
        <v>10.979783630066871</v>
      </c>
      <c r="Z5" s="3">
        <v>11.662703725406484</v>
      </c>
      <c r="AA5" s="3">
        <v>11.363632996609907</v>
      </c>
      <c r="AB5" s="3">
        <v>11.647821268012645</v>
      </c>
      <c r="AC5" s="3">
        <v>10.519026481733356</v>
      </c>
      <c r="AD5" s="3">
        <v>11.193109707495589</v>
      </c>
      <c r="AE5" s="3">
        <v>11.575773814200067</v>
      </c>
      <c r="AF5" s="3">
        <v>11.356105444096714</v>
      </c>
      <c r="AG5" s="5">
        <v>10.985434888091465</v>
      </c>
      <c r="AH5" s="5">
        <v>10.952825236548183</v>
      </c>
      <c r="AI5" s="5">
        <v>11.303838083062317</v>
      </c>
      <c r="AJ5" s="5">
        <v>11.767051891085153</v>
      </c>
      <c r="AK5" s="5">
        <v>11.113273238271113</v>
      </c>
    </row>
    <row r="6" spans="1:37" x14ac:dyDescent="0.25">
      <c r="A6">
        <v>1</v>
      </c>
      <c r="B6">
        <v>10</v>
      </c>
      <c r="C6">
        <v>12.234877597314275</v>
      </c>
      <c r="D6">
        <v>0.13549649626502511</v>
      </c>
      <c r="E6">
        <f t="shared" si="0"/>
        <v>1.1074609875522454</v>
      </c>
      <c r="H6" s="3"/>
      <c r="I6" s="3">
        <v>12.36105025034065</v>
      </c>
      <c r="J6" s="3">
        <v>11.752020300629397</v>
      </c>
      <c r="K6" s="3">
        <v>11.368326263129548</v>
      </c>
      <c r="L6" s="3">
        <v>10.611060579961478</v>
      </c>
      <c r="M6" s="3">
        <v>10.407768539864826</v>
      </c>
      <c r="N6" s="3">
        <v>11.014533336211727</v>
      </c>
      <c r="O6" s="3">
        <v>11.121907956150464</v>
      </c>
      <c r="P6" s="3">
        <v>10.84310148269307</v>
      </c>
      <c r="Q6" s="3">
        <v>10.608339380332932</v>
      </c>
      <c r="R6" s="3">
        <v>11.860806088746578</v>
      </c>
      <c r="S6" s="3">
        <v>11.606138562637026</v>
      </c>
      <c r="T6" s="3">
        <v>11.028343152082245</v>
      </c>
      <c r="U6" s="3">
        <v>10.55590967801872</v>
      </c>
      <c r="V6" s="3">
        <v>11.520669915016283</v>
      </c>
      <c r="W6" s="3">
        <v>11.593015915737675</v>
      </c>
      <c r="X6" s="3">
        <v>11.081075349240978</v>
      </c>
      <c r="Y6" s="3">
        <v>10.775319700703417</v>
      </c>
      <c r="Z6" s="3">
        <v>11.496380037687853</v>
      </c>
      <c r="AA6" s="3">
        <v>10.965579034080259</v>
      </c>
      <c r="AB6" s="3">
        <v>11.381488395751358</v>
      </c>
      <c r="AC6" s="3">
        <v>10.79607145753118</v>
      </c>
      <c r="AD6" s="3">
        <v>11.449440154550135</v>
      </c>
      <c r="AE6" s="3">
        <v>11.21730533878598</v>
      </c>
      <c r="AF6" s="3">
        <v>10.949018642791673</v>
      </c>
      <c r="AG6" s="5">
        <v>10.733608907055682</v>
      </c>
      <c r="AH6" s="5">
        <v>11.830464616631849</v>
      </c>
      <c r="AI6" s="5">
        <v>11.359641875769093</v>
      </c>
      <c r="AJ6" s="5">
        <v>11.341295815214112</v>
      </c>
      <c r="AK6" s="5">
        <v>10.912850250551694</v>
      </c>
    </row>
    <row r="7" spans="1:37" x14ac:dyDescent="0.25">
      <c r="A7">
        <v>1</v>
      </c>
      <c r="B7">
        <v>10</v>
      </c>
      <c r="C7">
        <v>11.619416350395344</v>
      </c>
      <c r="D7">
        <v>0.12108854930939761</v>
      </c>
      <c r="E7">
        <f t="shared" si="0"/>
        <v>1.0421224755000509</v>
      </c>
      <c r="H7" s="3" t="s">
        <v>14</v>
      </c>
      <c r="I7" s="5">
        <f>AVERAGE(I3:I6)</f>
        <v>12.712806781056635</v>
      </c>
      <c r="J7" s="5">
        <f t="shared" ref="J7:AK7" si="1">AVERAGE(J3:J6)</f>
        <v>11.980048592813439</v>
      </c>
      <c r="K7" s="5">
        <f t="shared" si="1"/>
        <v>11.817939521787402</v>
      </c>
      <c r="L7" s="5">
        <f t="shared" si="1"/>
        <v>10.870690319680389</v>
      </c>
      <c r="M7" s="5">
        <f t="shared" si="1"/>
        <v>10.695996542754374</v>
      </c>
      <c r="N7" s="5">
        <f t="shared" si="1"/>
        <v>11.835691883277963</v>
      </c>
      <c r="O7" s="5">
        <f t="shared" si="1"/>
        <v>11.733172006654165</v>
      </c>
      <c r="P7" s="5">
        <f t="shared" si="1"/>
        <v>11.464059034728793</v>
      </c>
      <c r="Q7" s="5">
        <f t="shared" si="1"/>
        <v>10.983796514724126</v>
      </c>
      <c r="R7" s="5">
        <f t="shared" si="1"/>
        <v>12.070713237408045</v>
      </c>
      <c r="S7" s="5">
        <f t="shared" si="1"/>
        <v>11.834020283734123</v>
      </c>
      <c r="T7" s="5">
        <f t="shared" si="1"/>
        <v>11.305670601772619</v>
      </c>
      <c r="U7" s="5">
        <f t="shared" si="1"/>
        <v>10.892199508520328</v>
      </c>
      <c r="V7" s="5">
        <f t="shared" si="1"/>
        <v>11.934990267155214</v>
      </c>
      <c r="W7" s="5">
        <f t="shared" si="1"/>
        <v>11.769086641463481</v>
      </c>
      <c r="X7" s="5">
        <f t="shared" si="1"/>
        <v>11.311392314248067</v>
      </c>
      <c r="Y7" s="5">
        <f t="shared" si="1"/>
        <v>10.696369737795635</v>
      </c>
      <c r="Z7" s="5">
        <f t="shared" si="1"/>
        <v>11.650877076381398</v>
      </c>
      <c r="AA7" s="5">
        <f t="shared" si="1"/>
        <v>11.261382247350541</v>
      </c>
      <c r="AB7" s="5">
        <f t="shared" si="1"/>
        <v>11.465550485394409</v>
      </c>
      <c r="AC7" s="5">
        <f t="shared" si="1"/>
        <v>11.006298167346017</v>
      </c>
      <c r="AD7" s="5">
        <f t="shared" si="1"/>
        <v>11.618439769528905</v>
      </c>
      <c r="AE7" s="5">
        <f t="shared" si="1"/>
        <v>11.551349420868075</v>
      </c>
      <c r="AF7" s="5">
        <f t="shared" si="1"/>
        <v>11.223661693654028</v>
      </c>
      <c r="AG7" s="5">
        <f t="shared" si="1"/>
        <v>11.0331192595015</v>
      </c>
      <c r="AH7" s="5">
        <f t="shared" si="1"/>
        <v>11.714366581538885</v>
      </c>
      <c r="AI7" s="5">
        <f t="shared" si="1"/>
        <v>11.203883010773991</v>
      </c>
      <c r="AJ7" s="5">
        <f t="shared" si="1"/>
        <v>11.511159142618403</v>
      </c>
      <c r="AK7" s="5">
        <f t="shared" si="1"/>
        <v>11.017136524265224</v>
      </c>
    </row>
    <row r="8" spans="1:37" x14ac:dyDescent="0.25">
      <c r="A8">
        <v>1</v>
      </c>
      <c r="B8">
        <v>10</v>
      </c>
      <c r="C8">
        <v>12.049137876310439</v>
      </c>
      <c r="D8">
        <v>0.10065052090665133</v>
      </c>
      <c r="E8">
        <f t="shared" si="0"/>
        <v>0.83533379682324183</v>
      </c>
      <c r="H8" s="3" t="s">
        <v>15</v>
      </c>
      <c r="I8" s="5">
        <f>_xlfn.STDEV.S(I3:I6)</f>
        <v>0.36208756951465237</v>
      </c>
      <c r="J8" s="5">
        <f t="shared" ref="J8:AK8" si="2">_xlfn.STDEV.S(J3:J6)</f>
        <v>0.44224487161386505</v>
      </c>
      <c r="K8" s="5">
        <f t="shared" si="2"/>
        <v>0.39532837401275561</v>
      </c>
      <c r="L8" s="5">
        <f t="shared" si="2"/>
        <v>0.54073593962031741</v>
      </c>
      <c r="M8" s="5">
        <f t="shared" si="2"/>
        <v>0.3895133227093277</v>
      </c>
      <c r="N8" s="5">
        <f t="shared" si="2"/>
        <v>0.60910457358107006</v>
      </c>
      <c r="O8" s="5">
        <f t="shared" si="2"/>
        <v>0.47417864019518502</v>
      </c>
      <c r="P8" s="5">
        <f t="shared" si="2"/>
        <v>0.92581075439588301</v>
      </c>
      <c r="Q8" s="5">
        <f t="shared" si="2"/>
        <v>0.47603675973609516</v>
      </c>
      <c r="R8" s="5">
        <f t="shared" si="2"/>
        <v>0.54104422628801141</v>
      </c>
      <c r="S8" s="5">
        <f t="shared" si="2"/>
        <v>0.31509425525836504</v>
      </c>
      <c r="T8" s="5">
        <f t="shared" si="2"/>
        <v>0.52182311017559768</v>
      </c>
      <c r="U8" s="5">
        <f t="shared" si="2"/>
        <v>0.44341830026980156</v>
      </c>
      <c r="V8" s="5">
        <f t="shared" si="2"/>
        <v>0.30216542390350454</v>
      </c>
      <c r="W8" s="5">
        <f t="shared" si="2"/>
        <v>0.11970774494164099</v>
      </c>
      <c r="X8" s="5">
        <f t="shared" si="2"/>
        <v>0.44026340000695291</v>
      </c>
      <c r="Y8" s="5">
        <f t="shared" si="2"/>
        <v>0.74333534263575551</v>
      </c>
      <c r="Z8" s="5">
        <f t="shared" si="2"/>
        <v>0.13866628501341127</v>
      </c>
      <c r="AA8" s="5">
        <f t="shared" si="2"/>
        <v>0.60658467428675034</v>
      </c>
      <c r="AB8" s="5">
        <f t="shared" si="2"/>
        <v>0.33492747763404812</v>
      </c>
      <c r="AC8" s="5">
        <f t="shared" si="2"/>
        <v>0.52707642590403569</v>
      </c>
      <c r="AD8" s="5">
        <f t="shared" si="2"/>
        <v>0.37905083087270885</v>
      </c>
      <c r="AE8" s="5">
        <f t="shared" si="2"/>
        <v>0.27203575115961826</v>
      </c>
      <c r="AF8" s="5">
        <f t="shared" si="2"/>
        <v>0.18704806067407842</v>
      </c>
      <c r="AG8" s="5">
        <f t="shared" si="2"/>
        <v>0.27453315534041317</v>
      </c>
      <c r="AH8" s="5">
        <f t="shared" si="2"/>
        <v>0.52458833417955908</v>
      </c>
      <c r="AI8" s="5">
        <f t="shared" si="2"/>
        <v>0.64237133674107072</v>
      </c>
      <c r="AJ8" s="5">
        <f t="shared" si="2"/>
        <v>0.33758446126211233</v>
      </c>
      <c r="AK8" s="5">
        <f t="shared" si="2"/>
        <v>0.41726706186332074</v>
      </c>
    </row>
    <row r="9" spans="1:37" x14ac:dyDescent="0.25">
      <c r="A9">
        <v>1</v>
      </c>
      <c r="B9">
        <v>10</v>
      </c>
      <c r="C9">
        <v>11.368326263129548</v>
      </c>
      <c r="D9">
        <v>0.12969425105276652</v>
      </c>
      <c r="E9">
        <f t="shared" si="0"/>
        <v>1.1408385724589807</v>
      </c>
      <c r="H9" s="3" t="s">
        <v>16</v>
      </c>
      <c r="I9" s="5">
        <f>COUNT(I3:I6)</f>
        <v>4</v>
      </c>
      <c r="J9" s="5">
        <f t="shared" ref="J9:AK9" si="3">COUNT(J3:J6)</f>
        <v>4</v>
      </c>
      <c r="K9" s="5">
        <f t="shared" si="3"/>
        <v>4</v>
      </c>
      <c r="L9" s="5">
        <f t="shared" si="3"/>
        <v>4</v>
      </c>
      <c r="M9" s="5">
        <f t="shared" si="3"/>
        <v>4</v>
      </c>
      <c r="N9" s="5">
        <f t="shared" si="3"/>
        <v>4</v>
      </c>
      <c r="O9" s="5">
        <f t="shared" si="3"/>
        <v>4</v>
      </c>
      <c r="P9" s="5">
        <f t="shared" si="3"/>
        <v>4</v>
      </c>
      <c r="Q9" s="5">
        <f t="shared" si="3"/>
        <v>4</v>
      </c>
      <c r="R9" s="5">
        <f t="shared" si="3"/>
        <v>4</v>
      </c>
      <c r="S9" s="5">
        <f t="shared" si="3"/>
        <v>4</v>
      </c>
      <c r="T9" s="5">
        <f t="shared" si="3"/>
        <v>4</v>
      </c>
      <c r="U9" s="5">
        <f t="shared" si="3"/>
        <v>4</v>
      </c>
      <c r="V9" s="5">
        <f t="shared" si="3"/>
        <v>4</v>
      </c>
      <c r="W9" s="5">
        <f t="shared" si="3"/>
        <v>4</v>
      </c>
      <c r="X9" s="5">
        <f t="shared" si="3"/>
        <v>4</v>
      </c>
      <c r="Y9" s="5">
        <f t="shared" si="3"/>
        <v>4</v>
      </c>
      <c r="Z9" s="5">
        <f t="shared" si="3"/>
        <v>4</v>
      </c>
      <c r="AA9" s="5">
        <f t="shared" si="3"/>
        <v>4</v>
      </c>
      <c r="AB9" s="5">
        <f t="shared" si="3"/>
        <v>4</v>
      </c>
      <c r="AC9" s="5">
        <f t="shared" si="3"/>
        <v>4</v>
      </c>
      <c r="AD9" s="5">
        <f t="shared" si="3"/>
        <v>4</v>
      </c>
      <c r="AE9" s="5">
        <f t="shared" si="3"/>
        <v>4</v>
      </c>
      <c r="AF9" s="5">
        <f t="shared" si="3"/>
        <v>4</v>
      </c>
      <c r="AG9" s="5">
        <f t="shared" si="3"/>
        <v>4</v>
      </c>
      <c r="AH9" s="5">
        <f t="shared" si="3"/>
        <v>4</v>
      </c>
      <c r="AI9" s="5">
        <f t="shared" si="3"/>
        <v>4</v>
      </c>
      <c r="AJ9" s="5">
        <f t="shared" si="3"/>
        <v>4</v>
      </c>
      <c r="AK9" s="5">
        <f t="shared" si="3"/>
        <v>4</v>
      </c>
    </row>
    <row r="10" spans="1:37" x14ac:dyDescent="0.25">
      <c r="A10">
        <v>1</v>
      </c>
      <c r="B10">
        <v>15</v>
      </c>
      <c r="C10">
        <v>11.410260622045879</v>
      </c>
      <c r="D10">
        <v>9.5130557414168718E-2</v>
      </c>
      <c r="E10">
        <f t="shared" si="0"/>
        <v>0.83372817296009893</v>
      </c>
      <c r="H10" s="6" t="s">
        <v>17</v>
      </c>
      <c r="I10" s="5">
        <f>I8/SQRT(I9)</f>
        <v>0.18104378475732619</v>
      </c>
      <c r="J10" s="5">
        <f t="shared" ref="J10:AK10" si="4">J8/SQRT(J9)</f>
        <v>0.22112243580693253</v>
      </c>
      <c r="K10" s="5">
        <f t="shared" si="4"/>
        <v>0.19766418700637781</v>
      </c>
      <c r="L10" s="5">
        <f t="shared" si="4"/>
        <v>0.2703679698101587</v>
      </c>
      <c r="M10" s="5">
        <f t="shared" si="4"/>
        <v>0.19475666135466385</v>
      </c>
      <c r="N10" s="5">
        <f t="shared" si="4"/>
        <v>0.30455228679053503</v>
      </c>
      <c r="O10" s="5">
        <f t="shared" si="4"/>
        <v>0.23708932009759251</v>
      </c>
      <c r="P10" s="5">
        <f t="shared" si="4"/>
        <v>0.4629053771979415</v>
      </c>
      <c r="Q10" s="5">
        <f t="shared" si="4"/>
        <v>0.23801837986804758</v>
      </c>
      <c r="R10" s="5">
        <f t="shared" si="4"/>
        <v>0.2705221131440057</v>
      </c>
      <c r="S10" s="5">
        <f t="shared" si="4"/>
        <v>0.15754712762918252</v>
      </c>
      <c r="T10" s="5">
        <f t="shared" si="4"/>
        <v>0.26091155508779884</v>
      </c>
      <c r="U10" s="5">
        <f t="shared" si="4"/>
        <v>0.22170915013490078</v>
      </c>
      <c r="V10" s="5">
        <f t="shared" si="4"/>
        <v>0.15108271195175227</v>
      </c>
      <c r="W10" s="5">
        <f t="shared" si="4"/>
        <v>5.9853872470820496E-2</v>
      </c>
      <c r="X10" s="5">
        <f t="shared" si="4"/>
        <v>0.22013170000347645</v>
      </c>
      <c r="Y10" s="5">
        <f t="shared" si="4"/>
        <v>0.37166767131787776</v>
      </c>
      <c r="Z10" s="5">
        <f t="shared" si="4"/>
        <v>6.9333142506705636E-2</v>
      </c>
      <c r="AA10" s="5">
        <f t="shared" si="4"/>
        <v>0.30329233714337517</v>
      </c>
      <c r="AB10" s="5">
        <f t="shared" si="4"/>
        <v>0.16746373881702406</v>
      </c>
      <c r="AC10" s="5">
        <f t="shared" si="4"/>
        <v>0.26353821295201785</v>
      </c>
      <c r="AD10" s="5">
        <f t="shared" si="4"/>
        <v>0.18952541543635443</v>
      </c>
      <c r="AE10" s="5">
        <f t="shared" si="4"/>
        <v>0.13601787557980913</v>
      </c>
      <c r="AF10" s="5">
        <f t="shared" si="4"/>
        <v>9.352403033703921E-2</v>
      </c>
      <c r="AG10" s="5">
        <f t="shared" si="4"/>
        <v>0.13726657767020659</v>
      </c>
      <c r="AH10" s="5">
        <f t="shared" si="4"/>
        <v>0.26229416708977954</v>
      </c>
      <c r="AI10" s="5">
        <f t="shared" si="4"/>
        <v>0.32118566837053536</v>
      </c>
      <c r="AJ10" s="5">
        <f t="shared" si="4"/>
        <v>0.16879223063105617</v>
      </c>
      <c r="AK10" s="5">
        <f t="shared" si="4"/>
        <v>0.20863353093166037</v>
      </c>
    </row>
    <row r="11" spans="1:37" x14ac:dyDescent="0.25">
      <c r="A11">
        <v>1</v>
      </c>
      <c r="B11">
        <v>15</v>
      </c>
      <c r="C11">
        <v>10.241098247102633</v>
      </c>
      <c r="D11">
        <v>9.7649157908619721E-2</v>
      </c>
      <c r="E11">
        <f t="shared" si="0"/>
        <v>0.95350279386535708</v>
      </c>
    </row>
    <row r="12" spans="1:37" x14ac:dyDescent="0.25">
      <c r="A12">
        <v>1</v>
      </c>
      <c r="B12">
        <v>15</v>
      </c>
      <c r="C12">
        <v>11.220341829611566</v>
      </c>
      <c r="D12">
        <v>9.4452803407950786E-2</v>
      </c>
      <c r="E12">
        <f t="shared" si="0"/>
        <v>0.84179969596541793</v>
      </c>
      <c r="H12" s="3" t="s">
        <v>3</v>
      </c>
      <c r="I12" s="3" t="s">
        <v>5</v>
      </c>
      <c r="J12" s="9" t="s">
        <v>6</v>
      </c>
      <c r="K12" s="9"/>
      <c r="L12" s="9"/>
      <c r="M12" s="9"/>
      <c r="N12" s="8" t="s">
        <v>7</v>
      </c>
      <c r="O12" s="8"/>
      <c r="P12" s="8"/>
      <c r="Q12" s="8"/>
      <c r="R12" s="8" t="s">
        <v>8</v>
      </c>
      <c r="S12" s="8"/>
      <c r="T12" s="8"/>
      <c r="U12" s="8"/>
      <c r="V12" s="8" t="s">
        <v>9</v>
      </c>
      <c r="W12" s="8"/>
      <c r="X12" s="8"/>
      <c r="Y12" s="8"/>
      <c r="Z12" s="8" t="s">
        <v>10</v>
      </c>
      <c r="AA12" s="8"/>
      <c r="AB12" s="8"/>
      <c r="AC12" s="8"/>
      <c r="AD12" s="8" t="s">
        <v>11</v>
      </c>
      <c r="AE12" s="8"/>
      <c r="AF12" s="8"/>
      <c r="AG12" s="8"/>
      <c r="AH12" s="8" t="s">
        <v>12</v>
      </c>
      <c r="AI12" s="8"/>
      <c r="AJ12" s="8"/>
      <c r="AK12" s="8"/>
    </row>
    <row r="13" spans="1:37" x14ac:dyDescent="0.25">
      <c r="A13">
        <v>1</v>
      </c>
      <c r="B13">
        <v>15</v>
      </c>
      <c r="C13">
        <v>10.611060579961478</v>
      </c>
      <c r="D13">
        <v>0.10288098013941134</v>
      </c>
      <c r="E13">
        <f t="shared" si="0"/>
        <v>0.96956359229253253</v>
      </c>
      <c r="H13" s="3" t="s">
        <v>13</v>
      </c>
      <c r="I13" s="3"/>
      <c r="J13" s="4">
        <v>0.05</v>
      </c>
      <c r="K13" s="4">
        <v>0.1</v>
      </c>
      <c r="L13" s="4">
        <v>0.15</v>
      </c>
      <c r="M13" s="4">
        <v>0.2</v>
      </c>
      <c r="N13" s="4">
        <v>0.05</v>
      </c>
      <c r="O13" s="4">
        <v>0.1</v>
      </c>
      <c r="P13" s="4">
        <v>0.15</v>
      </c>
      <c r="Q13" s="4">
        <v>0.2</v>
      </c>
      <c r="R13" s="4">
        <v>0.05</v>
      </c>
      <c r="S13" s="4">
        <v>0.1</v>
      </c>
      <c r="T13" s="4">
        <v>0.15</v>
      </c>
      <c r="U13" s="4">
        <v>0.2</v>
      </c>
      <c r="V13" s="4">
        <v>0.05</v>
      </c>
      <c r="W13" s="4">
        <v>0.1</v>
      </c>
      <c r="X13" s="4">
        <v>0.15</v>
      </c>
      <c r="Y13" s="4">
        <v>0.2</v>
      </c>
      <c r="Z13" s="4">
        <v>0.05</v>
      </c>
      <c r="AA13" s="4">
        <v>0.1</v>
      </c>
      <c r="AB13" s="4">
        <v>0.15</v>
      </c>
      <c r="AC13" s="4">
        <v>0.2</v>
      </c>
      <c r="AD13" s="4">
        <v>0.05</v>
      </c>
      <c r="AE13" s="4">
        <v>0.1</v>
      </c>
      <c r="AF13" s="4">
        <v>0.15</v>
      </c>
      <c r="AG13" s="4">
        <v>0.2</v>
      </c>
      <c r="AH13" s="4">
        <v>0.05</v>
      </c>
      <c r="AI13" s="4">
        <v>0.1</v>
      </c>
      <c r="AJ13" s="4">
        <v>0.15</v>
      </c>
      <c r="AK13" s="4">
        <v>0.2</v>
      </c>
    </row>
    <row r="14" spans="1:37" x14ac:dyDescent="0.25">
      <c r="A14">
        <v>1</v>
      </c>
      <c r="B14">
        <v>20</v>
      </c>
      <c r="C14">
        <v>11.023485790167301</v>
      </c>
      <c r="D14">
        <v>0.13552722057230637</v>
      </c>
      <c r="E14">
        <f t="shared" si="0"/>
        <v>1.2294406973626579</v>
      </c>
      <c r="H14" s="3"/>
      <c r="I14" s="3">
        <v>0.12807469935570837</v>
      </c>
      <c r="J14" s="3">
        <v>0.14780306754326139</v>
      </c>
      <c r="K14" s="3">
        <v>0.13549649626502511</v>
      </c>
      <c r="L14" s="3">
        <v>9.5130557414168718E-2</v>
      </c>
      <c r="M14" s="3">
        <v>0.13552722057230637</v>
      </c>
      <c r="N14" s="3">
        <v>0.11254693563815438</v>
      </c>
      <c r="O14" s="3">
        <v>0.18236953549756915</v>
      </c>
      <c r="P14" s="3">
        <v>0.11826609611182336</v>
      </c>
      <c r="Q14" s="3">
        <v>0.16031379519063282</v>
      </c>
      <c r="R14" s="3">
        <v>0.15503180042334613</v>
      </c>
      <c r="S14" s="3">
        <v>0.1383823456238156</v>
      </c>
      <c r="T14" s="3">
        <v>0.12082820560899356</v>
      </c>
      <c r="U14" s="3">
        <v>0.10219677440238942</v>
      </c>
      <c r="V14" s="3">
        <v>0.17135022650847281</v>
      </c>
      <c r="W14" s="3">
        <v>0.16217371128958946</v>
      </c>
      <c r="X14" s="3">
        <v>0.14312382425301151</v>
      </c>
      <c r="Y14" s="3">
        <v>0.14420855426827925</v>
      </c>
      <c r="Z14" s="3">
        <v>0.16836716697704834</v>
      </c>
      <c r="AA14" s="3">
        <v>0.15772843382637219</v>
      </c>
      <c r="AB14" s="3">
        <v>0.1297397812105949</v>
      </c>
      <c r="AC14" s="3">
        <v>0.14996717948992785</v>
      </c>
      <c r="AD14" s="3">
        <v>0.11343129786677439</v>
      </c>
      <c r="AE14" s="3">
        <v>0.13539989249793322</v>
      </c>
      <c r="AF14" s="3">
        <v>0.13228719248097262</v>
      </c>
      <c r="AG14" s="5">
        <v>0.15942756825219012</v>
      </c>
      <c r="AH14" s="3">
        <v>0.13567755685802746</v>
      </c>
      <c r="AI14" s="3">
        <v>0.11693630420933782</v>
      </c>
      <c r="AJ14" s="3">
        <v>0.14949193444901315</v>
      </c>
      <c r="AK14" s="3">
        <v>0.11664531229381511</v>
      </c>
    </row>
    <row r="15" spans="1:37" x14ac:dyDescent="0.25">
      <c r="A15">
        <v>1</v>
      </c>
      <c r="B15">
        <v>20</v>
      </c>
      <c r="C15">
        <v>10.313002071009389</v>
      </c>
      <c r="D15">
        <v>0.10697365928870979</v>
      </c>
      <c r="E15">
        <f t="shared" si="0"/>
        <v>1.0372698323160492</v>
      </c>
      <c r="H15" s="3"/>
      <c r="I15" s="3">
        <v>9.7621268442622519E-2</v>
      </c>
      <c r="J15" s="3">
        <v>0.14495566799219189</v>
      </c>
      <c r="K15" s="3">
        <v>0.12108854930939761</v>
      </c>
      <c r="L15" s="3">
        <v>9.7649157908619721E-2</v>
      </c>
      <c r="M15" s="3">
        <v>0.10697365928870979</v>
      </c>
      <c r="N15" s="3">
        <v>8.2102565515719844E-2</v>
      </c>
      <c r="O15" s="3">
        <v>0.14150194637752411</v>
      </c>
      <c r="P15" s="3">
        <v>0.10486715021316376</v>
      </c>
      <c r="Q15" s="3">
        <v>0.12866935404321667</v>
      </c>
      <c r="R15" s="3">
        <v>0.11883971643268199</v>
      </c>
      <c r="S15" s="3">
        <v>0.11484570463563198</v>
      </c>
      <c r="T15" s="3">
        <v>0.12727616401216452</v>
      </c>
      <c r="U15" s="3">
        <v>8.3193059373537145E-2</v>
      </c>
      <c r="V15" s="3">
        <v>0.17730169121113551</v>
      </c>
      <c r="W15" s="3">
        <v>0.15364921802588241</v>
      </c>
      <c r="X15" s="3">
        <v>0.16045808489822136</v>
      </c>
      <c r="Y15" s="3">
        <v>0.13076091710116017</v>
      </c>
      <c r="Z15" s="3">
        <v>0.17632021791522304</v>
      </c>
      <c r="AA15" s="3">
        <v>0.12521395975059241</v>
      </c>
      <c r="AB15" s="3">
        <v>0.14874635881402354</v>
      </c>
      <c r="AC15" s="3">
        <v>0.12278242117784759</v>
      </c>
      <c r="AD15" s="3">
        <v>0.11384496314995962</v>
      </c>
      <c r="AE15" s="3">
        <v>0.13525241276708838</v>
      </c>
      <c r="AF15" s="3">
        <v>0.14008226155577225</v>
      </c>
      <c r="AG15" s="5">
        <v>0.14199438006345247</v>
      </c>
      <c r="AH15" s="3">
        <v>0.14998365815285919</v>
      </c>
      <c r="AI15" s="3">
        <v>0.14903618878191641</v>
      </c>
      <c r="AJ15" s="3">
        <v>0.15296589126081292</v>
      </c>
      <c r="AK15" s="3">
        <v>0.1459589213885038</v>
      </c>
    </row>
    <row r="16" spans="1:37" x14ac:dyDescent="0.25">
      <c r="A16">
        <v>1</v>
      </c>
      <c r="B16">
        <v>20</v>
      </c>
      <c r="C16">
        <v>11.039729769975979</v>
      </c>
      <c r="D16">
        <v>8.9472678232579719E-2</v>
      </c>
      <c r="E16">
        <f t="shared" si="0"/>
        <v>0.81046076395739886</v>
      </c>
      <c r="H16" s="3"/>
      <c r="I16" s="3">
        <v>0.1074920621953297</v>
      </c>
      <c r="J16" s="3">
        <v>9.7188243204741093E-2</v>
      </c>
      <c r="K16" s="3">
        <v>0.10065052090665133</v>
      </c>
      <c r="L16" s="3">
        <v>9.4452803407950786E-2</v>
      </c>
      <c r="M16" s="3">
        <v>8.9472678232579719E-2</v>
      </c>
      <c r="N16" s="3">
        <v>7.6350901214633768E-2</v>
      </c>
      <c r="O16" s="3">
        <v>0.11104284692988288</v>
      </c>
      <c r="P16" s="3">
        <v>9.0556652558182266E-2</v>
      </c>
      <c r="Q16" s="3">
        <v>8.1469511875710485E-2</v>
      </c>
      <c r="R16" s="3">
        <v>9.2518178227790154E-2</v>
      </c>
      <c r="S16" s="3">
        <v>0.11618116700307463</v>
      </c>
      <c r="T16" s="3">
        <v>8.5401520514827675E-2</v>
      </c>
      <c r="U16" s="3">
        <v>7.5316616094648417E-2</v>
      </c>
      <c r="V16" s="3">
        <v>0.11681891167460752</v>
      </c>
      <c r="W16" s="3">
        <v>0.12665489133349322</v>
      </c>
      <c r="X16" s="3">
        <v>0.10696484311852088</v>
      </c>
      <c r="Y16" s="3">
        <v>0.1101526718173652</v>
      </c>
      <c r="Z16" s="3">
        <v>0.11027001447035817</v>
      </c>
      <c r="AA16" s="3">
        <v>0.11195424524425965</v>
      </c>
      <c r="AB16" s="3">
        <v>0.10999915203241635</v>
      </c>
      <c r="AC16" s="3">
        <v>0.12849417002302779</v>
      </c>
      <c r="AD16" s="3">
        <v>0.11478934371817254</v>
      </c>
      <c r="AE16" s="3">
        <v>0.12811986206135428</v>
      </c>
      <c r="AF16" s="3">
        <v>0.10457852927066594</v>
      </c>
      <c r="AG16" s="5">
        <v>9.2102115017351355E-2</v>
      </c>
      <c r="AH16" s="3">
        <v>0.1288446877948726</v>
      </c>
      <c r="AI16" s="3">
        <v>0.14440365268169061</v>
      </c>
      <c r="AJ16" s="3">
        <v>0.13098294761257723</v>
      </c>
      <c r="AK16" s="3">
        <v>0.120641936640385</v>
      </c>
    </row>
    <row r="17" spans="1:37" x14ac:dyDescent="0.25">
      <c r="A17">
        <v>1</v>
      </c>
      <c r="B17">
        <v>20</v>
      </c>
      <c r="C17">
        <v>10.407768539864826</v>
      </c>
      <c r="D17">
        <v>0.11579629361424551</v>
      </c>
      <c r="E17">
        <f t="shared" si="0"/>
        <v>1.1125948196360396</v>
      </c>
      <c r="H17" s="3"/>
      <c r="I17" s="3">
        <v>0.12569723910327654</v>
      </c>
      <c r="J17" s="3">
        <v>0.13370923263628118</v>
      </c>
      <c r="K17" s="3">
        <v>0.12969425105276652</v>
      </c>
      <c r="L17" s="3">
        <v>0.10288098013941134</v>
      </c>
      <c r="M17" s="3">
        <v>0.11579629361424551</v>
      </c>
      <c r="N17" s="3">
        <v>0.10763944197111876</v>
      </c>
      <c r="O17" s="3">
        <v>0.1446697954405915</v>
      </c>
      <c r="P17" s="3">
        <v>0.11556178914435648</v>
      </c>
      <c r="Q17" s="3">
        <v>0.13007717521385592</v>
      </c>
      <c r="R17" s="3">
        <v>0.13104888891507557</v>
      </c>
      <c r="S17" s="3">
        <v>0.13167289764030679</v>
      </c>
      <c r="T17" s="3">
        <v>0.12138737419639102</v>
      </c>
      <c r="U17" s="3">
        <v>9.4065678354165183E-2</v>
      </c>
      <c r="V17" s="3">
        <v>0.17632571034042666</v>
      </c>
      <c r="W17" s="3">
        <v>0.148174009121643</v>
      </c>
      <c r="X17" s="3">
        <v>0.14215448834617841</v>
      </c>
      <c r="Y17" s="3">
        <v>0.12017960111665982</v>
      </c>
      <c r="Z17" s="3">
        <v>0.14883173849917261</v>
      </c>
      <c r="AA17" s="3">
        <v>0.13051418728000092</v>
      </c>
      <c r="AB17" s="3">
        <v>0.11665123638968389</v>
      </c>
      <c r="AC17" s="3">
        <v>0.13780939668019099</v>
      </c>
      <c r="AD17" s="3">
        <v>0.11762170959421513</v>
      </c>
      <c r="AE17" s="3">
        <v>0.14251380907460992</v>
      </c>
      <c r="AF17" s="3">
        <v>0.12942597831583103</v>
      </c>
      <c r="AG17" s="5">
        <v>0.126519159792705</v>
      </c>
      <c r="AH17" s="3">
        <v>0.13832230353103073</v>
      </c>
      <c r="AI17" s="3">
        <v>0.13951964494818025</v>
      </c>
      <c r="AJ17" s="3">
        <v>0.13747875059086834</v>
      </c>
      <c r="AK17" s="3">
        <v>0.11954001733713135</v>
      </c>
    </row>
    <row r="18" spans="1:37" x14ac:dyDescent="0.25">
      <c r="A18">
        <v>2</v>
      </c>
      <c r="B18">
        <v>5</v>
      </c>
      <c r="C18">
        <v>12.464052938814829</v>
      </c>
      <c r="D18">
        <v>0.11254693563815438</v>
      </c>
      <c r="E18">
        <f t="shared" si="0"/>
        <v>0.9029722209191462</v>
      </c>
      <c r="H18" s="3" t="s">
        <v>14</v>
      </c>
      <c r="I18" s="5">
        <f>AVERAGE(I14:I17)</f>
        <v>0.11472131727423429</v>
      </c>
      <c r="J18" s="5">
        <f t="shared" ref="J18" si="5">AVERAGE(J14:J17)</f>
        <v>0.13091405284411889</v>
      </c>
      <c r="K18" s="5">
        <f t="shared" ref="K18" si="6">AVERAGE(K14:K17)</f>
        <v>0.12173245438346014</v>
      </c>
      <c r="L18" s="5">
        <f t="shared" ref="L18" si="7">AVERAGE(L14:L17)</f>
        <v>9.7528374717537628E-2</v>
      </c>
      <c r="M18" s="5">
        <f t="shared" ref="M18" si="8">AVERAGE(M14:M17)</f>
        <v>0.11194246292696033</v>
      </c>
      <c r="N18" s="5">
        <f t="shared" ref="N18" si="9">AVERAGE(N14:N17)</f>
        <v>9.465996108490668E-2</v>
      </c>
      <c r="O18" s="5">
        <f t="shared" ref="O18" si="10">AVERAGE(O14:O17)</f>
        <v>0.14489603106139193</v>
      </c>
      <c r="P18" s="5">
        <f t="shared" ref="P18" si="11">AVERAGE(P14:P17)</f>
        <v>0.10731292200688146</v>
      </c>
      <c r="Q18" s="5">
        <f t="shared" ref="Q18" si="12">AVERAGE(Q14:Q17)</f>
        <v>0.12513245908085396</v>
      </c>
      <c r="R18" s="5">
        <f t="shared" ref="R18" si="13">AVERAGE(R14:R17)</f>
        <v>0.12435964599972346</v>
      </c>
      <c r="S18" s="5">
        <f t="shared" ref="S18" si="14">AVERAGE(S14:S17)</f>
        <v>0.12527052872570726</v>
      </c>
      <c r="T18" s="5">
        <f t="shared" ref="T18" si="15">AVERAGE(T14:T17)</f>
        <v>0.11372331608309419</v>
      </c>
      <c r="U18" s="5">
        <f t="shared" ref="U18" si="16">AVERAGE(U14:U17)</f>
        <v>8.8693032056185034E-2</v>
      </c>
      <c r="V18" s="5">
        <f t="shared" ref="V18" si="17">AVERAGE(V14:V17)</f>
        <v>0.16044913493366064</v>
      </c>
      <c r="W18" s="5">
        <f t="shared" ref="W18" si="18">AVERAGE(W14:W17)</f>
        <v>0.14766295744265201</v>
      </c>
      <c r="X18" s="5">
        <f t="shared" ref="X18" si="19">AVERAGE(X14:X17)</f>
        <v>0.13817531015398304</v>
      </c>
      <c r="Y18" s="5">
        <f t="shared" ref="Y18" si="20">AVERAGE(Y14:Y17)</f>
        <v>0.1263254360758661</v>
      </c>
      <c r="Z18" s="5">
        <f t="shared" ref="Z18" si="21">AVERAGE(Z14:Z17)</f>
        <v>0.15094728446545053</v>
      </c>
      <c r="AA18" s="5">
        <f t="shared" ref="AA18" si="22">AVERAGE(AA14:AA17)</f>
        <v>0.13135270652530628</v>
      </c>
      <c r="AB18" s="5">
        <f t="shared" ref="AB18" si="23">AVERAGE(AB14:AB17)</f>
        <v>0.12628413211167966</v>
      </c>
      <c r="AC18" s="5">
        <f t="shared" ref="AC18" si="24">AVERAGE(AC14:AC17)</f>
        <v>0.13476329184274854</v>
      </c>
      <c r="AD18" s="5">
        <f t="shared" ref="AD18" si="25">AVERAGE(AD14:AD17)</f>
        <v>0.11492182858228042</v>
      </c>
      <c r="AE18" s="5">
        <f t="shared" ref="AE18" si="26">AVERAGE(AE14:AE17)</f>
        <v>0.13532149410024646</v>
      </c>
      <c r="AF18" s="5">
        <f t="shared" ref="AF18" si="27">AVERAGE(AF14:AF17)</f>
        <v>0.12659349040581044</v>
      </c>
      <c r="AG18" s="5">
        <f t="shared" ref="AG18" si="28">AVERAGE(AG14:AG17)</f>
        <v>0.13001080578142474</v>
      </c>
      <c r="AH18" s="5">
        <f t="shared" ref="AH18" si="29">AVERAGE(AH14:AH17)</f>
        <v>0.13820705158419749</v>
      </c>
      <c r="AI18" s="5">
        <f t="shared" ref="AI18" si="30">AVERAGE(AI14:AI17)</f>
        <v>0.13747394765528129</v>
      </c>
      <c r="AJ18" s="5">
        <f t="shared" ref="AJ18" si="31">AVERAGE(AJ14:AJ17)</f>
        <v>0.1427298809783179</v>
      </c>
      <c r="AK18" s="5">
        <f>AVERAGE(AK14:AK17)</f>
        <v>0.12569654691495882</v>
      </c>
    </row>
    <row r="19" spans="1:37" x14ac:dyDescent="0.25">
      <c r="A19">
        <v>2</v>
      </c>
      <c r="B19">
        <v>5</v>
      </c>
      <c r="C19">
        <v>11.819616781489568</v>
      </c>
      <c r="D19">
        <v>8.2102565515719844E-2</v>
      </c>
      <c r="E19">
        <f t="shared" si="0"/>
        <v>0.69462967398654407</v>
      </c>
      <c r="H19" s="3" t="s">
        <v>15</v>
      </c>
      <c r="I19" s="5">
        <f>_xlfn.STDEV.S(I14:I17)</f>
        <v>1.4645334547794171E-2</v>
      </c>
      <c r="J19" s="5">
        <f t="shared" ref="J19:AG19" si="32">_xlfn.STDEV.S(J14:J17)</f>
        <v>2.3292695846384239E-2</v>
      </c>
      <c r="K19" s="5">
        <f t="shared" si="32"/>
        <v>1.5250153966281155E-2</v>
      </c>
      <c r="L19" s="5">
        <f t="shared" si="32"/>
        <v>3.8242053676639334E-3</v>
      </c>
      <c r="M19" s="5">
        <f t="shared" si="32"/>
        <v>1.915439930288684E-2</v>
      </c>
      <c r="N19" s="5">
        <f t="shared" si="32"/>
        <v>1.808609631326738E-2</v>
      </c>
      <c r="O19" s="5">
        <f t="shared" si="32"/>
        <v>2.9222551816290927E-2</v>
      </c>
      <c r="P19" s="5">
        <f t="shared" si="32"/>
        <v>1.2580013215801872E-2</v>
      </c>
      <c r="Q19" s="5">
        <f t="shared" si="32"/>
        <v>3.2563472443415016E-2</v>
      </c>
      <c r="R19" s="5">
        <f t="shared" si="32"/>
        <v>2.6012021067596855E-2</v>
      </c>
      <c r="S19" s="5">
        <f t="shared" si="32"/>
        <v>1.1607519458265303E-2</v>
      </c>
      <c r="T19" s="5">
        <f t="shared" si="32"/>
        <v>1.9105156661125264E-2</v>
      </c>
      <c r="U19" s="5">
        <f t="shared" si="32"/>
        <v>1.1837716405368643E-2</v>
      </c>
      <c r="V19" s="5">
        <f t="shared" si="32"/>
        <v>2.9203335876171278E-2</v>
      </c>
      <c r="W19" s="5">
        <f t="shared" si="32"/>
        <v>1.5143725966464721E-2</v>
      </c>
      <c r="X19" s="5">
        <f t="shared" si="32"/>
        <v>2.2442050959063736E-2</v>
      </c>
      <c r="Y19" s="5">
        <f t="shared" si="32"/>
        <v>1.4592338164443332E-2</v>
      </c>
      <c r="Z19" s="5">
        <f t="shared" si="32"/>
        <v>2.9475152742344052E-2</v>
      </c>
      <c r="AA19" s="5">
        <f t="shared" si="32"/>
        <v>1.923856038638104E-2</v>
      </c>
      <c r="AB19" s="5">
        <f t="shared" si="32"/>
        <v>1.7073238272173007E-2</v>
      </c>
      <c r="AC19" s="5">
        <f t="shared" si="32"/>
        <v>1.187827294613047E-2</v>
      </c>
      <c r="AD19" s="5">
        <f t="shared" si="32"/>
        <v>1.8875231293079687E-3</v>
      </c>
      <c r="AE19" s="5">
        <f t="shared" si="32"/>
        <v>5.8766151610543608E-3</v>
      </c>
      <c r="AF19" s="5">
        <f t="shared" si="32"/>
        <v>1.5351945501022401E-2</v>
      </c>
      <c r="AG19" s="5">
        <f t="shared" si="32"/>
        <v>2.862523591746156E-2</v>
      </c>
      <c r="AH19" s="5">
        <f t="shared" ref="AH19:AK19" si="33">_xlfn.STDEV.S(AH14:AH17)</f>
        <v>8.808214813034454E-3</v>
      </c>
      <c r="AI19" s="5">
        <f t="shared" si="33"/>
        <v>1.4232426677021437E-2</v>
      </c>
      <c r="AJ19" s="5">
        <f t="shared" si="33"/>
        <v>1.0264276033717351E-2</v>
      </c>
      <c r="AK19" s="5">
        <f t="shared" si="33"/>
        <v>1.3612991453554574E-2</v>
      </c>
    </row>
    <row r="20" spans="1:37" x14ac:dyDescent="0.25">
      <c r="A20">
        <v>2</v>
      </c>
      <c r="B20">
        <v>5</v>
      </c>
      <c r="C20">
        <v>12.044564476595728</v>
      </c>
      <c r="D20">
        <v>7.6350901214633768E-2</v>
      </c>
      <c r="E20">
        <f t="shared" si="0"/>
        <v>0.63390337909680539</v>
      </c>
      <c r="H20" s="3" t="s">
        <v>16</v>
      </c>
      <c r="I20" s="5">
        <f>COUNT(I14:I17)</f>
        <v>4</v>
      </c>
      <c r="J20" s="5">
        <f t="shared" ref="J20:AG20" si="34">COUNT(J14:J17)</f>
        <v>4</v>
      </c>
      <c r="K20" s="5">
        <f t="shared" si="34"/>
        <v>4</v>
      </c>
      <c r="L20" s="5">
        <f t="shared" si="34"/>
        <v>4</v>
      </c>
      <c r="M20" s="5">
        <f t="shared" si="34"/>
        <v>4</v>
      </c>
      <c r="N20" s="5">
        <f t="shared" si="34"/>
        <v>4</v>
      </c>
      <c r="O20" s="5">
        <f t="shared" si="34"/>
        <v>4</v>
      </c>
      <c r="P20" s="5">
        <f t="shared" si="34"/>
        <v>4</v>
      </c>
      <c r="Q20" s="5">
        <f t="shared" si="34"/>
        <v>4</v>
      </c>
      <c r="R20" s="5">
        <f t="shared" si="34"/>
        <v>4</v>
      </c>
      <c r="S20" s="5">
        <f t="shared" si="34"/>
        <v>4</v>
      </c>
      <c r="T20" s="5">
        <f t="shared" si="34"/>
        <v>4</v>
      </c>
      <c r="U20" s="5">
        <f t="shared" si="34"/>
        <v>4</v>
      </c>
      <c r="V20" s="5">
        <f t="shared" si="34"/>
        <v>4</v>
      </c>
      <c r="W20" s="5">
        <f t="shared" si="34"/>
        <v>4</v>
      </c>
      <c r="X20" s="5">
        <f t="shared" si="34"/>
        <v>4</v>
      </c>
      <c r="Y20" s="5">
        <f t="shared" si="34"/>
        <v>4</v>
      </c>
      <c r="Z20" s="5">
        <f t="shared" si="34"/>
        <v>4</v>
      </c>
      <c r="AA20" s="5">
        <f t="shared" si="34"/>
        <v>4</v>
      </c>
      <c r="AB20" s="5">
        <f t="shared" si="34"/>
        <v>4</v>
      </c>
      <c r="AC20" s="5">
        <f t="shared" si="34"/>
        <v>4</v>
      </c>
      <c r="AD20" s="5">
        <f t="shared" si="34"/>
        <v>4</v>
      </c>
      <c r="AE20" s="5">
        <f t="shared" si="34"/>
        <v>4</v>
      </c>
      <c r="AF20" s="5">
        <f t="shared" si="34"/>
        <v>4</v>
      </c>
      <c r="AG20" s="5">
        <f t="shared" si="34"/>
        <v>4</v>
      </c>
      <c r="AH20" s="5">
        <f t="shared" ref="AH20:AK20" si="35">COUNT(AH14:AH17)</f>
        <v>4</v>
      </c>
      <c r="AI20" s="5">
        <f t="shared" si="35"/>
        <v>4</v>
      </c>
      <c r="AJ20" s="5">
        <f t="shared" si="35"/>
        <v>4</v>
      </c>
      <c r="AK20" s="5">
        <f t="shared" si="35"/>
        <v>4</v>
      </c>
    </row>
    <row r="21" spans="1:37" x14ac:dyDescent="0.25">
      <c r="A21">
        <v>2</v>
      </c>
      <c r="B21">
        <v>5</v>
      </c>
      <c r="C21">
        <v>11.014533336211727</v>
      </c>
      <c r="D21">
        <v>0.10763944197111876</v>
      </c>
      <c r="E21">
        <f t="shared" si="0"/>
        <v>0.97724922777472489</v>
      </c>
      <c r="H21" s="3" t="s">
        <v>17</v>
      </c>
      <c r="I21" s="5">
        <f>I19/SQRT(I20)</f>
        <v>7.3226672738970853E-3</v>
      </c>
      <c r="J21" s="5">
        <f t="shared" ref="J21" si="36">J19/SQRT(J20)</f>
        <v>1.164634792319212E-2</v>
      </c>
      <c r="K21" s="5">
        <f t="shared" ref="K21" si="37">K19/SQRT(K20)</f>
        <v>7.6250769831405774E-3</v>
      </c>
      <c r="L21" s="5">
        <f t="shared" ref="L21" si="38">L19/SQRT(L20)</f>
        <v>1.9121026838319667E-3</v>
      </c>
      <c r="M21" s="5">
        <f t="shared" ref="M21" si="39">M19/SQRT(M20)</f>
        <v>9.5771996514434198E-3</v>
      </c>
      <c r="N21" s="5">
        <f t="shared" ref="N21" si="40">N19/SQRT(N20)</f>
        <v>9.0430481566336901E-3</v>
      </c>
      <c r="O21" s="5">
        <f t="shared" ref="O21" si="41">O19/SQRT(O20)</f>
        <v>1.4611275908145463E-2</v>
      </c>
      <c r="P21" s="5">
        <f t="shared" ref="P21" si="42">P19/SQRT(P20)</f>
        <v>6.2900066079009361E-3</v>
      </c>
      <c r="Q21" s="5">
        <f t="shared" ref="Q21" si="43">Q19/SQRT(Q20)</f>
        <v>1.6281736221707508E-2</v>
      </c>
      <c r="R21" s="5">
        <f t="shared" ref="R21" si="44">R19/SQRT(R20)</f>
        <v>1.3006010533798427E-2</v>
      </c>
      <c r="S21" s="5">
        <f t="shared" ref="S21" si="45">S19/SQRT(S20)</f>
        <v>5.8037597291326513E-3</v>
      </c>
      <c r="T21" s="5">
        <f t="shared" ref="T21" si="46">T19/SQRT(T20)</f>
        <v>9.5525783305626319E-3</v>
      </c>
      <c r="U21" s="5">
        <f t="shared" ref="U21" si="47">U19/SQRT(U20)</f>
        <v>5.9188582026843215E-3</v>
      </c>
      <c r="V21" s="5">
        <f t="shared" ref="V21" si="48">V19/SQRT(V20)</f>
        <v>1.4601667938085639E-2</v>
      </c>
      <c r="W21" s="5">
        <f t="shared" ref="W21" si="49">W19/SQRT(W20)</f>
        <v>7.5718629832323605E-3</v>
      </c>
      <c r="X21" s="5">
        <f t="shared" ref="X21" si="50">X19/SQRT(X20)</f>
        <v>1.1221025479531868E-2</v>
      </c>
      <c r="Y21" s="5">
        <f t="shared" ref="Y21" si="51">Y19/SQRT(Y20)</f>
        <v>7.296169082221666E-3</v>
      </c>
      <c r="Z21" s="5">
        <f t="shared" ref="Z21" si="52">Z19/SQRT(Z20)</f>
        <v>1.4737576371172026E-2</v>
      </c>
      <c r="AA21" s="5">
        <f t="shared" ref="AA21" si="53">AA19/SQRT(AA20)</f>
        <v>9.61928019319052E-3</v>
      </c>
      <c r="AB21" s="5">
        <f t="shared" ref="AB21" si="54">AB19/SQRT(AB20)</f>
        <v>8.5366191360865037E-3</v>
      </c>
      <c r="AC21" s="5">
        <f t="shared" ref="AC21" si="55">AC19/SQRT(AC20)</f>
        <v>5.9391364730652348E-3</v>
      </c>
      <c r="AD21" s="5">
        <f t="shared" ref="AD21" si="56">AD19/SQRT(AD20)</f>
        <v>9.4376156465398437E-4</v>
      </c>
      <c r="AE21" s="5">
        <f t="shared" ref="AE21" si="57">AE19/SQRT(AE20)</f>
        <v>2.9383075805271804E-3</v>
      </c>
      <c r="AF21" s="5">
        <f t="shared" ref="AF21" si="58">AF19/SQRT(AF20)</f>
        <v>7.6759727505112006E-3</v>
      </c>
      <c r="AG21" s="5">
        <f t="shared" ref="AG21" si="59">AG19/SQRT(AG20)</f>
        <v>1.431261795873078E-2</v>
      </c>
      <c r="AH21" s="5">
        <f t="shared" ref="AH21" si="60">AH19/SQRT(AH20)</f>
        <v>4.404107406517227E-3</v>
      </c>
      <c r="AI21" s="5">
        <f t="shared" ref="AI21" si="61">AI19/SQRT(AI20)</f>
        <v>7.1162133385107183E-3</v>
      </c>
      <c r="AJ21" s="5">
        <f t="shared" ref="AJ21" si="62">AJ19/SQRT(AJ20)</f>
        <v>5.1321380168586755E-3</v>
      </c>
      <c r="AK21" s="5">
        <f t="shared" ref="AK21" si="63">AK19/SQRT(AK20)</f>
        <v>6.8064957267772869E-3</v>
      </c>
    </row>
    <row r="22" spans="1:37" x14ac:dyDescent="0.25">
      <c r="A22">
        <v>2</v>
      </c>
      <c r="B22">
        <v>10</v>
      </c>
      <c r="C22">
        <v>12.094264194778681</v>
      </c>
      <c r="D22">
        <v>0.18236953549756915</v>
      </c>
      <c r="E22">
        <f t="shared" si="0"/>
        <v>1.5079010393728747</v>
      </c>
    </row>
    <row r="23" spans="1:37" x14ac:dyDescent="0.25">
      <c r="A23">
        <v>2</v>
      </c>
      <c r="B23">
        <v>10</v>
      </c>
      <c r="C23">
        <v>11.594428579805088</v>
      </c>
      <c r="D23">
        <v>0.14150194637752411</v>
      </c>
      <c r="E23">
        <f t="shared" si="0"/>
        <v>1.2204305318158499</v>
      </c>
      <c r="H23" s="3" t="s">
        <v>3</v>
      </c>
      <c r="I23" s="3" t="s">
        <v>5</v>
      </c>
      <c r="J23" s="9" t="s">
        <v>6</v>
      </c>
      <c r="K23" s="9"/>
      <c r="L23" s="9"/>
      <c r="M23" s="9"/>
      <c r="N23" s="8" t="s">
        <v>7</v>
      </c>
      <c r="O23" s="8"/>
      <c r="P23" s="8"/>
      <c r="Q23" s="8"/>
      <c r="R23" s="8" t="s">
        <v>8</v>
      </c>
      <c r="S23" s="8"/>
      <c r="T23" s="8"/>
      <c r="U23" s="8"/>
      <c r="V23" s="8" t="s">
        <v>9</v>
      </c>
      <c r="W23" s="8"/>
      <c r="X23" s="8"/>
      <c r="Y23" s="8"/>
      <c r="Z23" s="8" t="s">
        <v>10</v>
      </c>
      <c r="AA23" s="8"/>
      <c r="AB23" s="8"/>
      <c r="AC23" s="8"/>
      <c r="AD23" s="8" t="s">
        <v>11</v>
      </c>
      <c r="AE23" s="8"/>
      <c r="AF23" s="8"/>
      <c r="AG23" s="8"/>
      <c r="AH23" s="8" t="s">
        <v>12</v>
      </c>
      <c r="AI23" s="8"/>
      <c r="AJ23" s="8"/>
      <c r="AK23" s="8"/>
    </row>
    <row r="24" spans="1:37" x14ac:dyDescent="0.25">
      <c r="A24">
        <v>2</v>
      </c>
      <c r="B24">
        <v>10</v>
      </c>
      <c r="C24">
        <v>12.12208729588242</v>
      </c>
      <c r="D24">
        <v>0.11104284692988288</v>
      </c>
      <c r="E24">
        <f t="shared" si="0"/>
        <v>0.91603734752513677</v>
      </c>
      <c r="H24" s="3" t="s">
        <v>13</v>
      </c>
      <c r="I24" s="3"/>
      <c r="J24" s="4">
        <v>0.05</v>
      </c>
      <c r="K24" s="4">
        <v>0.1</v>
      </c>
      <c r="L24" s="4">
        <v>0.15</v>
      </c>
      <c r="M24" s="4">
        <v>0.2</v>
      </c>
      <c r="N24" s="4">
        <v>0.05</v>
      </c>
      <c r="O24" s="4">
        <v>0.1</v>
      </c>
      <c r="P24" s="4">
        <v>0.15</v>
      </c>
      <c r="Q24" s="4">
        <v>0.2</v>
      </c>
      <c r="R24" s="4">
        <v>0.05</v>
      </c>
      <c r="S24" s="4">
        <v>0.1</v>
      </c>
      <c r="T24" s="4">
        <v>0.15</v>
      </c>
      <c r="U24" s="4">
        <v>0.2</v>
      </c>
      <c r="V24" s="4">
        <v>0.05</v>
      </c>
      <c r="W24" s="4">
        <v>0.1</v>
      </c>
      <c r="X24" s="4">
        <v>0.15</v>
      </c>
      <c r="Y24" s="4">
        <v>0.2</v>
      </c>
      <c r="Z24" s="4">
        <v>0.05</v>
      </c>
      <c r="AA24" s="4">
        <v>0.1</v>
      </c>
      <c r="AB24" s="4">
        <v>0.15</v>
      </c>
      <c r="AC24" s="4">
        <v>0.2</v>
      </c>
      <c r="AD24" s="4">
        <v>0.05</v>
      </c>
      <c r="AE24" s="4">
        <v>0.1</v>
      </c>
      <c r="AF24" s="4">
        <v>0.15</v>
      </c>
      <c r="AG24" s="4">
        <v>0.2</v>
      </c>
      <c r="AH24" s="4">
        <v>0.05</v>
      </c>
      <c r="AI24" s="4">
        <v>0.1</v>
      </c>
      <c r="AJ24" s="4">
        <v>0.15</v>
      </c>
      <c r="AK24" s="4">
        <v>0.2</v>
      </c>
    </row>
    <row r="25" spans="1:37" x14ac:dyDescent="0.25">
      <c r="A25">
        <v>2</v>
      </c>
      <c r="B25">
        <v>10</v>
      </c>
      <c r="C25">
        <v>11.121907956150464</v>
      </c>
      <c r="D25">
        <v>0.1446697954405915</v>
      </c>
      <c r="E25">
        <f t="shared" si="0"/>
        <v>1.3007641855243772</v>
      </c>
      <c r="H25" s="3"/>
      <c r="I25" s="3">
        <f>I14*10</f>
        <v>1.2807469935570837</v>
      </c>
      <c r="J25" s="3">
        <f t="shared" ref="J25:AK28" si="64">J14*10</f>
        <v>1.4780306754326138</v>
      </c>
      <c r="K25" s="3">
        <f t="shared" si="64"/>
        <v>1.3549649626502511</v>
      </c>
      <c r="L25" s="3">
        <f t="shared" si="64"/>
        <v>0.95130557414168715</v>
      </c>
      <c r="M25" s="3">
        <f t="shared" si="64"/>
        <v>1.3552722057230637</v>
      </c>
      <c r="N25" s="3">
        <f t="shared" si="64"/>
        <v>1.1254693563815437</v>
      </c>
      <c r="O25" s="3">
        <f t="shared" si="64"/>
        <v>1.8236953549756916</v>
      </c>
      <c r="P25" s="3">
        <f t="shared" si="64"/>
        <v>1.1826609611182335</v>
      </c>
      <c r="Q25" s="3">
        <f t="shared" si="64"/>
        <v>1.6031379519063282</v>
      </c>
      <c r="R25" s="3">
        <f t="shared" si="64"/>
        <v>1.5503180042334614</v>
      </c>
      <c r="S25" s="3">
        <f t="shared" si="64"/>
        <v>1.3838234562381559</v>
      </c>
      <c r="T25" s="3">
        <f t="shared" si="64"/>
        <v>1.2082820560899357</v>
      </c>
      <c r="U25" s="3">
        <f t="shared" si="64"/>
        <v>1.0219677440238941</v>
      </c>
      <c r="V25" s="3">
        <f t="shared" si="64"/>
        <v>1.713502265084728</v>
      </c>
      <c r="W25" s="3">
        <f t="shared" si="64"/>
        <v>1.6217371128958946</v>
      </c>
      <c r="X25" s="3">
        <f t="shared" si="64"/>
        <v>1.4312382425301151</v>
      </c>
      <c r="Y25" s="3">
        <f t="shared" si="64"/>
        <v>1.4420855426827925</v>
      </c>
      <c r="Z25" s="3">
        <f t="shared" si="64"/>
        <v>1.6836716697704834</v>
      </c>
      <c r="AA25" s="3">
        <f t="shared" si="64"/>
        <v>1.5772843382637221</v>
      </c>
      <c r="AB25" s="3">
        <f t="shared" si="64"/>
        <v>1.2973978121059491</v>
      </c>
      <c r="AC25" s="3">
        <f t="shared" si="64"/>
        <v>1.4996717948992786</v>
      </c>
      <c r="AD25" s="3">
        <f t="shared" si="64"/>
        <v>1.1343129786677439</v>
      </c>
      <c r="AE25" s="3">
        <f t="shared" si="64"/>
        <v>1.3539989249793321</v>
      </c>
      <c r="AF25" s="3">
        <f t="shared" si="64"/>
        <v>1.3228719248097263</v>
      </c>
      <c r="AG25" s="3">
        <f t="shared" si="64"/>
        <v>1.5942756825219013</v>
      </c>
      <c r="AH25" s="3">
        <f t="shared" si="64"/>
        <v>1.3567755685802747</v>
      </c>
      <c r="AI25" s="3">
        <f t="shared" si="64"/>
        <v>1.1693630420933783</v>
      </c>
      <c r="AJ25" s="3">
        <f t="shared" si="64"/>
        <v>1.4949193444901314</v>
      </c>
      <c r="AK25" s="3">
        <f t="shared" si="64"/>
        <v>1.1664531229381512</v>
      </c>
    </row>
    <row r="26" spans="1:37" x14ac:dyDescent="0.25">
      <c r="A26">
        <v>2</v>
      </c>
      <c r="B26">
        <v>15</v>
      </c>
      <c r="C26">
        <v>12.568412194286047</v>
      </c>
      <c r="D26">
        <v>0.11826609611182336</v>
      </c>
      <c r="E26">
        <f t="shared" si="0"/>
        <v>0.94097881485451629</v>
      </c>
      <c r="H26" s="3"/>
      <c r="I26" s="3">
        <f t="shared" ref="I26:X28" si="65">I15*10</f>
        <v>0.97621268442622522</v>
      </c>
      <c r="J26" s="3">
        <f t="shared" si="65"/>
        <v>1.4495566799219191</v>
      </c>
      <c r="K26" s="3">
        <f t="shared" si="65"/>
        <v>1.2108854930939761</v>
      </c>
      <c r="L26" s="3">
        <f t="shared" si="65"/>
        <v>0.97649157908619721</v>
      </c>
      <c r="M26" s="3">
        <f t="shared" si="65"/>
        <v>1.0697365928870979</v>
      </c>
      <c r="N26" s="3">
        <f t="shared" si="65"/>
        <v>0.82102565515719839</v>
      </c>
      <c r="O26" s="3">
        <f t="shared" si="65"/>
        <v>1.4150194637752411</v>
      </c>
      <c r="P26" s="3">
        <f t="shared" si="65"/>
        <v>1.0486715021316375</v>
      </c>
      <c r="Q26" s="3">
        <f t="shared" si="65"/>
        <v>1.2866935404321667</v>
      </c>
      <c r="R26" s="3">
        <f t="shared" si="65"/>
        <v>1.1883971643268199</v>
      </c>
      <c r="S26" s="3">
        <f t="shared" si="65"/>
        <v>1.1484570463563197</v>
      </c>
      <c r="T26" s="3">
        <f t="shared" si="65"/>
        <v>1.2727616401216451</v>
      </c>
      <c r="U26" s="3">
        <f t="shared" si="65"/>
        <v>0.83193059373537148</v>
      </c>
      <c r="V26" s="3">
        <f t="shared" si="65"/>
        <v>1.773016912111355</v>
      </c>
      <c r="W26" s="3">
        <f t="shared" si="65"/>
        <v>1.5364921802588241</v>
      </c>
      <c r="X26" s="3">
        <f t="shared" si="65"/>
        <v>1.6045808489822135</v>
      </c>
      <c r="Y26" s="3">
        <f t="shared" si="64"/>
        <v>1.3076091710116016</v>
      </c>
      <c r="Z26" s="3">
        <f t="shared" si="64"/>
        <v>1.7632021791522303</v>
      </c>
      <c r="AA26" s="3">
        <f t="shared" si="64"/>
        <v>1.252139597505924</v>
      </c>
      <c r="AB26" s="3">
        <f t="shared" si="64"/>
        <v>1.4874635881402354</v>
      </c>
      <c r="AC26" s="3">
        <f t="shared" si="64"/>
        <v>1.2278242117784759</v>
      </c>
      <c r="AD26" s="3">
        <f t="shared" si="64"/>
        <v>1.1384496314995962</v>
      </c>
      <c r="AE26" s="3">
        <f t="shared" si="64"/>
        <v>1.3525241276708839</v>
      </c>
      <c r="AF26" s="3">
        <f t="shared" si="64"/>
        <v>1.4008226155577224</v>
      </c>
      <c r="AG26" s="3">
        <f t="shared" si="64"/>
        <v>1.4199438006345246</v>
      </c>
      <c r="AH26" s="3">
        <f t="shared" si="64"/>
        <v>1.4998365815285919</v>
      </c>
      <c r="AI26" s="3">
        <f t="shared" si="64"/>
        <v>1.490361887819164</v>
      </c>
      <c r="AJ26" s="3">
        <f t="shared" si="64"/>
        <v>1.5296589126081293</v>
      </c>
      <c r="AK26" s="3">
        <f t="shared" si="64"/>
        <v>1.4595892138850379</v>
      </c>
    </row>
    <row r="27" spans="1:37" x14ac:dyDescent="0.25">
      <c r="A27">
        <v>2</v>
      </c>
      <c r="B27">
        <v>15</v>
      </c>
      <c r="C27">
        <v>10.570687685500136</v>
      </c>
      <c r="D27">
        <v>0.10486715021316376</v>
      </c>
      <c r="E27">
        <f t="shared" si="0"/>
        <v>0.99205608313459626</v>
      </c>
      <c r="H27" s="3"/>
      <c r="I27" s="3">
        <f t="shared" si="65"/>
        <v>1.074920621953297</v>
      </c>
      <c r="J27" s="3">
        <f t="shared" si="64"/>
        <v>0.97188243204741087</v>
      </c>
      <c r="K27" s="3">
        <f t="shared" si="64"/>
        <v>1.0065052090665132</v>
      </c>
      <c r="L27" s="3">
        <f t="shared" si="64"/>
        <v>0.94452803407950792</v>
      </c>
      <c r="M27" s="3">
        <f t="shared" si="64"/>
        <v>0.89472678232579717</v>
      </c>
      <c r="N27" s="3">
        <f t="shared" si="64"/>
        <v>0.76350901214633771</v>
      </c>
      <c r="O27" s="3">
        <f t="shared" si="64"/>
        <v>1.1104284692988289</v>
      </c>
      <c r="P27" s="3">
        <f t="shared" si="64"/>
        <v>0.9055665255818226</v>
      </c>
      <c r="Q27" s="3">
        <f t="shared" si="64"/>
        <v>0.81469511875710487</v>
      </c>
      <c r="R27" s="3">
        <f t="shared" si="64"/>
        <v>0.9251817822779016</v>
      </c>
      <c r="S27" s="3">
        <f t="shared" si="64"/>
        <v>1.1618116700307461</v>
      </c>
      <c r="T27" s="3">
        <f t="shared" si="64"/>
        <v>0.85401520514827678</v>
      </c>
      <c r="U27" s="3">
        <f t="shared" si="64"/>
        <v>0.75316616094648414</v>
      </c>
      <c r="V27" s="3">
        <f t="shared" si="64"/>
        <v>1.1681891167460752</v>
      </c>
      <c r="W27" s="3">
        <f t="shared" si="64"/>
        <v>1.2665489133349324</v>
      </c>
      <c r="X27" s="3">
        <f t="shared" si="64"/>
        <v>1.0696484311852088</v>
      </c>
      <c r="Y27" s="3">
        <f t="shared" si="64"/>
        <v>1.1015267181736519</v>
      </c>
      <c r="Z27" s="3">
        <f t="shared" si="64"/>
        <v>1.1027001447035816</v>
      </c>
      <c r="AA27" s="3">
        <f t="shared" si="64"/>
        <v>1.1195424524425965</v>
      </c>
      <c r="AB27" s="3">
        <f t="shared" si="64"/>
        <v>1.0999915203241635</v>
      </c>
      <c r="AC27" s="3">
        <f t="shared" si="64"/>
        <v>1.2849417002302779</v>
      </c>
      <c r="AD27" s="3">
        <f t="shared" si="64"/>
        <v>1.1478934371817253</v>
      </c>
      <c r="AE27" s="3">
        <f t="shared" si="64"/>
        <v>1.2811986206135428</v>
      </c>
      <c r="AF27" s="3">
        <f t="shared" si="64"/>
        <v>1.0457852927066593</v>
      </c>
      <c r="AG27" s="3">
        <f t="shared" si="64"/>
        <v>0.92102115017351349</v>
      </c>
      <c r="AH27" s="3">
        <f t="shared" si="64"/>
        <v>1.2884468779487259</v>
      </c>
      <c r="AI27" s="3">
        <f t="shared" si="64"/>
        <v>1.4440365268169062</v>
      </c>
      <c r="AJ27" s="3">
        <f t="shared" si="64"/>
        <v>1.3098294761257723</v>
      </c>
      <c r="AK27" s="3">
        <f t="shared" si="64"/>
        <v>1.2064193664038501</v>
      </c>
    </row>
    <row r="28" spans="1:37" x14ac:dyDescent="0.25">
      <c r="A28">
        <v>2</v>
      </c>
      <c r="B28">
        <v>15</v>
      </c>
      <c r="C28">
        <v>11.874034776435915</v>
      </c>
      <c r="D28">
        <v>9.0556652558182266E-2</v>
      </c>
      <c r="E28">
        <f t="shared" si="0"/>
        <v>0.76264432657627401</v>
      </c>
      <c r="H28" s="3"/>
      <c r="I28" s="3">
        <f t="shared" si="65"/>
        <v>1.2569723910327655</v>
      </c>
      <c r="J28" s="3">
        <f t="shared" si="64"/>
        <v>1.3370923263628118</v>
      </c>
      <c r="K28" s="3">
        <f t="shared" si="64"/>
        <v>1.2969425105276653</v>
      </c>
      <c r="L28" s="3">
        <f t="shared" si="64"/>
        <v>1.0288098013941134</v>
      </c>
      <c r="M28" s="3">
        <f t="shared" si="64"/>
        <v>1.157962936142455</v>
      </c>
      <c r="N28" s="3">
        <f t="shared" si="64"/>
        <v>1.0763944197111877</v>
      </c>
      <c r="O28" s="3">
        <f t="shared" si="64"/>
        <v>1.4466979544059151</v>
      </c>
      <c r="P28" s="3">
        <f t="shared" si="64"/>
        <v>1.1556178914435649</v>
      </c>
      <c r="Q28" s="3">
        <f t="shared" si="64"/>
        <v>1.3007717521385591</v>
      </c>
      <c r="R28" s="3">
        <f t="shared" si="64"/>
        <v>1.3104888891507558</v>
      </c>
      <c r="S28" s="3">
        <f t="shared" si="64"/>
        <v>1.3167289764030679</v>
      </c>
      <c r="T28" s="3">
        <f t="shared" si="64"/>
        <v>1.2138737419639103</v>
      </c>
      <c r="U28" s="3">
        <f t="shared" si="64"/>
        <v>0.94065678354165183</v>
      </c>
      <c r="V28" s="3">
        <f t="shared" si="64"/>
        <v>1.7632571034042666</v>
      </c>
      <c r="W28" s="3">
        <f t="shared" si="64"/>
        <v>1.48174009121643</v>
      </c>
      <c r="X28" s="3">
        <f t="shared" si="64"/>
        <v>1.4215448834617841</v>
      </c>
      <c r="Y28" s="3">
        <f t="shared" si="64"/>
        <v>1.2017960111665982</v>
      </c>
      <c r="Z28" s="3">
        <f t="shared" si="64"/>
        <v>1.4883173849917262</v>
      </c>
      <c r="AA28" s="3">
        <f t="shared" si="64"/>
        <v>1.305141872800009</v>
      </c>
      <c r="AB28" s="3">
        <f t="shared" si="64"/>
        <v>1.1665123638968389</v>
      </c>
      <c r="AC28" s="3">
        <f t="shared" si="64"/>
        <v>1.3780939668019099</v>
      </c>
      <c r="AD28" s="3">
        <f t="shared" si="64"/>
        <v>1.1762170959421512</v>
      </c>
      <c r="AE28" s="3">
        <f t="shared" si="64"/>
        <v>1.4251380907460991</v>
      </c>
      <c r="AF28" s="3">
        <f t="shared" si="64"/>
        <v>1.2942597831583103</v>
      </c>
      <c r="AG28" s="3">
        <f t="shared" si="64"/>
        <v>1.26519159792705</v>
      </c>
      <c r="AH28" s="3">
        <f t="shared" si="64"/>
        <v>1.3832230353103072</v>
      </c>
      <c r="AI28" s="3">
        <f t="shared" si="64"/>
        <v>1.3951964494818025</v>
      </c>
      <c r="AJ28" s="3">
        <f t="shared" si="64"/>
        <v>1.3747875059086834</v>
      </c>
      <c r="AK28" s="3">
        <f t="shared" si="64"/>
        <v>1.1954001733713135</v>
      </c>
    </row>
    <row r="29" spans="1:37" x14ac:dyDescent="0.25">
      <c r="A29">
        <v>2</v>
      </c>
      <c r="B29">
        <v>15</v>
      </c>
      <c r="C29">
        <v>10.84310148269307</v>
      </c>
      <c r="D29">
        <v>0.11556178914435648</v>
      </c>
      <c r="E29">
        <f t="shared" si="0"/>
        <v>1.0657632350744608</v>
      </c>
      <c r="H29" s="3" t="s">
        <v>14</v>
      </c>
      <c r="I29" s="5">
        <f>AVERAGE(I25:I28)</f>
        <v>1.1472131727423429</v>
      </c>
      <c r="J29" s="5">
        <f t="shared" ref="J29:AJ29" si="66">AVERAGE(J25:J28)</f>
        <v>1.3091405284411888</v>
      </c>
      <c r="K29" s="5">
        <f t="shared" si="66"/>
        <v>1.2173245438346014</v>
      </c>
      <c r="L29" s="5">
        <f t="shared" si="66"/>
        <v>0.97528374717537636</v>
      </c>
      <c r="M29" s="5">
        <f t="shared" si="66"/>
        <v>1.1194246292696035</v>
      </c>
      <c r="N29" s="5">
        <f t="shared" si="66"/>
        <v>0.94659961084906685</v>
      </c>
      <c r="O29" s="5">
        <f t="shared" si="66"/>
        <v>1.4489603106139191</v>
      </c>
      <c r="P29" s="5">
        <f t="shared" si="66"/>
        <v>1.0731292200688145</v>
      </c>
      <c r="Q29" s="5">
        <f t="shared" si="66"/>
        <v>1.2513245908085397</v>
      </c>
      <c r="R29" s="5">
        <f t="shared" si="66"/>
        <v>1.2435964599972347</v>
      </c>
      <c r="S29" s="5">
        <f t="shared" si="66"/>
        <v>1.2527052872570723</v>
      </c>
      <c r="T29" s="5">
        <f t="shared" si="66"/>
        <v>1.1372331608309418</v>
      </c>
      <c r="U29" s="5">
        <f t="shared" si="66"/>
        <v>0.88693032056185039</v>
      </c>
      <c r="V29" s="5">
        <f t="shared" si="66"/>
        <v>1.6044913493366062</v>
      </c>
      <c r="W29" s="5">
        <f t="shared" si="66"/>
        <v>1.4766295744265203</v>
      </c>
      <c r="X29" s="5">
        <f t="shared" si="66"/>
        <v>1.3817531015398306</v>
      </c>
      <c r="Y29" s="5">
        <f t="shared" si="66"/>
        <v>1.263254360758661</v>
      </c>
      <c r="Z29" s="5">
        <f t="shared" si="66"/>
        <v>1.5094728446545052</v>
      </c>
      <c r="AA29" s="5">
        <f t="shared" si="66"/>
        <v>1.3135270652530628</v>
      </c>
      <c r="AB29" s="5">
        <f t="shared" si="66"/>
        <v>1.2628413211167966</v>
      </c>
      <c r="AC29" s="5">
        <f t="shared" si="66"/>
        <v>1.3476329184274856</v>
      </c>
      <c r="AD29" s="5">
        <f t="shared" si="66"/>
        <v>1.1492182858228042</v>
      </c>
      <c r="AE29" s="5">
        <f t="shared" si="66"/>
        <v>1.3532149410024645</v>
      </c>
      <c r="AF29" s="5">
        <f t="shared" si="66"/>
        <v>1.2659349040581045</v>
      </c>
      <c r="AG29" s="5">
        <f t="shared" si="66"/>
        <v>1.3001080578142472</v>
      </c>
      <c r="AH29" s="5">
        <f t="shared" si="66"/>
        <v>1.382070515841975</v>
      </c>
      <c r="AI29" s="5">
        <f t="shared" si="66"/>
        <v>1.3747394765528127</v>
      </c>
      <c r="AJ29" s="5">
        <f t="shared" si="66"/>
        <v>1.4272988097831791</v>
      </c>
      <c r="AK29" s="5">
        <f>AVERAGE(AK25:AK28)</f>
        <v>1.2569654691495882</v>
      </c>
    </row>
    <row r="30" spans="1:37" x14ac:dyDescent="0.25">
      <c r="A30">
        <v>2</v>
      </c>
      <c r="B30">
        <v>20</v>
      </c>
      <c r="C30">
        <v>11.555473309064789</v>
      </c>
      <c r="D30">
        <v>0.16031379519063282</v>
      </c>
      <c r="E30">
        <f t="shared" si="0"/>
        <v>1.3873407942959231</v>
      </c>
      <c r="H30" s="3" t="s">
        <v>15</v>
      </c>
      <c r="I30" s="5">
        <f>_xlfn.STDEV.S(I25:I28)</f>
        <v>0.14645334547794259</v>
      </c>
      <c r="J30" s="5">
        <f t="shared" ref="J30:AK30" si="67">_xlfn.STDEV.S(J25:J28)</f>
        <v>0.2329269584638434</v>
      </c>
      <c r="K30" s="5">
        <f t="shared" si="67"/>
        <v>0.15250153966281244</v>
      </c>
      <c r="L30" s="5">
        <f t="shared" si="67"/>
        <v>3.8242053676639305E-2</v>
      </c>
      <c r="M30" s="5">
        <f t="shared" si="67"/>
        <v>0.19154399302886668</v>
      </c>
      <c r="N30" s="5">
        <f t="shared" si="67"/>
        <v>0.18086096313267319</v>
      </c>
      <c r="O30" s="5">
        <f t="shared" si="67"/>
        <v>0.29222551816291059</v>
      </c>
      <c r="P30" s="5">
        <f t="shared" si="67"/>
        <v>0.12580013215801919</v>
      </c>
      <c r="Q30" s="5">
        <f t="shared" si="67"/>
        <v>0.32563472443414898</v>
      </c>
      <c r="R30" s="5">
        <f t="shared" si="67"/>
        <v>0.26012021067596841</v>
      </c>
      <c r="S30" s="5">
        <f t="shared" si="67"/>
        <v>0.11607519458265306</v>
      </c>
      <c r="T30" s="5">
        <f t="shared" si="67"/>
        <v>0.19105156661125283</v>
      </c>
      <c r="U30" s="5">
        <f t="shared" si="67"/>
        <v>0.11837716405368597</v>
      </c>
      <c r="V30" s="5">
        <f t="shared" si="67"/>
        <v>0.29203335876171421</v>
      </c>
      <c r="W30" s="5">
        <f t="shared" si="67"/>
        <v>0.15143725966464716</v>
      </c>
      <c r="X30" s="5">
        <f t="shared" si="67"/>
        <v>0.22442050959063692</v>
      </c>
      <c r="Y30" s="5">
        <f t="shared" si="67"/>
        <v>0.14592338164443339</v>
      </c>
      <c r="Z30" s="5">
        <f t="shared" si="67"/>
        <v>0.29475152742344268</v>
      </c>
      <c r="AA30" s="5">
        <f t="shared" si="67"/>
        <v>0.19238560386380893</v>
      </c>
      <c r="AB30" s="5">
        <f t="shared" si="67"/>
        <v>0.17073238272172969</v>
      </c>
      <c r="AC30" s="5">
        <f t="shared" si="67"/>
        <v>0.11878272946130471</v>
      </c>
      <c r="AD30" s="5">
        <f t="shared" si="67"/>
        <v>1.8875231293079633E-2</v>
      </c>
      <c r="AE30" s="5">
        <f t="shared" si="67"/>
        <v>5.8766151610543556E-2</v>
      </c>
      <c r="AF30" s="5">
        <f t="shared" si="67"/>
        <v>0.15351945501022438</v>
      </c>
      <c r="AG30" s="5">
        <f t="shared" si="67"/>
        <v>0.28625235917461589</v>
      </c>
      <c r="AH30" s="5">
        <f t="shared" si="67"/>
        <v>8.808214813034454E-2</v>
      </c>
      <c r="AI30" s="5">
        <f t="shared" si="67"/>
        <v>0.14232426677021429</v>
      </c>
      <c r="AJ30" s="5">
        <f t="shared" si="67"/>
        <v>0.1026427603371735</v>
      </c>
      <c r="AK30" s="5">
        <f t="shared" si="67"/>
        <v>0.13612991453554565</v>
      </c>
    </row>
    <row r="31" spans="1:37" x14ac:dyDescent="0.25">
      <c r="A31">
        <v>2</v>
      </c>
      <c r="B31">
        <v>20</v>
      </c>
      <c r="C31">
        <v>10.575203597100549</v>
      </c>
      <c r="D31">
        <v>0.12866935404321667</v>
      </c>
      <c r="E31">
        <f t="shared" si="0"/>
        <v>1.2167080554221625</v>
      </c>
      <c r="H31" s="3" t="s">
        <v>16</v>
      </c>
      <c r="I31" s="5">
        <f>COUNT(I25:I28)</f>
        <v>4</v>
      </c>
      <c r="J31" s="5">
        <f t="shared" ref="J31:AK31" si="68">COUNT(J25:J28)</f>
        <v>4</v>
      </c>
      <c r="K31" s="5">
        <f t="shared" si="68"/>
        <v>4</v>
      </c>
      <c r="L31" s="5">
        <f t="shared" si="68"/>
        <v>4</v>
      </c>
      <c r="M31" s="5">
        <f t="shared" si="68"/>
        <v>4</v>
      </c>
      <c r="N31" s="5">
        <f t="shared" si="68"/>
        <v>4</v>
      </c>
      <c r="O31" s="5">
        <f t="shared" si="68"/>
        <v>4</v>
      </c>
      <c r="P31" s="5">
        <f t="shared" si="68"/>
        <v>4</v>
      </c>
      <c r="Q31" s="5">
        <f t="shared" si="68"/>
        <v>4</v>
      </c>
      <c r="R31" s="5">
        <f t="shared" si="68"/>
        <v>4</v>
      </c>
      <c r="S31" s="5">
        <f t="shared" si="68"/>
        <v>4</v>
      </c>
      <c r="T31" s="5">
        <f t="shared" si="68"/>
        <v>4</v>
      </c>
      <c r="U31" s="5">
        <f t="shared" si="68"/>
        <v>4</v>
      </c>
      <c r="V31" s="5">
        <f t="shared" si="68"/>
        <v>4</v>
      </c>
      <c r="W31" s="5">
        <f t="shared" si="68"/>
        <v>4</v>
      </c>
      <c r="X31" s="5">
        <f t="shared" si="68"/>
        <v>4</v>
      </c>
      <c r="Y31" s="5">
        <f t="shared" si="68"/>
        <v>4</v>
      </c>
      <c r="Z31" s="5">
        <f t="shared" si="68"/>
        <v>4</v>
      </c>
      <c r="AA31" s="5">
        <f t="shared" si="68"/>
        <v>4</v>
      </c>
      <c r="AB31" s="5">
        <f t="shared" si="68"/>
        <v>4</v>
      </c>
      <c r="AC31" s="5">
        <f t="shared" si="68"/>
        <v>4</v>
      </c>
      <c r="AD31" s="5">
        <f t="shared" si="68"/>
        <v>4</v>
      </c>
      <c r="AE31" s="5">
        <f t="shared" si="68"/>
        <v>4</v>
      </c>
      <c r="AF31" s="5">
        <f t="shared" si="68"/>
        <v>4</v>
      </c>
      <c r="AG31" s="5">
        <f t="shared" si="68"/>
        <v>4</v>
      </c>
      <c r="AH31" s="5">
        <f t="shared" si="68"/>
        <v>4</v>
      </c>
      <c r="AI31" s="5">
        <f t="shared" si="68"/>
        <v>4</v>
      </c>
      <c r="AJ31" s="5">
        <f t="shared" si="68"/>
        <v>4</v>
      </c>
      <c r="AK31" s="5">
        <f t="shared" si="68"/>
        <v>4</v>
      </c>
    </row>
    <row r="32" spans="1:37" x14ac:dyDescent="0.25">
      <c r="A32">
        <v>2</v>
      </c>
      <c r="B32">
        <v>20</v>
      </c>
      <c r="C32">
        <v>11.19616977239823</v>
      </c>
      <c r="D32">
        <v>8.1469511875710485E-2</v>
      </c>
      <c r="E32">
        <f t="shared" si="0"/>
        <v>0.72765520291194763</v>
      </c>
      <c r="H32" s="3" t="s">
        <v>17</v>
      </c>
      <c r="I32" s="5">
        <f>I30/SQRT(I31)</f>
        <v>7.3226672738971293E-2</v>
      </c>
      <c r="J32" s="5">
        <f t="shared" ref="J32:AK32" si="69">J30/SQRT(J31)</f>
        <v>0.1164634792319217</v>
      </c>
      <c r="K32" s="5">
        <f t="shared" si="69"/>
        <v>7.6250769831406218E-2</v>
      </c>
      <c r="L32" s="5">
        <f t="shared" si="69"/>
        <v>1.9121026838319653E-2</v>
      </c>
      <c r="M32" s="5">
        <f t="shared" si="69"/>
        <v>9.5771996514433341E-2</v>
      </c>
      <c r="N32" s="5">
        <f t="shared" si="69"/>
        <v>9.0430481566336596E-2</v>
      </c>
      <c r="O32" s="5">
        <f t="shared" si="69"/>
        <v>0.1461127590814553</v>
      </c>
      <c r="P32" s="5">
        <f t="shared" si="69"/>
        <v>6.2900066079009595E-2</v>
      </c>
      <c r="Q32" s="5">
        <f t="shared" si="69"/>
        <v>0.16281736221707449</v>
      </c>
      <c r="R32" s="5">
        <f t="shared" si="69"/>
        <v>0.13006010533798421</v>
      </c>
      <c r="S32" s="5">
        <f t="shared" si="69"/>
        <v>5.8037597291326529E-2</v>
      </c>
      <c r="T32" s="5">
        <f t="shared" si="69"/>
        <v>9.5525783305626416E-2</v>
      </c>
      <c r="U32" s="5">
        <f t="shared" si="69"/>
        <v>5.9188582026842983E-2</v>
      </c>
      <c r="V32" s="5">
        <f t="shared" si="69"/>
        <v>0.14601667938085711</v>
      </c>
      <c r="W32" s="5">
        <f t="shared" si="69"/>
        <v>7.5718629832323581E-2</v>
      </c>
      <c r="X32" s="5">
        <f t="shared" si="69"/>
        <v>0.11221025479531846</v>
      </c>
      <c r="Y32" s="5">
        <f t="shared" si="69"/>
        <v>7.2961690822216693E-2</v>
      </c>
      <c r="Z32" s="5">
        <f t="shared" si="69"/>
        <v>0.14737576371172134</v>
      </c>
      <c r="AA32" s="5">
        <f t="shared" si="69"/>
        <v>9.6192801931904465E-2</v>
      </c>
      <c r="AB32" s="5">
        <f t="shared" si="69"/>
        <v>8.5366191360864846E-2</v>
      </c>
      <c r="AC32" s="5">
        <f t="shared" si="69"/>
        <v>5.9391364730652353E-2</v>
      </c>
      <c r="AD32" s="5">
        <f t="shared" si="69"/>
        <v>9.4376156465398164E-3</v>
      </c>
      <c r="AE32" s="5">
        <f t="shared" si="69"/>
        <v>2.9383075805271778E-2</v>
      </c>
      <c r="AF32" s="5">
        <f t="shared" si="69"/>
        <v>7.6759727505112188E-2</v>
      </c>
      <c r="AG32" s="5">
        <f t="shared" si="69"/>
        <v>0.14312617958730794</v>
      </c>
      <c r="AH32" s="5">
        <f t="shared" si="69"/>
        <v>4.404107406517227E-2</v>
      </c>
      <c r="AI32" s="5">
        <f t="shared" si="69"/>
        <v>7.1162133385107143E-2</v>
      </c>
      <c r="AJ32" s="5">
        <f t="shared" si="69"/>
        <v>5.1321380168586749E-2</v>
      </c>
      <c r="AK32" s="5">
        <f t="shared" si="69"/>
        <v>6.8064957267772827E-2</v>
      </c>
    </row>
    <row r="33" spans="1:37" x14ac:dyDescent="0.25">
      <c r="A33">
        <v>2</v>
      </c>
      <c r="B33">
        <v>20</v>
      </c>
      <c r="C33">
        <v>10.608339380332932</v>
      </c>
      <c r="D33">
        <v>0.13007717521385592</v>
      </c>
      <c r="E33">
        <f t="shared" si="0"/>
        <v>1.226178486097544</v>
      </c>
    </row>
    <row r="34" spans="1:37" x14ac:dyDescent="0.25">
      <c r="A34">
        <v>3</v>
      </c>
      <c r="B34">
        <v>5</v>
      </c>
      <c r="C34">
        <v>12.533269606728069</v>
      </c>
      <c r="D34">
        <v>0.15503180042334613</v>
      </c>
      <c r="E34">
        <f t="shared" si="0"/>
        <v>1.236962143861666</v>
      </c>
      <c r="H34" s="3" t="s">
        <v>4</v>
      </c>
      <c r="I34" s="3" t="s">
        <v>5</v>
      </c>
      <c r="J34" s="9" t="s">
        <v>6</v>
      </c>
      <c r="K34" s="9"/>
      <c r="L34" s="9"/>
      <c r="M34" s="9"/>
      <c r="N34" s="8" t="s">
        <v>7</v>
      </c>
      <c r="O34" s="8"/>
      <c r="P34" s="8"/>
      <c r="Q34" s="8"/>
      <c r="R34" s="8" t="s">
        <v>8</v>
      </c>
      <c r="S34" s="8"/>
      <c r="T34" s="8"/>
      <c r="U34" s="8"/>
      <c r="V34" s="8" t="s">
        <v>9</v>
      </c>
      <c r="W34" s="8"/>
      <c r="X34" s="8"/>
      <c r="Y34" s="8"/>
      <c r="Z34" s="8" t="s">
        <v>10</v>
      </c>
      <c r="AA34" s="8"/>
      <c r="AB34" s="8"/>
      <c r="AC34" s="8"/>
      <c r="AD34" s="8" t="s">
        <v>11</v>
      </c>
      <c r="AE34" s="8"/>
      <c r="AF34" s="8"/>
      <c r="AG34" s="8"/>
      <c r="AH34" s="8" t="s">
        <v>12</v>
      </c>
      <c r="AI34" s="8"/>
      <c r="AJ34" s="8"/>
      <c r="AK34" s="8"/>
    </row>
    <row r="35" spans="1:37" x14ac:dyDescent="0.25">
      <c r="A35">
        <v>3</v>
      </c>
      <c r="B35">
        <v>5</v>
      </c>
      <c r="C35">
        <v>11.402055083864175</v>
      </c>
      <c r="D35">
        <v>0.11883971643268199</v>
      </c>
      <c r="E35">
        <f t="shared" si="0"/>
        <v>1.0422657631330001</v>
      </c>
      <c r="H35" s="3" t="s">
        <v>13</v>
      </c>
      <c r="I35" s="3"/>
      <c r="J35" s="4">
        <v>0.05</v>
      </c>
      <c r="K35" s="4">
        <v>0.1</v>
      </c>
      <c r="L35" s="4">
        <v>0.15</v>
      </c>
      <c r="M35" s="4">
        <v>0.2</v>
      </c>
      <c r="N35" s="4">
        <v>0.05</v>
      </c>
      <c r="O35" s="4">
        <v>0.1</v>
      </c>
      <c r="P35" s="4">
        <v>0.15</v>
      </c>
      <c r="Q35" s="4">
        <v>0.2</v>
      </c>
      <c r="R35" s="4">
        <v>0.05</v>
      </c>
      <c r="S35" s="4">
        <v>0.1</v>
      </c>
      <c r="T35" s="4">
        <v>0.15</v>
      </c>
      <c r="U35" s="4">
        <v>0.2</v>
      </c>
      <c r="V35" s="4">
        <v>0.05</v>
      </c>
      <c r="W35" s="4">
        <v>0.1</v>
      </c>
      <c r="X35" s="4">
        <v>0.15</v>
      </c>
      <c r="Y35" s="4">
        <v>0.2</v>
      </c>
      <c r="Z35" s="4">
        <v>0.05</v>
      </c>
      <c r="AA35" s="4">
        <v>0.1</v>
      </c>
      <c r="AB35" s="4">
        <v>0.15</v>
      </c>
      <c r="AC35" s="4">
        <v>0.2</v>
      </c>
      <c r="AD35" s="4">
        <v>0.05</v>
      </c>
      <c r="AE35" s="4">
        <v>0.1</v>
      </c>
      <c r="AF35" s="4">
        <v>0.15</v>
      </c>
      <c r="AG35" s="4">
        <v>0.2</v>
      </c>
      <c r="AH35" s="4">
        <v>0.05</v>
      </c>
      <c r="AI35" s="4">
        <v>0.1</v>
      </c>
      <c r="AJ35" s="4">
        <v>0.15</v>
      </c>
      <c r="AK35" s="4">
        <v>0.2</v>
      </c>
    </row>
    <row r="36" spans="1:37" x14ac:dyDescent="0.25">
      <c r="A36">
        <v>3</v>
      </c>
      <c r="B36">
        <v>5</v>
      </c>
      <c r="C36">
        <v>12.486722170293351</v>
      </c>
      <c r="D36">
        <v>9.2518178227790154E-2</v>
      </c>
      <c r="E36">
        <f t="shared" si="0"/>
        <v>0.74093246382862876</v>
      </c>
      <c r="H36" s="3"/>
      <c r="I36" s="3">
        <f>I25/I3*100</f>
        <v>9.6917009663565263</v>
      </c>
      <c r="J36" s="3">
        <f t="shared" ref="J36:AK39" si="70">J25/J3*100</f>
        <v>12.842210222637746</v>
      </c>
      <c r="K36" s="3">
        <f t="shared" si="70"/>
        <v>11.074609875522453</v>
      </c>
      <c r="L36" s="3">
        <f t="shared" si="70"/>
        <v>8.3372817296009885</v>
      </c>
      <c r="M36" s="3">
        <f t="shared" si="70"/>
        <v>12.294406973626579</v>
      </c>
      <c r="N36" s="3">
        <f t="shared" si="70"/>
        <v>9.029722209191462</v>
      </c>
      <c r="O36" s="3">
        <f t="shared" si="70"/>
        <v>15.079010393728746</v>
      </c>
      <c r="P36" s="3">
        <f t="shared" si="70"/>
        <v>9.4097881485451627</v>
      </c>
      <c r="Q36" s="3">
        <f t="shared" si="70"/>
        <v>13.873407942959231</v>
      </c>
      <c r="R36" s="3">
        <f t="shared" si="70"/>
        <v>12.369621438616662</v>
      </c>
      <c r="S36" s="3">
        <f t="shared" si="70"/>
        <v>11.506737438420716</v>
      </c>
      <c r="T36" s="3">
        <f t="shared" si="70"/>
        <v>10.238285032736352</v>
      </c>
      <c r="U36" s="3">
        <f t="shared" si="70"/>
        <v>9.0942283499374188</v>
      </c>
      <c r="V36" s="3">
        <f t="shared" si="70"/>
        <v>14.399069240261362</v>
      </c>
      <c r="W36" s="3">
        <f t="shared" si="70"/>
        <v>13.712401708048422</v>
      </c>
      <c r="X36" s="3">
        <f t="shared" si="70"/>
        <v>13.091118582922476</v>
      </c>
      <c r="Y36" s="3">
        <f t="shared" si="70"/>
        <v>14.947615766151504</v>
      </c>
      <c r="Z36" s="3">
        <f t="shared" si="70"/>
        <v>14.497141145868211</v>
      </c>
      <c r="AA36" s="3">
        <f t="shared" si="70"/>
        <v>14.802384334241401</v>
      </c>
      <c r="AB36" s="3">
        <f t="shared" si="70"/>
        <v>11.757406520084773</v>
      </c>
      <c r="AC36" s="3">
        <f t="shared" si="70"/>
        <v>13.680303067250318</v>
      </c>
      <c r="AD36" s="3">
        <f t="shared" si="70"/>
        <v>9.6408667103350041</v>
      </c>
      <c r="AE36" s="3">
        <f t="shared" si="70"/>
        <v>11.743026091275736</v>
      </c>
      <c r="AF36" s="3">
        <f t="shared" si="70"/>
        <v>11.680550473141928</v>
      </c>
      <c r="AG36" s="3">
        <f t="shared" si="70"/>
        <v>14.474264656675901</v>
      </c>
      <c r="AH36" s="3">
        <f t="shared" si="70"/>
        <v>11.374833144626294</v>
      </c>
      <c r="AI36" s="3">
        <f t="shared" si="70"/>
        <v>9.87537785632734</v>
      </c>
      <c r="AJ36" s="3">
        <f t="shared" si="70"/>
        <v>13.444772460222726</v>
      </c>
      <c r="AK36" s="3">
        <f t="shared" si="70"/>
        <v>11.087830602547308</v>
      </c>
    </row>
    <row r="37" spans="1:37" x14ac:dyDescent="0.25">
      <c r="A37">
        <v>3</v>
      </c>
      <c r="B37">
        <v>5</v>
      </c>
      <c r="C37">
        <v>11.860806088746578</v>
      </c>
      <c r="D37">
        <v>0.13104888891507557</v>
      </c>
      <c r="E37">
        <f t="shared" si="0"/>
        <v>1.1048902404653047</v>
      </c>
      <c r="H37" s="3"/>
      <c r="I37" s="3">
        <f t="shared" ref="I37:X39" si="71">I26/I4*100</f>
        <v>7.7588517017608032</v>
      </c>
      <c r="J37" s="3">
        <f t="shared" si="71"/>
        <v>11.936326504404786</v>
      </c>
      <c r="K37" s="3">
        <f t="shared" si="71"/>
        <v>10.421224755000507</v>
      </c>
      <c r="L37" s="3">
        <f t="shared" si="71"/>
        <v>9.5350279386535721</v>
      </c>
      <c r="M37" s="3">
        <f t="shared" si="71"/>
        <v>10.372698323160494</v>
      </c>
      <c r="N37" s="3">
        <f t="shared" si="71"/>
        <v>6.9462967398654403</v>
      </c>
      <c r="O37" s="3">
        <f t="shared" si="71"/>
        <v>12.204305318158498</v>
      </c>
      <c r="P37" s="3">
        <f t="shared" si="71"/>
        <v>9.9205608313459628</v>
      </c>
      <c r="Q37" s="3">
        <f t="shared" si="71"/>
        <v>12.167080554221625</v>
      </c>
      <c r="R37" s="3">
        <f t="shared" si="71"/>
        <v>10.422657631330001</v>
      </c>
      <c r="S37" s="3">
        <f t="shared" si="71"/>
        <v>9.9613701317914618</v>
      </c>
      <c r="T37" s="3">
        <f t="shared" si="71"/>
        <v>11.882169209107417</v>
      </c>
      <c r="U37" s="3">
        <f t="shared" si="71"/>
        <v>7.9497196206449878</v>
      </c>
      <c r="V37" s="3">
        <f t="shared" si="71"/>
        <v>14.571434359332496</v>
      </c>
      <c r="W37" s="3">
        <f t="shared" si="71"/>
        <v>12.958495526825194</v>
      </c>
      <c r="X37" s="3">
        <f t="shared" si="71"/>
        <v>13.447803058824734</v>
      </c>
      <c r="Y37" s="3">
        <f t="shared" si="70"/>
        <v>11.487608346652681</v>
      </c>
      <c r="Z37" s="3">
        <f t="shared" si="70"/>
        <v>14.9037351298198</v>
      </c>
      <c r="AA37" s="3">
        <f t="shared" si="70"/>
        <v>10.381975093307592</v>
      </c>
      <c r="AB37" s="3">
        <f t="shared" si="70"/>
        <v>12.607584829541057</v>
      </c>
      <c r="AC37" s="3">
        <f t="shared" si="70"/>
        <v>10.451502872855517</v>
      </c>
      <c r="AD37" s="3">
        <f t="shared" si="70"/>
        <v>9.4355504435770037</v>
      </c>
      <c r="AE37" s="3">
        <f t="shared" si="70"/>
        <v>11.382890314205655</v>
      </c>
      <c r="AF37" s="3">
        <f t="shared" si="70"/>
        <v>12.436171915297756</v>
      </c>
      <c r="AG37" s="3">
        <f t="shared" si="70"/>
        <v>12.456871927223558</v>
      </c>
      <c r="AH37" s="3">
        <f t="shared" si="70"/>
        <v>12.348090058034273</v>
      </c>
      <c r="AI37" s="3">
        <f t="shared" si="70"/>
        <v>14.45430098291571</v>
      </c>
      <c r="AJ37" s="3">
        <f t="shared" si="70"/>
        <v>12.94420579424575</v>
      </c>
      <c r="AK37" s="3">
        <f t="shared" si="70"/>
        <v>12.667513665459973</v>
      </c>
    </row>
    <row r="38" spans="1:37" x14ac:dyDescent="0.25">
      <c r="A38">
        <v>3</v>
      </c>
      <c r="B38">
        <v>10</v>
      </c>
      <c r="C38">
        <v>12.026201724370656</v>
      </c>
      <c r="D38">
        <v>0.1383823456238156</v>
      </c>
      <c r="E38">
        <f t="shared" si="0"/>
        <v>1.1506737438420716</v>
      </c>
      <c r="H38" s="3"/>
      <c r="I38" s="3">
        <f t="shared" si="71"/>
        <v>8.4683620164389648</v>
      </c>
      <c r="J38" s="3">
        <f t="shared" si="70"/>
        <v>7.7657803485042756</v>
      </c>
      <c r="K38" s="3">
        <f t="shared" si="70"/>
        <v>8.3533379682324185</v>
      </c>
      <c r="L38" s="3">
        <f t="shared" si="70"/>
        <v>8.4179969596541806</v>
      </c>
      <c r="M38" s="3">
        <f t="shared" si="70"/>
        <v>8.1046076395739899</v>
      </c>
      <c r="N38" s="3">
        <f t="shared" si="70"/>
        <v>6.3390337909680543</v>
      </c>
      <c r="O38" s="3">
        <f t="shared" si="70"/>
        <v>9.160373475251367</v>
      </c>
      <c r="P38" s="3">
        <f t="shared" si="70"/>
        <v>7.6264432657627408</v>
      </c>
      <c r="Q38" s="3">
        <f t="shared" si="70"/>
        <v>7.2765520291194763</v>
      </c>
      <c r="R38" s="3">
        <f t="shared" si="70"/>
        <v>7.4093246382862885</v>
      </c>
      <c r="S38" s="3">
        <f t="shared" si="70"/>
        <v>9.542888177831653</v>
      </c>
      <c r="T38" s="3">
        <f t="shared" si="70"/>
        <v>7.3110182936581589</v>
      </c>
      <c r="U38" s="3">
        <f t="shared" si="70"/>
        <v>6.6590342222946353</v>
      </c>
      <c r="V38" s="3">
        <f t="shared" si="70"/>
        <v>9.61358395103254</v>
      </c>
      <c r="W38" s="3">
        <f t="shared" si="70"/>
        <v>10.733907896595948</v>
      </c>
      <c r="X38" s="3">
        <f t="shared" si="70"/>
        <v>9.4661826819951411</v>
      </c>
      <c r="Y38" s="3">
        <f t="shared" si="70"/>
        <v>10.032317168411661</v>
      </c>
      <c r="Z38" s="3">
        <f t="shared" si="70"/>
        <v>9.4549271821200183</v>
      </c>
      <c r="AA38" s="3">
        <f t="shared" si="70"/>
        <v>9.851976500619017</v>
      </c>
      <c r="AB38" s="3">
        <f t="shared" si="70"/>
        <v>9.4437534283340216</v>
      </c>
      <c r="AC38" s="3">
        <f t="shared" si="70"/>
        <v>12.215405127666733</v>
      </c>
      <c r="AD38" s="3">
        <f t="shared" si="70"/>
        <v>10.255357690392563</v>
      </c>
      <c r="AE38" s="3">
        <f t="shared" si="70"/>
        <v>11.067930672953279</v>
      </c>
      <c r="AF38" s="3">
        <f t="shared" si="70"/>
        <v>9.2090135817670991</v>
      </c>
      <c r="AG38" s="3">
        <f t="shared" si="70"/>
        <v>8.3840208381001613</v>
      </c>
      <c r="AH38" s="3">
        <f t="shared" si="70"/>
        <v>11.763602998515331</v>
      </c>
      <c r="AI38" s="3">
        <f t="shared" si="70"/>
        <v>12.774745322835543</v>
      </c>
      <c r="AJ38" s="3">
        <f t="shared" si="70"/>
        <v>11.131330840124139</v>
      </c>
      <c r="AK38" s="3">
        <f t="shared" si="70"/>
        <v>10.855661878709753</v>
      </c>
    </row>
    <row r="39" spans="1:37" x14ac:dyDescent="0.25">
      <c r="A39">
        <v>3</v>
      </c>
      <c r="B39">
        <v>10</v>
      </c>
      <c r="C39">
        <v>11.529107252937504</v>
      </c>
      <c r="D39">
        <v>0.11484570463563198</v>
      </c>
      <c r="E39">
        <f t="shared" si="0"/>
        <v>0.99613701317914638</v>
      </c>
      <c r="H39" s="3"/>
      <c r="I39" s="3">
        <f t="shared" si="71"/>
        <v>10.168815477456096</v>
      </c>
      <c r="J39" s="3">
        <f t="shared" si="70"/>
        <v>11.377552898638218</v>
      </c>
      <c r="K39" s="3">
        <f t="shared" si="70"/>
        <v>11.408385724589808</v>
      </c>
      <c r="L39" s="3">
        <f t="shared" si="70"/>
        <v>9.6956359229253248</v>
      </c>
      <c r="M39" s="3">
        <f t="shared" si="70"/>
        <v>11.125948196360394</v>
      </c>
      <c r="N39" s="3">
        <f t="shared" si="70"/>
        <v>9.7724922777472507</v>
      </c>
      <c r="O39" s="3">
        <f t="shared" si="70"/>
        <v>13.007641855243774</v>
      </c>
      <c r="P39" s="3">
        <f t="shared" si="70"/>
        <v>10.657632350744608</v>
      </c>
      <c r="Q39" s="3">
        <f t="shared" si="70"/>
        <v>12.261784860975439</v>
      </c>
      <c r="R39" s="3">
        <f t="shared" si="70"/>
        <v>11.048902404653047</v>
      </c>
      <c r="S39" s="3">
        <f t="shared" si="70"/>
        <v>11.345108188195665</v>
      </c>
      <c r="T39" s="3">
        <f t="shared" si="70"/>
        <v>11.006855020962243</v>
      </c>
      <c r="U39" s="3">
        <f t="shared" si="70"/>
        <v>8.9111863613274824</v>
      </c>
      <c r="V39" s="3">
        <f t="shared" si="70"/>
        <v>15.305161213811013</v>
      </c>
      <c r="W39" s="3">
        <f t="shared" si="70"/>
        <v>12.781316803032661</v>
      </c>
      <c r="X39" s="3">
        <f t="shared" si="70"/>
        <v>12.828582413340921</v>
      </c>
      <c r="Y39" s="3">
        <f t="shared" si="70"/>
        <v>11.153228345402546</v>
      </c>
      <c r="Z39" s="3">
        <f t="shared" si="70"/>
        <v>12.945965426618377</v>
      </c>
      <c r="AA39" s="3">
        <f t="shared" si="70"/>
        <v>11.902170133868159</v>
      </c>
      <c r="AB39" s="3">
        <f t="shared" si="70"/>
        <v>10.249207514302707</v>
      </c>
      <c r="AC39" s="3">
        <f t="shared" si="70"/>
        <v>12.764772558452933</v>
      </c>
      <c r="AD39" s="3">
        <f t="shared" si="70"/>
        <v>10.273140695658462</v>
      </c>
      <c r="AE39" s="3">
        <f t="shared" si="70"/>
        <v>12.704816778218664</v>
      </c>
      <c r="AF39" s="3">
        <f t="shared" si="70"/>
        <v>11.82078344537655</v>
      </c>
      <c r="AG39" s="3">
        <f t="shared" si="70"/>
        <v>11.787196728356507</v>
      </c>
      <c r="AH39" s="3">
        <f t="shared" si="70"/>
        <v>11.692043213296156</v>
      </c>
      <c r="AI39" s="3">
        <f t="shared" si="70"/>
        <v>12.282046078035732</v>
      </c>
      <c r="AJ39" s="3">
        <f t="shared" si="70"/>
        <v>12.121961443457234</v>
      </c>
      <c r="AK39" s="3">
        <f t="shared" si="70"/>
        <v>10.954060084448431</v>
      </c>
    </row>
    <row r="40" spans="1:37" x14ac:dyDescent="0.25">
      <c r="A40">
        <v>3</v>
      </c>
      <c r="B40">
        <v>10</v>
      </c>
      <c r="C40">
        <v>12.174633594991306</v>
      </c>
      <c r="D40">
        <v>0.11618116700307463</v>
      </c>
      <c r="E40">
        <f t="shared" si="0"/>
        <v>0.95428881778316554</v>
      </c>
      <c r="H40" s="3" t="s">
        <v>14</v>
      </c>
      <c r="I40" s="5">
        <f>AVERAGE(I36:I39)</f>
        <v>9.0219325405030979</v>
      </c>
      <c r="J40" s="5">
        <f t="shared" ref="J40" si="72">AVERAGE(J36:J39)</f>
        <v>10.980467493546257</v>
      </c>
      <c r="K40" s="5">
        <f t="shared" ref="K40" si="73">AVERAGE(K36:K39)</f>
        <v>10.314389580836297</v>
      </c>
      <c r="L40" s="5">
        <f t="shared" ref="L40" si="74">AVERAGE(L36:L39)</f>
        <v>8.9964856377085169</v>
      </c>
      <c r="M40" s="5">
        <f t="shared" ref="M40" si="75">AVERAGE(M36:M39)</f>
        <v>10.474415283180363</v>
      </c>
      <c r="N40" s="5">
        <f t="shared" ref="N40" si="76">AVERAGE(N36:N39)</f>
        <v>8.0218862544430518</v>
      </c>
      <c r="O40" s="5">
        <f t="shared" ref="O40" si="77">AVERAGE(O36:O39)</f>
        <v>12.362832760595596</v>
      </c>
      <c r="P40" s="5">
        <f t="shared" ref="P40" si="78">AVERAGE(P36:P39)</f>
        <v>9.4036061490996197</v>
      </c>
      <c r="Q40" s="5">
        <f t="shared" ref="Q40" si="79">AVERAGE(Q36:Q39)</f>
        <v>11.394706346818943</v>
      </c>
      <c r="R40" s="5">
        <f t="shared" ref="R40" si="80">AVERAGE(R36:R39)</f>
        <v>10.3126265282215</v>
      </c>
      <c r="S40" s="5">
        <f t="shared" ref="S40" si="81">AVERAGE(S36:S39)</f>
        <v>10.589025984059873</v>
      </c>
      <c r="T40" s="5">
        <f t="shared" ref="T40" si="82">AVERAGE(T36:T39)</f>
        <v>10.109581889116042</v>
      </c>
      <c r="U40" s="5">
        <f t="shared" ref="U40" si="83">AVERAGE(U36:U39)</f>
        <v>8.1535421385511313</v>
      </c>
      <c r="V40" s="5">
        <f t="shared" ref="V40" si="84">AVERAGE(V36:V39)</f>
        <v>13.472312191109353</v>
      </c>
      <c r="W40" s="5">
        <f t="shared" ref="W40" si="85">AVERAGE(W36:W39)</f>
        <v>12.546530483625554</v>
      </c>
      <c r="X40" s="5">
        <f t="shared" ref="X40" si="86">AVERAGE(X36:X39)</f>
        <v>12.208421684270817</v>
      </c>
      <c r="Y40" s="5">
        <f t="shared" ref="Y40" si="87">AVERAGE(Y36:Y39)</f>
        <v>11.905192406654598</v>
      </c>
      <c r="Z40" s="5">
        <f t="shared" ref="Z40" si="88">AVERAGE(Z36:Z39)</f>
        <v>12.950442221106602</v>
      </c>
      <c r="AA40" s="5">
        <f t="shared" ref="AA40" si="89">AVERAGE(AA36:AA39)</f>
        <v>11.734626515509042</v>
      </c>
      <c r="AB40" s="5">
        <f t="shared" ref="AB40" si="90">AVERAGE(AB36:AB39)</f>
        <v>11.014488073065639</v>
      </c>
      <c r="AC40" s="5">
        <f t="shared" ref="AC40" si="91">AVERAGE(AC36:AC39)</f>
        <v>12.277995906556376</v>
      </c>
      <c r="AD40" s="5">
        <f t="shared" ref="AD40" si="92">AVERAGE(AD36:AD39)</f>
        <v>9.9012288849907577</v>
      </c>
      <c r="AE40" s="5">
        <f t="shared" ref="AE40" si="93">AVERAGE(AE36:AE39)</f>
        <v>11.724665964163334</v>
      </c>
      <c r="AF40" s="5">
        <f t="shared" ref="AF40" si="94">AVERAGE(AF36:AF39)</f>
        <v>11.286629853895832</v>
      </c>
      <c r="AG40" s="5">
        <f t="shared" ref="AG40" si="95">AVERAGE(AG36:AG39)</f>
        <v>11.775588537589032</v>
      </c>
      <c r="AH40" s="5">
        <f t="shared" ref="AH40" si="96">AVERAGE(AH36:AH39)</f>
        <v>11.794642353618013</v>
      </c>
      <c r="AI40" s="5">
        <f t="shared" ref="AI40" si="97">AVERAGE(AI36:AI39)</f>
        <v>12.346617560028582</v>
      </c>
      <c r="AJ40" s="5">
        <f t="shared" ref="AJ40" si="98">AVERAGE(AJ36:AJ39)</f>
        <v>12.410567634512464</v>
      </c>
      <c r="AK40" s="5">
        <f t="shared" ref="AK40" si="99">AVERAGE(AK36:AK39)</f>
        <v>11.391266557791365</v>
      </c>
    </row>
    <row r="41" spans="1:37" x14ac:dyDescent="0.25">
      <c r="A41">
        <v>3</v>
      </c>
      <c r="B41">
        <v>10</v>
      </c>
      <c r="C41">
        <v>11.606138562637026</v>
      </c>
      <c r="D41">
        <v>0.13167289764030679</v>
      </c>
      <c r="E41">
        <f t="shared" si="0"/>
        <v>1.1345108188195665</v>
      </c>
      <c r="H41" s="3" t="s">
        <v>15</v>
      </c>
      <c r="I41" s="5">
        <f>_xlfn.STDEV.S(I36:I39)</f>
        <v>1.1054024524510899</v>
      </c>
      <c r="J41" s="5">
        <f t="shared" ref="J41:AK41" si="100">_xlfn.STDEV.S(J36:J39)</f>
        <v>2.2264802340165804</v>
      </c>
      <c r="K41" s="5">
        <f t="shared" si="100"/>
        <v>1.3701459339227562</v>
      </c>
      <c r="L41" s="5">
        <f t="shared" si="100"/>
        <v>0.71834018735954319</v>
      </c>
      <c r="M41" s="5">
        <f t="shared" si="100"/>
        <v>1.7666540406373779</v>
      </c>
      <c r="N41" s="5">
        <f t="shared" si="100"/>
        <v>1.6400447126227689</v>
      </c>
      <c r="O41" s="5">
        <f t="shared" si="100"/>
        <v>2.4545383902455082</v>
      </c>
      <c r="P41" s="5">
        <f t="shared" si="100"/>
        <v>1.2907581737020355</v>
      </c>
      <c r="Q41" s="5">
        <f t="shared" si="100"/>
        <v>2.854910602982629</v>
      </c>
      <c r="R41" s="5">
        <f t="shared" si="100"/>
        <v>2.0987773373529661</v>
      </c>
      <c r="S41" s="5">
        <f t="shared" si="100"/>
        <v>0.98356677309045459</v>
      </c>
      <c r="T41" s="5">
        <f t="shared" si="100"/>
        <v>1.9829008696963273</v>
      </c>
      <c r="U41" s="5">
        <f t="shared" si="100"/>
        <v>1.1156482192216841</v>
      </c>
      <c r="V41" s="5">
        <f t="shared" si="100"/>
        <v>2.6023109819041763</v>
      </c>
      <c r="W41" s="5">
        <f t="shared" si="100"/>
        <v>1.2740612449363644</v>
      </c>
      <c r="X41" s="5">
        <f t="shared" si="100"/>
        <v>1.8456881356252299</v>
      </c>
      <c r="Y41" s="5">
        <f t="shared" si="100"/>
        <v>2.1216210746359603</v>
      </c>
      <c r="Z41" s="5">
        <f t="shared" si="100"/>
        <v>2.4783244461099216</v>
      </c>
      <c r="AA41" s="5">
        <f t="shared" si="100"/>
        <v>2.2221045465200637</v>
      </c>
      <c r="AB41" s="5">
        <f t="shared" si="100"/>
        <v>1.4309375425683344</v>
      </c>
      <c r="AC41" s="5">
        <f t="shared" si="100"/>
        <v>1.3593394584043268</v>
      </c>
      <c r="AD41" s="5">
        <f t="shared" si="100"/>
        <v>0.42753965840159447</v>
      </c>
      <c r="AE41" s="5">
        <f t="shared" si="100"/>
        <v>0.7092588972971855</v>
      </c>
      <c r="AF41" s="5">
        <f t="shared" si="100"/>
        <v>1.4234265978856968</v>
      </c>
      <c r="AG41" s="5">
        <f t="shared" si="100"/>
        <v>2.5331052131741858</v>
      </c>
      <c r="AH41" s="5">
        <f t="shared" si="100"/>
        <v>0.40580543722242718</v>
      </c>
      <c r="AI41" s="5">
        <f t="shared" si="100"/>
        <v>1.8918084770782413</v>
      </c>
      <c r="AJ41" s="5">
        <f t="shared" si="100"/>
        <v>1.0122729567131332</v>
      </c>
      <c r="AK41" s="5">
        <f t="shared" si="100"/>
        <v>0.85613510058371101</v>
      </c>
    </row>
    <row r="42" spans="1:37" x14ac:dyDescent="0.25">
      <c r="A42">
        <v>3</v>
      </c>
      <c r="B42">
        <v>15</v>
      </c>
      <c r="C42">
        <v>11.801605954771921</v>
      </c>
      <c r="D42">
        <v>0.12082820560899356</v>
      </c>
      <c r="E42">
        <f t="shared" si="0"/>
        <v>1.0238285032736352</v>
      </c>
      <c r="H42" s="3" t="s">
        <v>16</v>
      </c>
      <c r="I42" s="5">
        <f>COUNT(I36:I39)</f>
        <v>4</v>
      </c>
      <c r="J42" s="5">
        <f t="shared" ref="J42:AK42" si="101">COUNT(J36:J39)</f>
        <v>4</v>
      </c>
      <c r="K42" s="5">
        <f t="shared" si="101"/>
        <v>4</v>
      </c>
      <c r="L42" s="5">
        <f t="shared" si="101"/>
        <v>4</v>
      </c>
      <c r="M42" s="5">
        <f t="shared" si="101"/>
        <v>4</v>
      </c>
      <c r="N42" s="5">
        <f t="shared" si="101"/>
        <v>4</v>
      </c>
      <c r="O42" s="5">
        <f t="shared" si="101"/>
        <v>4</v>
      </c>
      <c r="P42" s="5">
        <f t="shared" si="101"/>
        <v>4</v>
      </c>
      <c r="Q42" s="5">
        <f t="shared" si="101"/>
        <v>4</v>
      </c>
      <c r="R42" s="5">
        <f t="shared" si="101"/>
        <v>4</v>
      </c>
      <c r="S42" s="5">
        <f t="shared" si="101"/>
        <v>4</v>
      </c>
      <c r="T42" s="5">
        <f t="shared" si="101"/>
        <v>4</v>
      </c>
      <c r="U42" s="5">
        <f t="shared" si="101"/>
        <v>4</v>
      </c>
      <c r="V42" s="5">
        <f t="shared" si="101"/>
        <v>4</v>
      </c>
      <c r="W42" s="5">
        <f t="shared" si="101"/>
        <v>4</v>
      </c>
      <c r="X42" s="5">
        <f t="shared" si="101"/>
        <v>4</v>
      </c>
      <c r="Y42" s="5">
        <f t="shared" si="101"/>
        <v>4</v>
      </c>
      <c r="Z42" s="5">
        <f t="shared" si="101"/>
        <v>4</v>
      </c>
      <c r="AA42" s="5">
        <f t="shared" si="101"/>
        <v>4</v>
      </c>
      <c r="AB42" s="5">
        <f t="shared" si="101"/>
        <v>4</v>
      </c>
      <c r="AC42" s="5">
        <f t="shared" si="101"/>
        <v>4</v>
      </c>
      <c r="AD42" s="5">
        <f t="shared" si="101"/>
        <v>4</v>
      </c>
      <c r="AE42" s="5">
        <f t="shared" si="101"/>
        <v>4</v>
      </c>
      <c r="AF42" s="5">
        <f t="shared" si="101"/>
        <v>4</v>
      </c>
      <c r="AG42" s="5">
        <f t="shared" si="101"/>
        <v>4</v>
      </c>
      <c r="AH42" s="5">
        <f t="shared" si="101"/>
        <v>4</v>
      </c>
      <c r="AI42" s="5">
        <f t="shared" si="101"/>
        <v>4</v>
      </c>
      <c r="AJ42" s="5">
        <f t="shared" si="101"/>
        <v>4</v>
      </c>
      <c r="AK42" s="5">
        <f t="shared" si="101"/>
        <v>4</v>
      </c>
    </row>
    <row r="43" spans="1:37" x14ac:dyDescent="0.25">
      <c r="A43">
        <v>3</v>
      </c>
      <c r="B43">
        <v>15</v>
      </c>
      <c r="C43">
        <v>10.711525965697422</v>
      </c>
      <c r="D43">
        <v>0.12727616401216452</v>
      </c>
      <c r="E43">
        <f t="shared" si="0"/>
        <v>1.1882169209107418</v>
      </c>
      <c r="H43" s="6" t="s">
        <v>17</v>
      </c>
      <c r="I43" s="5">
        <f>I41/SQRT(I42)</f>
        <v>0.55270122622554496</v>
      </c>
      <c r="J43" s="5">
        <f t="shared" ref="J43" si="102">J41/SQRT(J42)</f>
        <v>1.1132401170082902</v>
      </c>
      <c r="K43" s="5">
        <f t="shared" ref="K43" si="103">K41/SQRT(K42)</f>
        <v>0.68507296696137809</v>
      </c>
      <c r="L43" s="5">
        <f t="shared" ref="L43" si="104">L41/SQRT(L42)</f>
        <v>0.3591700936797716</v>
      </c>
      <c r="M43" s="5">
        <f t="shared" ref="M43" si="105">M41/SQRT(M42)</f>
        <v>0.88332702031868893</v>
      </c>
      <c r="N43" s="5">
        <f t="shared" ref="N43" si="106">N41/SQRT(N42)</f>
        <v>0.82002235631138443</v>
      </c>
      <c r="O43" s="5">
        <f t="shared" ref="O43" si="107">O41/SQRT(O42)</f>
        <v>1.2272691951227541</v>
      </c>
      <c r="P43" s="5">
        <f t="shared" ref="P43" si="108">P41/SQRT(P42)</f>
        <v>0.64537908685101775</v>
      </c>
      <c r="Q43" s="5">
        <f t="shared" ref="Q43" si="109">Q41/SQRT(Q42)</f>
        <v>1.4274553014913145</v>
      </c>
      <c r="R43" s="5">
        <f t="shared" ref="R43" si="110">R41/SQRT(R42)</f>
        <v>1.0493886686764831</v>
      </c>
      <c r="S43" s="5">
        <f t="shared" ref="S43" si="111">S41/SQRT(S42)</f>
        <v>0.4917833865452273</v>
      </c>
      <c r="T43" s="5">
        <f t="shared" ref="T43" si="112">T41/SQRT(T42)</f>
        <v>0.99145043484816364</v>
      </c>
      <c r="U43" s="5">
        <f t="shared" ref="U43" si="113">U41/SQRT(U42)</f>
        <v>0.55782410961084206</v>
      </c>
      <c r="V43" s="5">
        <f t="shared" ref="V43" si="114">V41/SQRT(V42)</f>
        <v>1.3011554909520882</v>
      </c>
      <c r="W43" s="5">
        <f t="shared" ref="W43" si="115">W41/SQRT(W42)</f>
        <v>0.63703062246818221</v>
      </c>
      <c r="X43" s="5">
        <f t="shared" ref="X43" si="116">X41/SQRT(X42)</f>
        <v>0.92284406781261497</v>
      </c>
      <c r="Y43" s="5">
        <f t="shared" ref="Y43" si="117">Y41/SQRT(Y42)</f>
        <v>1.0608105373179801</v>
      </c>
      <c r="Z43" s="5">
        <f t="shared" ref="Z43" si="118">Z41/SQRT(Z42)</f>
        <v>1.2391622230549608</v>
      </c>
      <c r="AA43" s="5">
        <f t="shared" ref="AA43" si="119">AA41/SQRT(AA42)</f>
        <v>1.1110522732600319</v>
      </c>
      <c r="AB43" s="5">
        <f t="shared" ref="AB43" si="120">AB41/SQRT(AB42)</f>
        <v>0.71546877128416719</v>
      </c>
      <c r="AC43" s="5">
        <f t="shared" ref="AC43" si="121">AC41/SQRT(AC42)</f>
        <v>0.6796697292021634</v>
      </c>
      <c r="AD43" s="5">
        <f t="shared" ref="AD43" si="122">AD41/SQRT(AD42)</f>
        <v>0.21376982920079723</v>
      </c>
      <c r="AE43" s="5">
        <f t="shared" ref="AE43" si="123">AE41/SQRT(AE42)</f>
        <v>0.35462944864859275</v>
      </c>
      <c r="AF43" s="5">
        <f t="shared" ref="AF43" si="124">AF41/SQRT(AF42)</f>
        <v>0.7117132989428484</v>
      </c>
      <c r="AG43" s="5">
        <f t="shared" ref="AG43" si="125">AG41/SQRT(AG42)</f>
        <v>1.2665526065870929</v>
      </c>
      <c r="AH43" s="5">
        <f t="shared" ref="AH43" si="126">AH41/SQRT(AH42)</f>
        <v>0.20290271861121359</v>
      </c>
      <c r="AI43" s="5">
        <f t="shared" ref="AI43" si="127">AI41/SQRT(AI42)</f>
        <v>0.94590423853912065</v>
      </c>
      <c r="AJ43" s="5">
        <f t="shared" ref="AJ43" si="128">AJ41/SQRT(AJ42)</f>
        <v>0.50613647835656661</v>
      </c>
      <c r="AK43" s="5">
        <f t="shared" ref="AK43" si="129">AK41/SQRT(AK42)</f>
        <v>0.4280675502918555</v>
      </c>
    </row>
    <row r="44" spans="1:37" x14ac:dyDescent="0.25">
      <c r="A44">
        <v>3</v>
      </c>
      <c r="B44">
        <v>15</v>
      </c>
      <c r="C44">
        <v>11.68120733453889</v>
      </c>
      <c r="D44">
        <v>8.5401520514827675E-2</v>
      </c>
      <c r="E44">
        <f t="shared" si="0"/>
        <v>0.7311018293658158</v>
      </c>
    </row>
    <row r="45" spans="1:37" x14ac:dyDescent="0.25">
      <c r="A45">
        <v>3</v>
      </c>
      <c r="B45">
        <v>15</v>
      </c>
      <c r="C45">
        <v>11.028343152082245</v>
      </c>
      <c r="D45">
        <v>0.12138737419639102</v>
      </c>
      <c r="E45">
        <f t="shared" si="0"/>
        <v>1.1006855020962241</v>
      </c>
      <c r="H45" s="3" t="s">
        <v>4</v>
      </c>
      <c r="I45" s="3" t="s">
        <v>5</v>
      </c>
      <c r="J45" s="9" t="s">
        <v>6</v>
      </c>
      <c r="K45" s="9"/>
      <c r="L45" s="9"/>
      <c r="M45" s="9"/>
      <c r="N45" s="8" t="s">
        <v>7</v>
      </c>
      <c r="O45" s="8"/>
      <c r="P45" s="8"/>
      <c r="Q45" s="8"/>
      <c r="R45" s="8" t="s">
        <v>8</v>
      </c>
      <c r="S45" s="8"/>
      <c r="T45" s="8"/>
      <c r="U45" s="8"/>
      <c r="V45" s="8" t="s">
        <v>9</v>
      </c>
      <c r="W45" s="8"/>
      <c r="X45" s="8"/>
      <c r="Y45" s="8"/>
      <c r="Z45" s="8" t="s">
        <v>10</v>
      </c>
      <c r="AA45" s="8"/>
      <c r="AB45" s="8"/>
      <c r="AC45" s="8"/>
      <c r="AD45" s="8" t="s">
        <v>11</v>
      </c>
      <c r="AE45" s="8"/>
      <c r="AF45" s="8"/>
      <c r="AG45" s="8"/>
      <c r="AH45" s="8" t="s">
        <v>12</v>
      </c>
      <c r="AI45" s="8"/>
      <c r="AJ45" s="8"/>
      <c r="AK45" s="8"/>
    </row>
    <row r="46" spans="1:37" x14ac:dyDescent="0.25">
      <c r="A46">
        <v>3</v>
      </c>
      <c r="B46">
        <v>20</v>
      </c>
      <c r="C46">
        <v>11.237542149806771</v>
      </c>
      <c r="D46">
        <v>0.10219677440238942</v>
      </c>
      <c r="E46">
        <f t="shared" si="0"/>
        <v>0.90942283499374188</v>
      </c>
      <c r="H46" s="3" t="s">
        <v>13</v>
      </c>
      <c r="I46" s="3"/>
      <c r="J46" s="4">
        <v>0.05</v>
      </c>
      <c r="K46" s="4">
        <v>0.1</v>
      </c>
      <c r="L46" s="4">
        <v>0.15</v>
      </c>
      <c r="M46" s="4">
        <v>0.2</v>
      </c>
      <c r="N46" s="4">
        <v>0.05</v>
      </c>
      <c r="O46" s="4">
        <v>0.1</v>
      </c>
      <c r="P46" s="4">
        <v>0.15</v>
      </c>
      <c r="Q46" s="4">
        <v>0.2</v>
      </c>
      <c r="R46" s="4">
        <v>0.05</v>
      </c>
      <c r="S46" s="4">
        <v>0.1</v>
      </c>
      <c r="T46" s="4">
        <v>0.15</v>
      </c>
      <c r="U46" s="4">
        <v>0.2</v>
      </c>
      <c r="V46" s="4">
        <v>0.05</v>
      </c>
      <c r="W46" s="4">
        <v>0.1</v>
      </c>
      <c r="X46" s="4">
        <v>0.15</v>
      </c>
      <c r="Y46" s="4">
        <v>0.2</v>
      </c>
      <c r="Z46" s="4">
        <v>0.05</v>
      </c>
      <c r="AA46" s="4">
        <v>0.1</v>
      </c>
      <c r="AB46" s="4">
        <v>0.15</v>
      </c>
      <c r="AC46" s="4">
        <v>0.2</v>
      </c>
      <c r="AD46" s="4">
        <v>0.05</v>
      </c>
      <c r="AE46" s="4">
        <v>0.1</v>
      </c>
      <c r="AF46" s="4">
        <v>0.15</v>
      </c>
      <c r="AG46" s="4">
        <v>0.2</v>
      </c>
      <c r="AH46" s="4">
        <v>0.05</v>
      </c>
      <c r="AI46" s="4">
        <v>0.1</v>
      </c>
      <c r="AJ46" s="4">
        <v>0.15</v>
      </c>
      <c r="AK46" s="4">
        <v>0.2</v>
      </c>
    </row>
    <row r="47" spans="1:37" x14ac:dyDescent="0.25">
      <c r="A47">
        <v>3</v>
      </c>
      <c r="B47">
        <v>20</v>
      </c>
      <c r="C47">
        <v>10.464904844881486</v>
      </c>
      <c r="D47">
        <v>8.3193059373537145E-2</v>
      </c>
      <c r="E47">
        <f t="shared" si="0"/>
        <v>0.79497196206449883</v>
      </c>
      <c r="H47" s="3"/>
      <c r="I47" s="3">
        <v>0.12807469935570837</v>
      </c>
      <c r="J47" s="3">
        <v>1.2842210222637749</v>
      </c>
      <c r="K47" s="3">
        <v>1.1074609875522454</v>
      </c>
      <c r="L47" s="3">
        <v>0.83372817296009893</v>
      </c>
      <c r="M47" s="3">
        <v>1.2294406973626579</v>
      </c>
      <c r="N47" s="3">
        <v>0.9029722209191462</v>
      </c>
      <c r="O47" s="3">
        <v>1.5079010393728747</v>
      </c>
      <c r="P47" s="3">
        <v>0.94097881485451629</v>
      </c>
      <c r="Q47" s="3">
        <v>1.3873407942959231</v>
      </c>
      <c r="R47" s="3">
        <v>1.236962143861666</v>
      </c>
      <c r="S47" s="3">
        <v>1.1506737438420716</v>
      </c>
      <c r="T47" s="3">
        <v>1.0238285032736352</v>
      </c>
      <c r="U47" s="3">
        <v>0.90942283499374188</v>
      </c>
      <c r="V47" s="3">
        <v>1.4399069240261362</v>
      </c>
      <c r="W47" s="3">
        <v>1.3712401708048421</v>
      </c>
      <c r="X47" s="3">
        <v>1.3091118582922476</v>
      </c>
      <c r="Y47" s="3">
        <v>1.4947615766151503</v>
      </c>
      <c r="Z47" s="3">
        <v>1.4497141145868211</v>
      </c>
      <c r="AA47" s="3">
        <v>1.4802384334241401</v>
      </c>
      <c r="AB47" s="3">
        <v>1.1757406520084774</v>
      </c>
      <c r="AC47" s="3">
        <v>1.3680303067250317</v>
      </c>
      <c r="AD47" s="3">
        <v>0.96408667103350021</v>
      </c>
      <c r="AE47" s="3">
        <v>1.1743026091275734</v>
      </c>
      <c r="AF47" s="3">
        <v>1.1680550473141926</v>
      </c>
      <c r="AG47" s="5">
        <v>1.4474264656675899</v>
      </c>
      <c r="AH47" s="5">
        <v>1.1374833144626293</v>
      </c>
      <c r="AI47" s="5">
        <v>0.98753778563273387</v>
      </c>
      <c r="AJ47" s="5">
        <v>1.3444772460222729</v>
      </c>
      <c r="AK47" s="5">
        <v>1.1087830602547308</v>
      </c>
    </row>
    <row r="48" spans="1:37" x14ac:dyDescent="0.25">
      <c r="A48">
        <v>3</v>
      </c>
      <c r="B48">
        <v>20</v>
      </c>
      <c r="C48">
        <v>11.310441361374334</v>
      </c>
      <c r="D48">
        <v>7.5316616094648417E-2</v>
      </c>
      <c r="E48">
        <f t="shared" si="0"/>
        <v>0.66590342222946353</v>
      </c>
      <c r="H48" s="3"/>
      <c r="I48" s="3">
        <v>9.7621268442622519E-2</v>
      </c>
      <c r="J48" s="3">
        <v>1.1936326504404784</v>
      </c>
      <c r="K48" s="3">
        <v>1.0421224755000509</v>
      </c>
      <c r="L48" s="3">
        <v>0.95350279386535708</v>
      </c>
      <c r="M48" s="3">
        <v>1.0372698323160492</v>
      </c>
      <c r="N48" s="3">
        <v>0.69462967398654407</v>
      </c>
      <c r="O48" s="3">
        <v>1.2204305318158499</v>
      </c>
      <c r="P48" s="3">
        <v>0.99205608313459626</v>
      </c>
      <c r="Q48" s="3">
        <v>1.2167080554221625</v>
      </c>
      <c r="R48" s="3">
        <v>1.0422657631330001</v>
      </c>
      <c r="S48" s="3">
        <v>0.99613701317914638</v>
      </c>
      <c r="T48" s="3">
        <v>1.1882169209107418</v>
      </c>
      <c r="U48" s="3">
        <v>0.79497196206449883</v>
      </c>
      <c r="V48" s="3">
        <v>1.4571434359332498</v>
      </c>
      <c r="W48" s="3">
        <v>1.2958495526825196</v>
      </c>
      <c r="X48" s="3">
        <v>1.3447803058824732</v>
      </c>
      <c r="Y48" s="3">
        <v>1.1487608346652682</v>
      </c>
      <c r="Z48" s="3">
        <v>1.49037351298198</v>
      </c>
      <c r="AA48" s="3">
        <v>1.0381975093307594</v>
      </c>
      <c r="AB48" s="3">
        <v>1.2607584829541056</v>
      </c>
      <c r="AC48" s="3">
        <v>1.0451502872855516</v>
      </c>
      <c r="AD48" s="3">
        <v>0.94355504435770043</v>
      </c>
      <c r="AE48" s="3">
        <v>1.1382890314205654</v>
      </c>
      <c r="AF48" s="3">
        <v>1.2436171915297756</v>
      </c>
      <c r="AG48" s="5">
        <v>1.2456871927223558</v>
      </c>
      <c r="AH48" s="5">
        <v>1.2348090058034273</v>
      </c>
      <c r="AI48" s="5">
        <v>1.4454300982915711</v>
      </c>
      <c r="AJ48" s="5">
        <v>1.2944205794245749</v>
      </c>
      <c r="AK48" s="5">
        <v>1.2667513665459973</v>
      </c>
    </row>
    <row r="49" spans="1:37" x14ac:dyDescent="0.25">
      <c r="A49">
        <v>3</v>
      </c>
      <c r="B49">
        <v>20</v>
      </c>
      <c r="C49">
        <v>10.55590967801872</v>
      </c>
      <c r="D49">
        <v>9.4065678354165183E-2</v>
      </c>
      <c r="E49">
        <f t="shared" si="0"/>
        <v>0.89111863613274811</v>
      </c>
      <c r="H49" s="3"/>
      <c r="I49" s="3">
        <v>0.1074920621953297</v>
      </c>
      <c r="J49" s="3">
        <v>0.77657803485042753</v>
      </c>
      <c r="K49" s="3">
        <v>0.83533379682324183</v>
      </c>
      <c r="L49" s="3">
        <v>0.84179969596541793</v>
      </c>
      <c r="M49" s="3">
        <v>0.81046076395739886</v>
      </c>
      <c r="N49" s="3">
        <v>0.63390337909680539</v>
      </c>
      <c r="O49" s="3">
        <v>0.91603734752513677</v>
      </c>
      <c r="P49" s="3">
        <v>0.76264432657627401</v>
      </c>
      <c r="Q49" s="3">
        <v>0.72765520291194763</v>
      </c>
      <c r="R49" s="3">
        <v>0.74093246382862876</v>
      </c>
      <c r="S49" s="3">
        <v>0.95428881778316554</v>
      </c>
      <c r="T49" s="3">
        <v>0.7311018293658158</v>
      </c>
      <c r="U49" s="3">
        <v>0.66590342222946353</v>
      </c>
      <c r="V49" s="3">
        <v>0.96135839510325394</v>
      </c>
      <c r="W49" s="3">
        <v>1.0733907896595947</v>
      </c>
      <c r="X49" s="3">
        <v>0.94661826819951389</v>
      </c>
      <c r="Y49" s="3">
        <v>1.0032317168411662</v>
      </c>
      <c r="Z49" s="3">
        <v>0.94549271821200187</v>
      </c>
      <c r="AA49" s="3">
        <v>0.98519765006190152</v>
      </c>
      <c r="AB49" s="3">
        <v>0.94437534283340219</v>
      </c>
      <c r="AC49" s="3">
        <v>1.2215405127666734</v>
      </c>
      <c r="AD49" s="3">
        <v>1.0255357690392561</v>
      </c>
      <c r="AE49" s="3">
        <v>1.1067930672953279</v>
      </c>
      <c r="AF49" s="3">
        <v>0.92090135817670982</v>
      </c>
      <c r="AG49" s="5">
        <v>0.83840208381001613</v>
      </c>
      <c r="AH49" s="5">
        <v>1.176360299851533</v>
      </c>
      <c r="AI49" s="5">
        <v>1.2774745322835541</v>
      </c>
      <c r="AJ49" s="5">
        <v>1.1131330840124138</v>
      </c>
      <c r="AK49" s="5">
        <v>1.0855661878709753</v>
      </c>
    </row>
    <row r="50" spans="1:37" x14ac:dyDescent="0.25">
      <c r="A50">
        <v>4</v>
      </c>
      <c r="B50">
        <v>5</v>
      </c>
      <c r="C50">
        <v>11.900090460663872</v>
      </c>
      <c r="D50">
        <v>0.17135022650847281</v>
      </c>
      <c r="E50">
        <f t="shared" si="0"/>
        <v>1.4399069240261362</v>
      </c>
      <c r="H50" s="3"/>
      <c r="I50" s="3">
        <v>0.12569723910327654</v>
      </c>
      <c r="J50" s="3">
        <v>1.1377552898638219</v>
      </c>
      <c r="K50" s="3">
        <v>1.1408385724589807</v>
      </c>
      <c r="L50" s="3">
        <v>0.96956359229253253</v>
      </c>
      <c r="M50" s="3">
        <v>1.1125948196360396</v>
      </c>
      <c r="N50" s="3">
        <v>0.97724922777472489</v>
      </c>
      <c r="O50" s="3">
        <v>1.3007641855243772</v>
      </c>
      <c r="P50" s="3">
        <v>1.0657632350744608</v>
      </c>
      <c r="Q50" s="3">
        <v>1.226178486097544</v>
      </c>
      <c r="R50" s="3">
        <v>1.1048902404653047</v>
      </c>
      <c r="S50" s="3">
        <v>1.1345108188195665</v>
      </c>
      <c r="T50" s="3">
        <v>1.1006855020962241</v>
      </c>
      <c r="U50" s="3">
        <v>0.89111863613274811</v>
      </c>
      <c r="V50" s="3">
        <v>1.5305161213811016</v>
      </c>
      <c r="W50" s="3">
        <v>1.2781316803032658</v>
      </c>
      <c r="X50" s="3">
        <v>1.2828582413340923</v>
      </c>
      <c r="Y50" s="3">
        <v>1.1153228345402544</v>
      </c>
      <c r="Z50" s="3">
        <v>1.2945965426618375</v>
      </c>
      <c r="AA50" s="3">
        <v>1.190217013386816</v>
      </c>
      <c r="AB50" s="3">
        <v>1.0249207514302707</v>
      </c>
      <c r="AC50" s="3">
        <v>1.2764772558452935</v>
      </c>
      <c r="AD50" s="3">
        <v>1.0273140695658463</v>
      </c>
      <c r="AE50" s="3">
        <v>1.2704816778218664</v>
      </c>
      <c r="AF50" s="3">
        <v>1.182078344537655</v>
      </c>
      <c r="AG50" s="5">
        <v>1.1787196728356506</v>
      </c>
      <c r="AH50" s="5">
        <v>1.1692043213296155</v>
      </c>
      <c r="AI50" s="5">
        <v>1.2282046078035731</v>
      </c>
      <c r="AJ50" s="5">
        <v>1.2121961443457234</v>
      </c>
      <c r="AK50" s="5">
        <v>1.0954060084448429</v>
      </c>
    </row>
    <row r="51" spans="1:37" x14ac:dyDescent="0.25">
      <c r="A51">
        <v>4</v>
      </c>
      <c r="B51">
        <v>5</v>
      </c>
      <c r="C51">
        <v>12.167758289188596</v>
      </c>
      <c r="D51">
        <v>0.17730169121113551</v>
      </c>
      <c r="E51">
        <f t="shared" si="0"/>
        <v>1.4571434359332498</v>
      </c>
      <c r="H51" s="3" t="s">
        <v>14</v>
      </c>
      <c r="I51" s="5">
        <f>AVERAGE(I47:I50)</f>
        <v>0.11472131727423429</v>
      </c>
      <c r="J51" s="5">
        <f t="shared" ref="J51:AK51" si="130">AVERAGE(J47:J50)</f>
        <v>1.0980467493546258</v>
      </c>
      <c r="K51" s="5">
        <f t="shared" si="130"/>
        <v>1.0314389580836298</v>
      </c>
      <c r="L51" s="5">
        <f t="shared" si="130"/>
        <v>0.89964856377085156</v>
      </c>
      <c r="M51" s="5">
        <f t="shared" si="130"/>
        <v>1.0474415283180363</v>
      </c>
      <c r="N51" s="5">
        <f t="shared" si="130"/>
        <v>0.80218862544430514</v>
      </c>
      <c r="O51" s="5">
        <f t="shared" si="130"/>
        <v>1.2362832760595597</v>
      </c>
      <c r="P51" s="5">
        <f t="shared" si="130"/>
        <v>0.94036061490996181</v>
      </c>
      <c r="Q51" s="5">
        <f t="shared" si="130"/>
        <v>1.1394706346818944</v>
      </c>
      <c r="R51" s="5">
        <f t="shared" si="130"/>
        <v>1.03126265282215</v>
      </c>
      <c r="S51" s="5">
        <f t="shared" si="130"/>
        <v>1.0589025984059877</v>
      </c>
      <c r="T51" s="5">
        <f t="shared" si="130"/>
        <v>1.0109581889116042</v>
      </c>
      <c r="U51" s="5">
        <f t="shared" si="130"/>
        <v>0.81535421385511309</v>
      </c>
      <c r="V51" s="5">
        <f t="shared" si="130"/>
        <v>1.3472312191109355</v>
      </c>
      <c r="W51" s="5">
        <f t="shared" si="130"/>
        <v>1.2546530483625555</v>
      </c>
      <c r="X51" s="5">
        <f t="shared" si="130"/>
        <v>1.2208421684270818</v>
      </c>
      <c r="Y51" s="5">
        <f t="shared" si="130"/>
        <v>1.1905192406654599</v>
      </c>
      <c r="Z51" s="5">
        <f t="shared" si="130"/>
        <v>1.2950442221106602</v>
      </c>
      <c r="AA51" s="5">
        <f t="shared" si="130"/>
        <v>1.1734626515509041</v>
      </c>
      <c r="AB51" s="5">
        <f t="shared" si="130"/>
        <v>1.1014488073065638</v>
      </c>
      <c r="AC51" s="5">
        <f t="shared" si="130"/>
        <v>1.2277995906556376</v>
      </c>
      <c r="AD51" s="5">
        <f t="shared" si="130"/>
        <v>0.99012288849907582</v>
      </c>
      <c r="AE51" s="5">
        <f t="shared" si="130"/>
        <v>1.1724665964163332</v>
      </c>
      <c r="AF51" s="5">
        <f t="shared" si="130"/>
        <v>1.1286629853895831</v>
      </c>
      <c r="AG51" s="5">
        <f t="shared" si="130"/>
        <v>1.177558853758903</v>
      </c>
      <c r="AH51" s="5">
        <f t="shared" si="130"/>
        <v>1.1794642353618014</v>
      </c>
      <c r="AI51" s="5">
        <f t="shared" si="130"/>
        <v>1.2346617560028581</v>
      </c>
      <c r="AJ51" s="5">
        <f t="shared" si="130"/>
        <v>1.2410567634512462</v>
      </c>
      <c r="AK51" s="5">
        <f t="shared" si="130"/>
        <v>1.1391266557791366</v>
      </c>
    </row>
    <row r="52" spans="1:37" x14ac:dyDescent="0.25">
      <c r="A52">
        <v>4</v>
      </c>
      <c r="B52">
        <v>5</v>
      </c>
      <c r="C52">
        <v>12.151442403752107</v>
      </c>
      <c r="D52">
        <v>0.11681891167460752</v>
      </c>
      <c r="E52">
        <f t="shared" si="0"/>
        <v>0.96135839510325394</v>
      </c>
      <c r="H52" s="3" t="s">
        <v>15</v>
      </c>
      <c r="I52" s="5">
        <f>_xlfn.STDEV.S(I47:I50)</f>
        <v>1.4645334547794171E-2</v>
      </c>
      <c r="J52" s="5">
        <f t="shared" ref="J52:AK52" si="131">_xlfn.STDEV.S(J47:J50)</f>
        <v>0.22264802340165887</v>
      </c>
      <c r="K52" s="5">
        <f t="shared" si="131"/>
        <v>0.13701459339227612</v>
      </c>
      <c r="L52" s="5">
        <f t="shared" si="131"/>
        <v>7.1834018735954311E-2</v>
      </c>
      <c r="M52" s="5">
        <f t="shared" si="131"/>
        <v>0.17666540406373799</v>
      </c>
      <c r="N52" s="5">
        <f t="shared" si="131"/>
        <v>0.1640044712622771</v>
      </c>
      <c r="O52" s="5">
        <f t="shared" si="131"/>
        <v>0.24545383902455031</v>
      </c>
      <c r="P52" s="5">
        <f t="shared" si="131"/>
        <v>0.12907581737020513</v>
      </c>
      <c r="Q52" s="5">
        <f t="shared" si="131"/>
        <v>0.28549106029826277</v>
      </c>
      <c r="R52" s="5">
        <f t="shared" si="131"/>
        <v>0.20987773373529603</v>
      </c>
      <c r="S52" s="5">
        <f t="shared" si="131"/>
        <v>9.8356677309045321E-2</v>
      </c>
      <c r="T52" s="5">
        <f t="shared" si="131"/>
        <v>0.19829008696963135</v>
      </c>
      <c r="U52" s="5">
        <f t="shared" si="131"/>
        <v>0.11156482192216986</v>
      </c>
      <c r="V52" s="5">
        <f t="shared" si="131"/>
        <v>0.26023109819041695</v>
      </c>
      <c r="W52" s="5">
        <f t="shared" si="131"/>
        <v>0.12740612449363645</v>
      </c>
      <c r="X52" s="5">
        <f t="shared" si="131"/>
        <v>0.18456881356252222</v>
      </c>
      <c r="Y52" s="5">
        <f t="shared" si="131"/>
        <v>0.21216210746359554</v>
      </c>
      <c r="Z52" s="5">
        <f t="shared" si="131"/>
        <v>0.24783244461099288</v>
      </c>
      <c r="AA52" s="5">
        <f t="shared" si="131"/>
        <v>0.22221045465200689</v>
      </c>
      <c r="AB52" s="5">
        <f t="shared" si="131"/>
        <v>0.14309375425683518</v>
      </c>
      <c r="AC52" s="5">
        <f t="shared" si="131"/>
        <v>0.13593394584043272</v>
      </c>
      <c r="AD52" s="5">
        <f t="shared" si="131"/>
        <v>4.275396584015944E-2</v>
      </c>
      <c r="AE52" s="5">
        <f t="shared" si="131"/>
        <v>7.0925889729718583E-2</v>
      </c>
      <c r="AF52" s="5">
        <f t="shared" si="131"/>
        <v>0.14234265978856991</v>
      </c>
      <c r="AG52" s="5">
        <f t="shared" si="131"/>
        <v>0.25331052131741938</v>
      </c>
      <c r="AH52" s="5">
        <f t="shared" si="131"/>
        <v>4.0580543722242755E-2</v>
      </c>
      <c r="AI52" s="5">
        <f t="shared" si="131"/>
        <v>0.18918084770782523</v>
      </c>
      <c r="AJ52" s="5">
        <f t="shared" si="131"/>
        <v>0.10122729567131343</v>
      </c>
      <c r="AK52" s="5">
        <f t="shared" si="131"/>
        <v>8.5613510058371131E-2</v>
      </c>
    </row>
    <row r="53" spans="1:37" x14ac:dyDescent="0.25">
      <c r="A53">
        <v>4</v>
      </c>
      <c r="B53">
        <v>5</v>
      </c>
      <c r="C53">
        <v>11.520669915016283</v>
      </c>
      <c r="D53">
        <v>0.17632571034042666</v>
      </c>
      <c r="E53">
        <f t="shared" si="0"/>
        <v>1.5305161213811016</v>
      </c>
      <c r="H53" s="3" t="s">
        <v>16</v>
      </c>
      <c r="I53" s="5">
        <f>COUNT(I47:I50)</f>
        <v>4</v>
      </c>
      <c r="J53" s="5">
        <f t="shared" ref="J53:AK53" si="132">COUNT(J47:J50)</f>
        <v>4</v>
      </c>
      <c r="K53" s="5">
        <f t="shared" si="132"/>
        <v>4</v>
      </c>
      <c r="L53" s="5">
        <f t="shared" si="132"/>
        <v>4</v>
      </c>
      <c r="M53" s="5">
        <f t="shared" si="132"/>
        <v>4</v>
      </c>
      <c r="N53" s="5">
        <f t="shared" si="132"/>
        <v>4</v>
      </c>
      <c r="O53" s="5">
        <f t="shared" si="132"/>
        <v>4</v>
      </c>
      <c r="P53" s="5">
        <f t="shared" si="132"/>
        <v>4</v>
      </c>
      <c r="Q53" s="5">
        <f t="shared" si="132"/>
        <v>4</v>
      </c>
      <c r="R53" s="5">
        <f t="shared" si="132"/>
        <v>4</v>
      </c>
      <c r="S53" s="5">
        <f t="shared" si="132"/>
        <v>4</v>
      </c>
      <c r="T53" s="5">
        <f t="shared" si="132"/>
        <v>4</v>
      </c>
      <c r="U53" s="5">
        <f t="shared" si="132"/>
        <v>4</v>
      </c>
      <c r="V53" s="5">
        <f t="shared" si="132"/>
        <v>4</v>
      </c>
      <c r="W53" s="5">
        <f t="shared" si="132"/>
        <v>4</v>
      </c>
      <c r="X53" s="5">
        <f t="shared" si="132"/>
        <v>4</v>
      </c>
      <c r="Y53" s="5">
        <f t="shared" si="132"/>
        <v>4</v>
      </c>
      <c r="Z53" s="5">
        <f t="shared" si="132"/>
        <v>4</v>
      </c>
      <c r="AA53" s="5">
        <f t="shared" si="132"/>
        <v>4</v>
      </c>
      <c r="AB53" s="5">
        <f t="shared" si="132"/>
        <v>4</v>
      </c>
      <c r="AC53" s="5">
        <f t="shared" si="132"/>
        <v>4</v>
      </c>
      <c r="AD53" s="5">
        <f t="shared" si="132"/>
        <v>4</v>
      </c>
      <c r="AE53" s="5">
        <f t="shared" si="132"/>
        <v>4</v>
      </c>
      <c r="AF53" s="5">
        <f t="shared" si="132"/>
        <v>4</v>
      </c>
      <c r="AG53" s="5">
        <f t="shared" si="132"/>
        <v>4</v>
      </c>
      <c r="AH53" s="5">
        <f t="shared" si="132"/>
        <v>4</v>
      </c>
      <c r="AI53" s="5">
        <f t="shared" si="132"/>
        <v>4</v>
      </c>
      <c r="AJ53" s="5">
        <f t="shared" si="132"/>
        <v>4</v>
      </c>
      <c r="AK53" s="5">
        <f t="shared" si="132"/>
        <v>4</v>
      </c>
    </row>
    <row r="54" spans="1:37" x14ac:dyDescent="0.25">
      <c r="A54">
        <v>4</v>
      </c>
      <c r="B54">
        <v>10</v>
      </c>
      <c r="C54">
        <v>11.826791159013556</v>
      </c>
      <c r="D54">
        <v>0.16217371128958946</v>
      </c>
      <c r="E54">
        <f t="shared" si="0"/>
        <v>1.3712401708048421</v>
      </c>
      <c r="H54" s="6" t="s">
        <v>17</v>
      </c>
      <c r="I54" s="5">
        <f>I52/SQRT(I53)</f>
        <v>7.3226672738970853E-3</v>
      </c>
      <c r="J54" s="5">
        <f t="shared" ref="J54:AK54" si="133">J52/SQRT(J53)</f>
        <v>0.11132401170082944</v>
      </c>
      <c r="K54" s="5">
        <f t="shared" si="133"/>
        <v>6.8507296696138059E-2</v>
      </c>
      <c r="L54" s="5">
        <f t="shared" si="133"/>
        <v>3.5917009367977155E-2</v>
      </c>
      <c r="M54" s="5">
        <f t="shared" si="133"/>
        <v>8.8332702031868993E-2</v>
      </c>
      <c r="N54" s="5">
        <f t="shared" si="133"/>
        <v>8.2002235631138551E-2</v>
      </c>
      <c r="O54" s="5">
        <f t="shared" si="133"/>
        <v>0.12272691951227516</v>
      </c>
      <c r="P54" s="5">
        <f t="shared" si="133"/>
        <v>6.4537908685102563E-2</v>
      </c>
      <c r="Q54" s="5">
        <f t="shared" si="133"/>
        <v>0.14274553014913138</v>
      </c>
      <c r="R54" s="5">
        <f t="shared" si="133"/>
        <v>0.10493886686764801</v>
      </c>
      <c r="S54" s="5">
        <f t="shared" si="133"/>
        <v>4.917833865452266E-2</v>
      </c>
      <c r="T54" s="5">
        <f t="shared" si="133"/>
        <v>9.9145043484815676E-2</v>
      </c>
      <c r="U54" s="5">
        <f t="shared" si="133"/>
        <v>5.5782410961084931E-2</v>
      </c>
      <c r="V54" s="5">
        <f t="shared" si="133"/>
        <v>0.13011554909520848</v>
      </c>
      <c r="W54" s="5">
        <f t="shared" si="133"/>
        <v>6.3703062246818223E-2</v>
      </c>
      <c r="X54" s="5">
        <f t="shared" si="133"/>
        <v>9.2284406781261111E-2</v>
      </c>
      <c r="Y54" s="5">
        <f t="shared" si="133"/>
        <v>0.10608105373179777</v>
      </c>
      <c r="Z54" s="5">
        <f t="shared" si="133"/>
        <v>0.12391622230549644</v>
      </c>
      <c r="AA54" s="5">
        <f t="shared" si="133"/>
        <v>0.11110522732600345</v>
      </c>
      <c r="AB54" s="5">
        <f t="shared" si="133"/>
        <v>7.1546877128417591E-2</v>
      </c>
      <c r="AC54" s="5">
        <f t="shared" si="133"/>
        <v>6.7966972920216362E-2</v>
      </c>
      <c r="AD54" s="5">
        <f t="shared" si="133"/>
        <v>2.137698292007972E-2</v>
      </c>
      <c r="AE54" s="5">
        <f t="shared" si="133"/>
        <v>3.5462944864859292E-2</v>
      </c>
      <c r="AF54" s="5">
        <f t="shared" si="133"/>
        <v>7.1171329894284957E-2</v>
      </c>
      <c r="AG54" s="5">
        <f t="shared" si="133"/>
        <v>0.12665526065870969</v>
      </c>
      <c r="AH54" s="5">
        <f t="shared" si="133"/>
        <v>2.0290271861121378E-2</v>
      </c>
      <c r="AI54" s="5">
        <f t="shared" si="133"/>
        <v>9.4590423853912614E-2</v>
      </c>
      <c r="AJ54" s="5">
        <f t="shared" si="133"/>
        <v>5.0613647835656715E-2</v>
      </c>
      <c r="AK54" s="5">
        <f t="shared" si="133"/>
        <v>4.2806755029185566E-2</v>
      </c>
    </row>
    <row r="55" spans="1:37" x14ac:dyDescent="0.25">
      <c r="A55">
        <v>4</v>
      </c>
      <c r="B55">
        <v>10</v>
      </c>
      <c r="C55">
        <v>11.857025972483871</v>
      </c>
      <c r="D55">
        <v>0.15364921802588241</v>
      </c>
      <c r="E55">
        <f t="shared" si="0"/>
        <v>1.2958495526825196</v>
      </c>
    </row>
    <row r="56" spans="1:37" x14ac:dyDescent="0.25">
      <c r="A56">
        <v>4</v>
      </c>
      <c r="B56">
        <v>10</v>
      </c>
      <c r="C56">
        <v>11.799513518618824</v>
      </c>
      <c r="D56">
        <v>0.12665489133349322</v>
      </c>
      <c r="E56">
        <f t="shared" si="0"/>
        <v>1.0733907896595947</v>
      </c>
    </row>
    <row r="57" spans="1:37" x14ac:dyDescent="0.25">
      <c r="A57">
        <v>4</v>
      </c>
      <c r="B57">
        <v>10</v>
      </c>
      <c r="C57">
        <v>11.593015915737675</v>
      </c>
      <c r="D57">
        <v>0.148174009121643</v>
      </c>
      <c r="E57">
        <f t="shared" si="0"/>
        <v>1.2781316803032658</v>
      </c>
    </row>
    <row r="58" spans="1:37" x14ac:dyDescent="0.25">
      <c r="A58">
        <v>4</v>
      </c>
      <c r="B58">
        <v>15</v>
      </c>
      <c r="C58">
        <v>10.932894950605542</v>
      </c>
      <c r="D58">
        <v>0.14312382425301151</v>
      </c>
      <c r="E58">
        <f t="shared" si="0"/>
        <v>1.3091118582922476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5">
      <c r="A59">
        <v>4</v>
      </c>
      <c r="B59">
        <v>15</v>
      </c>
      <c r="C59">
        <v>11.931918113042663</v>
      </c>
      <c r="D59">
        <v>0.16045808489822136</v>
      </c>
      <c r="E59">
        <f t="shared" si="0"/>
        <v>1.3447803058824732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5">
      <c r="A60">
        <v>4</v>
      </c>
      <c r="B60">
        <v>15</v>
      </c>
      <c r="C60">
        <v>11.299680844103088</v>
      </c>
      <c r="D60">
        <v>0.10696484311852088</v>
      </c>
      <c r="E60">
        <f t="shared" si="0"/>
        <v>0.94661826819951389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5">
      <c r="A61">
        <v>4</v>
      </c>
      <c r="B61">
        <v>15</v>
      </c>
      <c r="C61">
        <v>11.081075349240978</v>
      </c>
      <c r="D61">
        <v>0.14215448834617841</v>
      </c>
      <c r="E61">
        <f t="shared" si="0"/>
        <v>1.2828582413340923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5">
      <c r="A62">
        <v>4</v>
      </c>
      <c r="B62">
        <v>20</v>
      </c>
      <c r="C62">
        <v>9.6475957453252086</v>
      </c>
      <c r="D62">
        <v>0.14420855426827925</v>
      </c>
      <c r="E62">
        <f t="shared" si="0"/>
        <v>1.4947615766151503</v>
      </c>
    </row>
    <row r="63" spans="1:37" x14ac:dyDescent="0.25">
      <c r="A63">
        <v>4</v>
      </c>
      <c r="B63">
        <v>20</v>
      </c>
      <c r="C63">
        <v>11.382779875087049</v>
      </c>
      <c r="D63">
        <v>0.13076091710116017</v>
      </c>
      <c r="E63">
        <f t="shared" si="0"/>
        <v>1.1487608346652682</v>
      </c>
    </row>
    <row r="64" spans="1:37" x14ac:dyDescent="0.25">
      <c r="A64">
        <v>4</v>
      </c>
      <c r="B64">
        <v>20</v>
      </c>
      <c r="C64">
        <v>10.979783630066871</v>
      </c>
      <c r="D64">
        <v>0.1101526718173652</v>
      </c>
      <c r="E64">
        <f t="shared" si="0"/>
        <v>1.0032317168411662</v>
      </c>
    </row>
    <row r="65" spans="1:5" x14ac:dyDescent="0.25">
      <c r="A65">
        <v>4</v>
      </c>
      <c r="B65">
        <v>20</v>
      </c>
      <c r="C65">
        <v>10.775319700703417</v>
      </c>
      <c r="D65">
        <v>0.12017960111665982</v>
      </c>
      <c r="E65">
        <f t="shared" si="0"/>
        <v>1.1153228345402544</v>
      </c>
    </row>
    <row r="66" spans="1:5" x14ac:dyDescent="0.25">
      <c r="A66">
        <v>5</v>
      </c>
      <c r="B66">
        <v>5</v>
      </c>
      <c r="C66">
        <v>11.613818564844021</v>
      </c>
      <c r="D66">
        <v>0.16836716697704834</v>
      </c>
      <c r="E66">
        <f t="shared" si="0"/>
        <v>1.4497141145868211</v>
      </c>
    </row>
    <row r="67" spans="1:5" x14ac:dyDescent="0.25">
      <c r="A67">
        <v>5</v>
      </c>
      <c r="B67">
        <v>5</v>
      </c>
      <c r="C67">
        <v>11.830605977587238</v>
      </c>
      <c r="D67">
        <v>0.17632021791522304</v>
      </c>
      <c r="E67">
        <f t="shared" ref="E67:E117" si="134">D67/C67*100</f>
        <v>1.49037351298198</v>
      </c>
    </row>
    <row r="68" spans="1:5" x14ac:dyDescent="0.25">
      <c r="A68">
        <v>5</v>
      </c>
      <c r="B68">
        <v>5</v>
      </c>
      <c r="C68">
        <v>11.662703725406484</v>
      </c>
      <c r="D68">
        <v>0.11027001447035817</v>
      </c>
      <c r="E68">
        <f t="shared" si="134"/>
        <v>0.94549271821200187</v>
      </c>
    </row>
    <row r="69" spans="1:5" x14ac:dyDescent="0.25">
      <c r="A69">
        <v>5</v>
      </c>
      <c r="B69">
        <v>5</v>
      </c>
      <c r="C69">
        <v>11.496380037687853</v>
      </c>
      <c r="D69">
        <v>0.14883173849917261</v>
      </c>
      <c r="E69">
        <f t="shared" si="134"/>
        <v>1.2945965426618375</v>
      </c>
    </row>
    <row r="70" spans="1:5" x14ac:dyDescent="0.25">
      <c r="A70">
        <v>5</v>
      </c>
      <c r="B70">
        <v>10</v>
      </c>
      <c r="C70">
        <v>10.655609952074355</v>
      </c>
      <c r="D70">
        <v>0.15772843382637219</v>
      </c>
      <c r="E70">
        <f t="shared" si="134"/>
        <v>1.4802384334241401</v>
      </c>
    </row>
    <row r="71" spans="1:5" x14ac:dyDescent="0.25">
      <c r="A71">
        <v>5</v>
      </c>
      <c r="B71">
        <v>10</v>
      </c>
      <c r="C71">
        <v>12.060707006637644</v>
      </c>
      <c r="D71">
        <v>0.12521395975059241</v>
      </c>
      <c r="E71">
        <f t="shared" si="134"/>
        <v>1.0381975093307594</v>
      </c>
    </row>
    <row r="72" spans="1:5" x14ac:dyDescent="0.25">
      <c r="A72">
        <v>5</v>
      </c>
      <c r="B72">
        <v>10</v>
      </c>
      <c r="C72">
        <v>11.363632996609907</v>
      </c>
      <c r="D72">
        <v>0.11195424524425965</v>
      </c>
      <c r="E72">
        <f t="shared" si="134"/>
        <v>0.98519765006190152</v>
      </c>
    </row>
    <row r="73" spans="1:5" x14ac:dyDescent="0.25">
      <c r="A73">
        <v>5</v>
      </c>
      <c r="B73">
        <v>10</v>
      </c>
      <c r="C73">
        <v>10.965579034080259</v>
      </c>
      <c r="D73">
        <v>0.13051418728000092</v>
      </c>
      <c r="E73">
        <f t="shared" si="134"/>
        <v>1.190217013386816</v>
      </c>
    </row>
    <row r="74" spans="1:5" x14ac:dyDescent="0.25">
      <c r="A74">
        <v>5</v>
      </c>
      <c r="B74">
        <v>15</v>
      </c>
      <c r="C74">
        <v>11.034727853371821</v>
      </c>
      <c r="D74">
        <v>0.1297397812105949</v>
      </c>
      <c r="E74">
        <f t="shared" si="134"/>
        <v>1.1757406520084774</v>
      </c>
    </row>
    <row r="75" spans="1:5" x14ac:dyDescent="0.25">
      <c r="A75">
        <v>5</v>
      </c>
      <c r="B75">
        <v>15</v>
      </c>
      <c r="C75">
        <v>11.798164424441808</v>
      </c>
      <c r="D75">
        <v>0.14874635881402354</v>
      </c>
      <c r="E75">
        <f t="shared" si="134"/>
        <v>1.2607584829541056</v>
      </c>
    </row>
    <row r="76" spans="1:5" x14ac:dyDescent="0.25">
      <c r="A76">
        <v>5</v>
      </c>
      <c r="B76">
        <v>15</v>
      </c>
      <c r="C76">
        <v>11.647821268012645</v>
      </c>
      <c r="D76">
        <v>0.10999915203241635</v>
      </c>
      <c r="E76">
        <f t="shared" si="134"/>
        <v>0.94437534283340219</v>
      </c>
    </row>
    <row r="77" spans="1:5" x14ac:dyDescent="0.25">
      <c r="A77">
        <v>5</v>
      </c>
      <c r="B77">
        <v>15</v>
      </c>
      <c r="C77">
        <v>11.381488395751358</v>
      </c>
      <c r="D77">
        <v>0.11665123638968389</v>
      </c>
      <c r="E77">
        <f t="shared" si="134"/>
        <v>1.0249207514302707</v>
      </c>
    </row>
    <row r="78" spans="1:5" x14ac:dyDescent="0.25">
      <c r="A78">
        <v>5</v>
      </c>
      <c r="B78">
        <v>20</v>
      </c>
      <c r="C78">
        <v>10.962270262048413</v>
      </c>
      <c r="D78">
        <v>0.14996717948992785</v>
      </c>
      <c r="E78">
        <f t="shared" si="134"/>
        <v>1.3680303067250317</v>
      </c>
    </row>
    <row r="79" spans="1:5" x14ac:dyDescent="0.25">
      <c r="A79">
        <v>5</v>
      </c>
      <c r="B79">
        <v>20</v>
      </c>
      <c r="C79">
        <v>11.747824468071114</v>
      </c>
      <c r="D79">
        <v>0.12278242117784759</v>
      </c>
      <c r="E79">
        <f t="shared" si="134"/>
        <v>1.0451502872855516</v>
      </c>
    </row>
    <row r="80" spans="1:5" x14ac:dyDescent="0.25">
      <c r="A80">
        <v>5</v>
      </c>
      <c r="B80">
        <v>20</v>
      </c>
      <c r="C80">
        <v>10.519026481733356</v>
      </c>
      <c r="D80">
        <v>0.12849417002302779</v>
      </c>
      <c r="E80">
        <f t="shared" si="134"/>
        <v>1.2215405127666734</v>
      </c>
    </row>
    <row r="81" spans="1:5" x14ac:dyDescent="0.25">
      <c r="A81">
        <v>5</v>
      </c>
      <c r="B81">
        <v>20</v>
      </c>
      <c r="C81">
        <v>10.79607145753118</v>
      </c>
      <c r="D81">
        <v>0.13780939668019099</v>
      </c>
      <c r="E81">
        <f t="shared" si="134"/>
        <v>1.2764772558452935</v>
      </c>
    </row>
    <row r="82" spans="1:5" x14ac:dyDescent="0.25">
      <c r="A82">
        <v>6</v>
      </c>
      <c r="B82">
        <v>5</v>
      </c>
      <c r="C82">
        <v>11.765674319008696</v>
      </c>
      <c r="D82">
        <v>0.11343129786677439</v>
      </c>
      <c r="E82">
        <f t="shared" si="134"/>
        <v>0.96408667103350021</v>
      </c>
    </row>
    <row r="83" spans="1:5" x14ac:dyDescent="0.25">
      <c r="A83">
        <v>6</v>
      </c>
      <c r="B83">
        <v>5</v>
      </c>
      <c r="C83">
        <v>12.0655348970612</v>
      </c>
      <c r="D83">
        <v>0.11384496314995962</v>
      </c>
      <c r="E83">
        <f t="shared" si="134"/>
        <v>0.94355504435770043</v>
      </c>
    </row>
    <row r="84" spans="1:5" x14ac:dyDescent="0.25">
      <c r="A84">
        <v>6</v>
      </c>
      <c r="B84">
        <v>5</v>
      </c>
      <c r="C84">
        <v>11.193109707495589</v>
      </c>
      <c r="D84">
        <v>0.11478934371817254</v>
      </c>
      <c r="E84">
        <f t="shared" si="134"/>
        <v>1.0255357690392561</v>
      </c>
    </row>
    <row r="85" spans="1:5" x14ac:dyDescent="0.25">
      <c r="A85">
        <v>6</v>
      </c>
      <c r="B85">
        <v>5</v>
      </c>
      <c r="C85">
        <v>11.449440154550135</v>
      </c>
      <c r="D85">
        <v>0.11762170959421513</v>
      </c>
      <c r="E85">
        <f t="shared" si="134"/>
        <v>1.0273140695658463</v>
      </c>
    </row>
    <row r="86" spans="1:5" x14ac:dyDescent="0.25">
      <c r="A86">
        <v>6</v>
      </c>
      <c r="B86">
        <v>10</v>
      </c>
      <c r="C86">
        <v>11.530238581222779</v>
      </c>
      <c r="D86">
        <v>0.13539989249793322</v>
      </c>
      <c r="E86">
        <f t="shared" si="134"/>
        <v>1.1743026091275734</v>
      </c>
    </row>
    <row r="87" spans="1:5" x14ac:dyDescent="0.25">
      <c r="A87">
        <v>6</v>
      </c>
      <c r="B87">
        <v>10</v>
      </c>
      <c r="C87">
        <v>11.882079949263472</v>
      </c>
      <c r="D87">
        <v>0.13525241276708838</v>
      </c>
      <c r="E87">
        <f t="shared" si="134"/>
        <v>1.1382890314205654</v>
      </c>
    </row>
    <row r="88" spans="1:5" x14ac:dyDescent="0.25">
      <c r="A88">
        <v>6</v>
      </c>
      <c r="B88">
        <v>10</v>
      </c>
      <c r="C88">
        <v>11.575773814200067</v>
      </c>
      <c r="D88">
        <v>0.12811986206135428</v>
      </c>
      <c r="E88">
        <f t="shared" si="134"/>
        <v>1.1067930672953279</v>
      </c>
    </row>
    <row r="89" spans="1:5" x14ac:dyDescent="0.25">
      <c r="A89">
        <v>6</v>
      </c>
      <c r="B89">
        <v>10</v>
      </c>
      <c r="C89">
        <v>11.21730533878598</v>
      </c>
      <c r="D89">
        <v>0.14251380907460992</v>
      </c>
      <c r="E89">
        <f t="shared" si="134"/>
        <v>1.2704816778218664</v>
      </c>
    </row>
    <row r="90" spans="1:5" x14ac:dyDescent="0.25">
      <c r="A90">
        <v>6</v>
      </c>
      <c r="B90">
        <v>15</v>
      </c>
      <c r="C90">
        <v>11.325424498199096</v>
      </c>
      <c r="D90">
        <v>0.13228719248097262</v>
      </c>
      <c r="E90">
        <f t="shared" si="134"/>
        <v>1.1680550473141926</v>
      </c>
    </row>
    <row r="91" spans="1:5" x14ac:dyDescent="0.25">
      <c r="A91">
        <v>6</v>
      </c>
      <c r="B91">
        <v>15</v>
      </c>
      <c r="C91">
        <v>11.26409818952863</v>
      </c>
      <c r="D91">
        <v>0.14008226155577225</v>
      </c>
      <c r="E91">
        <f t="shared" si="134"/>
        <v>1.2436171915297756</v>
      </c>
    </row>
    <row r="92" spans="1:5" x14ac:dyDescent="0.25">
      <c r="A92">
        <v>6</v>
      </c>
      <c r="B92">
        <v>15</v>
      </c>
      <c r="C92">
        <v>11.356105444096714</v>
      </c>
      <c r="D92">
        <v>0.10457852927066594</v>
      </c>
      <c r="E92">
        <f t="shared" si="134"/>
        <v>0.92090135817670982</v>
      </c>
    </row>
    <row r="93" spans="1:5" x14ac:dyDescent="0.25">
      <c r="A93">
        <v>6</v>
      </c>
      <c r="B93">
        <v>15</v>
      </c>
      <c r="C93">
        <v>10.949018642791673</v>
      </c>
      <c r="D93">
        <v>0.12942597831583103</v>
      </c>
      <c r="E93">
        <f t="shared" si="134"/>
        <v>1.182078344537655</v>
      </c>
    </row>
    <row r="94" spans="1:5" x14ac:dyDescent="0.25">
      <c r="A94">
        <v>6</v>
      </c>
      <c r="B94">
        <v>20</v>
      </c>
      <c r="C94">
        <v>11.014553901959921</v>
      </c>
      <c r="D94">
        <v>0.15942756825219012</v>
      </c>
      <c r="E94">
        <f t="shared" si="134"/>
        <v>1.4474264656675899</v>
      </c>
    </row>
    <row r="95" spans="1:5" x14ac:dyDescent="0.25">
      <c r="A95">
        <v>6</v>
      </c>
      <c r="B95">
        <v>20</v>
      </c>
      <c r="C95">
        <v>11.398879340898931</v>
      </c>
      <c r="D95">
        <v>0.14199438006345247</v>
      </c>
      <c r="E95">
        <f t="shared" si="134"/>
        <v>1.2456871927223558</v>
      </c>
    </row>
    <row r="96" spans="1:5" x14ac:dyDescent="0.25">
      <c r="A96">
        <v>6</v>
      </c>
      <c r="B96">
        <v>20</v>
      </c>
      <c r="C96">
        <v>10.985434888091465</v>
      </c>
      <c r="D96">
        <v>9.2102115017351355E-2</v>
      </c>
      <c r="E96">
        <f t="shared" si="134"/>
        <v>0.83840208381001613</v>
      </c>
    </row>
    <row r="97" spans="1:5" x14ac:dyDescent="0.25">
      <c r="A97">
        <v>6</v>
      </c>
      <c r="B97">
        <v>20</v>
      </c>
      <c r="C97">
        <v>10.733608907055682</v>
      </c>
      <c r="D97">
        <v>0.126519159792705</v>
      </c>
      <c r="E97">
        <f t="shared" si="134"/>
        <v>1.1787196728356506</v>
      </c>
    </row>
    <row r="98" spans="1:5" x14ac:dyDescent="0.25">
      <c r="A98">
        <v>7</v>
      </c>
      <c r="B98">
        <v>5</v>
      </c>
      <c r="C98">
        <v>11.927872271438492</v>
      </c>
      <c r="D98">
        <v>0.13567755685802746</v>
      </c>
      <c r="E98">
        <f t="shared" si="134"/>
        <v>1.1374833144626293</v>
      </c>
    </row>
    <row r="99" spans="1:5" x14ac:dyDescent="0.25">
      <c r="A99">
        <v>7</v>
      </c>
      <c r="B99">
        <v>5</v>
      </c>
      <c r="C99">
        <v>12.146304201537019</v>
      </c>
      <c r="D99">
        <v>0.14998365815285919</v>
      </c>
      <c r="E99">
        <f t="shared" si="134"/>
        <v>1.2348090058034273</v>
      </c>
    </row>
    <row r="100" spans="1:5" x14ac:dyDescent="0.25">
      <c r="A100">
        <v>7</v>
      </c>
      <c r="B100">
        <v>5</v>
      </c>
      <c r="C100">
        <v>10.952825236548183</v>
      </c>
      <c r="D100">
        <v>0.1288446877948726</v>
      </c>
      <c r="E100">
        <f t="shared" si="134"/>
        <v>1.176360299851533</v>
      </c>
    </row>
    <row r="101" spans="1:5" x14ac:dyDescent="0.25">
      <c r="A101">
        <v>7</v>
      </c>
      <c r="B101">
        <v>5</v>
      </c>
      <c r="C101">
        <v>11.830464616631849</v>
      </c>
      <c r="D101">
        <v>0.13832230353103073</v>
      </c>
      <c r="E101">
        <f t="shared" si="134"/>
        <v>1.1692043213296155</v>
      </c>
    </row>
    <row r="102" spans="1:5" x14ac:dyDescent="0.25">
      <c r="A102">
        <v>7</v>
      </c>
      <c r="B102">
        <v>10</v>
      </c>
      <c r="C102">
        <v>11.841197968380982</v>
      </c>
      <c r="D102">
        <v>0.11693630420933782</v>
      </c>
      <c r="E102">
        <f t="shared" si="134"/>
        <v>0.98753778563273387</v>
      </c>
    </row>
    <row r="103" spans="1:5" x14ac:dyDescent="0.25">
      <c r="A103">
        <v>7</v>
      </c>
      <c r="B103">
        <v>10</v>
      </c>
      <c r="C103">
        <v>10.310854115883572</v>
      </c>
      <c r="D103">
        <v>0.14903618878191641</v>
      </c>
      <c r="E103">
        <f t="shared" si="134"/>
        <v>1.4454300982915711</v>
      </c>
    </row>
    <row r="104" spans="1:5" x14ac:dyDescent="0.25">
      <c r="A104">
        <v>7</v>
      </c>
      <c r="B104">
        <v>10</v>
      </c>
      <c r="C104">
        <v>11.303838083062317</v>
      </c>
      <c r="D104">
        <v>0.14440365268169061</v>
      </c>
      <c r="E104">
        <f t="shared" si="134"/>
        <v>1.2774745322835541</v>
      </c>
    </row>
    <row r="105" spans="1:5" x14ac:dyDescent="0.25">
      <c r="A105">
        <v>7</v>
      </c>
      <c r="B105">
        <v>10</v>
      </c>
      <c r="C105">
        <v>11.359641875769093</v>
      </c>
      <c r="D105">
        <v>0.13951964494818025</v>
      </c>
      <c r="E105">
        <f t="shared" si="134"/>
        <v>1.2282046078035731</v>
      </c>
    </row>
    <row r="106" spans="1:5" x14ac:dyDescent="0.25">
      <c r="A106">
        <v>7</v>
      </c>
      <c r="B106">
        <v>15</v>
      </c>
      <c r="C106">
        <v>11.118963514726277</v>
      </c>
      <c r="D106">
        <v>0.14949193444901315</v>
      </c>
      <c r="E106">
        <f t="shared" si="134"/>
        <v>1.3444772460222729</v>
      </c>
    </row>
    <row r="107" spans="1:5" x14ac:dyDescent="0.25">
      <c r="A107">
        <v>7</v>
      </c>
      <c r="B107">
        <v>15</v>
      </c>
      <c r="C107">
        <v>11.817325349448073</v>
      </c>
      <c r="D107">
        <v>0.15296589126081292</v>
      </c>
      <c r="E107">
        <f t="shared" si="134"/>
        <v>1.2944205794245749</v>
      </c>
    </row>
    <row r="108" spans="1:5" x14ac:dyDescent="0.25">
      <c r="A108">
        <v>7</v>
      </c>
      <c r="B108">
        <v>15</v>
      </c>
      <c r="C108">
        <v>11.767051891085153</v>
      </c>
      <c r="D108">
        <v>0.13098294761257723</v>
      </c>
      <c r="E108">
        <f t="shared" si="134"/>
        <v>1.1131330840124138</v>
      </c>
    </row>
    <row r="109" spans="1:5" x14ac:dyDescent="0.25">
      <c r="A109">
        <v>7</v>
      </c>
      <c r="B109">
        <v>15</v>
      </c>
      <c r="C109">
        <v>11.341295815214112</v>
      </c>
      <c r="D109">
        <v>0.13747875059086834</v>
      </c>
      <c r="E109">
        <f t="shared" si="134"/>
        <v>1.2121961443457234</v>
      </c>
    </row>
    <row r="110" spans="1:5" x14ac:dyDescent="0.25">
      <c r="A110">
        <v>7</v>
      </c>
      <c r="B110">
        <v>20</v>
      </c>
      <c r="C110">
        <v>10.52012034410204</v>
      </c>
      <c r="D110">
        <v>0.11664531229381511</v>
      </c>
      <c r="E110">
        <f t="shared" si="134"/>
        <v>1.1087830602547308</v>
      </c>
    </row>
    <row r="111" spans="1:5" x14ac:dyDescent="0.25">
      <c r="A111">
        <v>7</v>
      </c>
      <c r="B111">
        <v>20</v>
      </c>
      <c r="C111">
        <v>11.52230226413605</v>
      </c>
      <c r="D111">
        <v>0.1459589213885038</v>
      </c>
      <c r="E111">
        <f t="shared" si="134"/>
        <v>1.2667513665459973</v>
      </c>
    </row>
    <row r="112" spans="1:5" x14ac:dyDescent="0.25">
      <c r="A112">
        <v>7</v>
      </c>
      <c r="B112">
        <v>20</v>
      </c>
      <c r="C112">
        <v>11.113273238271113</v>
      </c>
      <c r="D112">
        <v>0.120641936640385</v>
      </c>
      <c r="E112">
        <f t="shared" si="134"/>
        <v>1.0855661878709753</v>
      </c>
    </row>
    <row r="113" spans="1:5" x14ac:dyDescent="0.25">
      <c r="A113">
        <v>7</v>
      </c>
      <c r="B113">
        <v>20</v>
      </c>
      <c r="C113">
        <v>10.912850250551694</v>
      </c>
      <c r="D113">
        <v>0.11954001733713135</v>
      </c>
      <c r="E113">
        <f t="shared" si="134"/>
        <v>1.0954060084448429</v>
      </c>
    </row>
    <row r="114" spans="1:5" x14ac:dyDescent="0.25">
      <c r="A114">
        <v>8</v>
      </c>
      <c r="B114">
        <v>100</v>
      </c>
      <c r="C114">
        <v>13.214883517382857</v>
      </c>
      <c r="D114">
        <v>0.12807469935570837</v>
      </c>
      <c r="E114">
        <f t="shared" si="134"/>
        <v>0.96917009663565268</v>
      </c>
    </row>
    <row r="115" spans="1:5" x14ac:dyDescent="0.25">
      <c r="A115">
        <v>8</v>
      </c>
      <c r="B115">
        <v>100</v>
      </c>
      <c r="C115">
        <v>12.581922196098713</v>
      </c>
      <c r="D115">
        <v>9.7621268442622519E-2</v>
      </c>
      <c r="E115">
        <f t="shared" si="134"/>
        <v>0.77588517017608027</v>
      </c>
    </row>
    <row r="116" spans="1:5" x14ac:dyDescent="0.25">
      <c r="A116">
        <v>8</v>
      </c>
      <c r="B116">
        <v>100</v>
      </c>
      <c r="C116">
        <v>12.693371160404316</v>
      </c>
      <c r="D116">
        <v>0.1074920621953297</v>
      </c>
      <c r="E116">
        <f t="shared" si="134"/>
        <v>0.8468362016438965</v>
      </c>
    </row>
    <row r="117" spans="1:5" x14ac:dyDescent="0.25">
      <c r="A117">
        <v>8</v>
      </c>
      <c r="B117">
        <v>100</v>
      </c>
      <c r="C117">
        <v>12.36105025034065</v>
      </c>
      <c r="D117">
        <v>0.12569723910327654</v>
      </c>
      <c r="E117">
        <f t="shared" si="134"/>
        <v>1.0168815477456095</v>
      </c>
    </row>
  </sheetData>
  <mergeCells count="35">
    <mergeCell ref="AD34:AG34"/>
    <mergeCell ref="AH34:AK34"/>
    <mergeCell ref="J12:M12"/>
    <mergeCell ref="N12:Q12"/>
    <mergeCell ref="R12:U12"/>
    <mergeCell ref="V12:Y12"/>
    <mergeCell ref="Z12:AC12"/>
    <mergeCell ref="AD12:AG12"/>
    <mergeCell ref="AH12:AK12"/>
    <mergeCell ref="J34:M34"/>
    <mergeCell ref="N34:Q34"/>
    <mergeCell ref="R34:U34"/>
    <mergeCell ref="V34:Y34"/>
    <mergeCell ref="Z34:AC34"/>
    <mergeCell ref="J23:M23"/>
    <mergeCell ref="N23:Q23"/>
    <mergeCell ref="AH1:AK1"/>
    <mergeCell ref="J1:M1"/>
    <mergeCell ref="N1:Q1"/>
    <mergeCell ref="R1:U1"/>
    <mergeCell ref="V1:Y1"/>
    <mergeCell ref="Z1:AC1"/>
    <mergeCell ref="AD1:AG1"/>
    <mergeCell ref="R23:U23"/>
    <mergeCell ref="V23:Y23"/>
    <mergeCell ref="Z23:AC23"/>
    <mergeCell ref="AD23:AG23"/>
    <mergeCell ref="AH23:AK23"/>
    <mergeCell ref="AD45:AG45"/>
    <mergeCell ref="AH45:AK45"/>
    <mergeCell ref="J45:M45"/>
    <mergeCell ref="N45:Q45"/>
    <mergeCell ref="R45:U45"/>
    <mergeCell ref="V45:Y45"/>
    <mergeCell ref="Z45:AC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workbookViewId="0">
      <selection activeCell="D38" sqref="D38"/>
    </sheetView>
  </sheetViews>
  <sheetFormatPr defaultRowHeight="15" x14ac:dyDescent="0.25"/>
  <sheetData>
    <row r="1" spans="1:30" x14ac:dyDescent="0.25">
      <c r="A1" s="3" t="s">
        <v>2</v>
      </c>
      <c r="B1" s="3" t="s">
        <v>5</v>
      </c>
      <c r="C1" s="9" t="s">
        <v>6</v>
      </c>
      <c r="D1" s="9"/>
      <c r="E1" s="9"/>
      <c r="F1" s="9"/>
      <c r="G1" s="8" t="s">
        <v>7</v>
      </c>
      <c r="H1" s="8"/>
      <c r="I1" s="8"/>
      <c r="J1" s="8"/>
      <c r="K1" s="8" t="s">
        <v>8</v>
      </c>
      <c r="L1" s="8"/>
      <c r="M1" s="8"/>
      <c r="N1" s="8"/>
      <c r="O1" s="8" t="s">
        <v>9</v>
      </c>
      <c r="P1" s="8"/>
      <c r="Q1" s="8"/>
      <c r="R1" s="8"/>
      <c r="S1" s="8" t="s">
        <v>10</v>
      </c>
      <c r="T1" s="8"/>
      <c r="U1" s="8"/>
      <c r="V1" s="8"/>
      <c r="W1" s="8" t="s">
        <v>11</v>
      </c>
      <c r="X1" s="8"/>
      <c r="Y1" s="8"/>
      <c r="Z1" s="8"/>
      <c r="AA1" s="8" t="s">
        <v>12</v>
      </c>
      <c r="AB1" s="8"/>
      <c r="AC1" s="8"/>
      <c r="AD1" s="8"/>
    </row>
    <row r="2" spans="1:30" x14ac:dyDescent="0.25">
      <c r="A2" s="3" t="s">
        <v>13</v>
      </c>
      <c r="B2" s="3"/>
      <c r="C2" s="4">
        <v>0.05</v>
      </c>
      <c r="D2" s="4">
        <v>0.1</v>
      </c>
      <c r="E2" s="4">
        <v>0.15</v>
      </c>
      <c r="F2" s="4">
        <v>0.2</v>
      </c>
      <c r="G2" s="4">
        <v>0.05</v>
      </c>
      <c r="H2" s="4">
        <v>0.1</v>
      </c>
      <c r="I2" s="4">
        <v>0.15</v>
      </c>
      <c r="J2" s="4">
        <v>0.2</v>
      </c>
      <c r="K2" s="4">
        <v>0.05</v>
      </c>
      <c r="L2" s="4">
        <v>0.1</v>
      </c>
      <c r="M2" s="4">
        <v>0.15</v>
      </c>
      <c r="N2" s="4">
        <v>0.2</v>
      </c>
      <c r="O2" s="4">
        <v>0.05</v>
      </c>
      <c r="P2" s="4">
        <v>0.1</v>
      </c>
      <c r="Q2" s="4">
        <v>0.15</v>
      </c>
      <c r="R2" s="4">
        <v>0.2</v>
      </c>
      <c r="S2" s="4">
        <v>0.05</v>
      </c>
      <c r="T2" s="4">
        <v>0.1</v>
      </c>
      <c r="U2" s="4">
        <v>0.15</v>
      </c>
      <c r="V2" s="4">
        <v>0.2</v>
      </c>
      <c r="W2" s="4">
        <v>0.05</v>
      </c>
      <c r="X2" s="4">
        <v>0.1</v>
      </c>
      <c r="Y2" s="4">
        <v>0.15</v>
      </c>
      <c r="Z2" s="4">
        <v>0.2</v>
      </c>
      <c r="AA2" s="4">
        <v>0.05</v>
      </c>
      <c r="AB2" s="4">
        <v>0.1</v>
      </c>
      <c r="AC2" s="4">
        <v>0.15</v>
      </c>
      <c r="AD2" s="4">
        <v>0.2</v>
      </c>
    </row>
    <row r="3" spans="1:30" x14ac:dyDescent="0.25">
      <c r="A3" s="3"/>
      <c r="B3" s="3">
        <v>13.214883517382857</v>
      </c>
      <c r="C3" s="3">
        <v>11.50916119428725</v>
      </c>
      <c r="D3" s="3">
        <v>12.234877597314275</v>
      </c>
      <c r="E3" s="3">
        <v>11.410260622045879</v>
      </c>
      <c r="F3" s="3">
        <v>11.023485790167301</v>
      </c>
      <c r="G3" s="3">
        <v>12.464052938814829</v>
      </c>
      <c r="H3" s="3">
        <v>12.094264194778681</v>
      </c>
      <c r="I3" s="3">
        <v>12.568412194286047</v>
      </c>
      <c r="J3" s="3">
        <v>11.555473309064789</v>
      </c>
      <c r="K3" s="3">
        <v>12.533269606728069</v>
      </c>
      <c r="L3" s="3">
        <v>12.026201724370656</v>
      </c>
      <c r="M3" s="3">
        <v>11.801605954771921</v>
      </c>
      <c r="N3" s="3">
        <v>11.237542149806771</v>
      </c>
      <c r="O3" s="3">
        <v>11.900090460663872</v>
      </c>
      <c r="P3" s="3">
        <v>11.826791159013556</v>
      </c>
      <c r="Q3" s="3">
        <v>10.932894950605542</v>
      </c>
      <c r="R3" s="3">
        <v>9.6475957453252086</v>
      </c>
      <c r="S3" s="3">
        <v>11.613818564844021</v>
      </c>
      <c r="T3" s="3">
        <v>10.655609952074355</v>
      </c>
      <c r="U3" s="3">
        <v>11.034727853371821</v>
      </c>
      <c r="V3" s="3">
        <v>10.962270262048413</v>
      </c>
      <c r="W3" s="3">
        <v>11.765674319008696</v>
      </c>
      <c r="X3" s="3">
        <v>11.530238581222779</v>
      </c>
      <c r="Y3" s="3">
        <v>11.325424498199096</v>
      </c>
      <c r="Z3" s="5">
        <v>11.014553901959921</v>
      </c>
      <c r="AA3" s="5">
        <v>11.927872271438492</v>
      </c>
      <c r="AB3" s="5">
        <v>11.841197968380982</v>
      </c>
      <c r="AC3" s="5">
        <v>11.118963514726277</v>
      </c>
      <c r="AD3" s="5">
        <v>10.52012034410204</v>
      </c>
    </row>
    <row r="4" spans="1:30" x14ac:dyDescent="0.25">
      <c r="A4" s="3"/>
      <c r="B4" s="3">
        <v>12.581922196098713</v>
      </c>
      <c r="C4" s="3">
        <v>12.144076985385734</v>
      </c>
      <c r="D4" s="3">
        <v>11.619416350395344</v>
      </c>
      <c r="E4" s="3">
        <v>10.241098247102633</v>
      </c>
      <c r="F4" s="3">
        <v>10.313002071009389</v>
      </c>
      <c r="G4" s="3">
        <v>11.819616781489568</v>
      </c>
      <c r="H4" s="3">
        <v>11.594428579805088</v>
      </c>
      <c r="I4" s="3">
        <v>10.570687685500136</v>
      </c>
      <c r="J4" s="3">
        <v>10.575203597100549</v>
      </c>
      <c r="K4" s="3">
        <v>11.402055083864175</v>
      </c>
      <c r="L4" s="3">
        <v>11.529107252937504</v>
      </c>
      <c r="M4" s="3">
        <v>10.711525965697422</v>
      </c>
      <c r="N4" s="3">
        <v>10.464904844881486</v>
      </c>
      <c r="O4" s="3">
        <v>12.167758289188596</v>
      </c>
      <c r="P4" s="3">
        <v>11.857025972483871</v>
      </c>
      <c r="Q4" s="3">
        <v>11.931918113042663</v>
      </c>
      <c r="R4" s="3">
        <v>11.382779875087049</v>
      </c>
      <c r="S4" s="3">
        <v>11.830605977587238</v>
      </c>
      <c r="T4" s="3">
        <v>12.060707006637644</v>
      </c>
      <c r="U4" s="3">
        <v>11.798164424441808</v>
      </c>
      <c r="V4" s="3">
        <v>11.747824468071114</v>
      </c>
      <c r="W4" s="3">
        <v>12.0655348970612</v>
      </c>
      <c r="X4" s="3">
        <v>11.882079949263472</v>
      </c>
      <c r="Y4" s="3">
        <v>11.26409818952863</v>
      </c>
      <c r="Z4" s="5">
        <v>11.398879340898931</v>
      </c>
      <c r="AA4" s="5">
        <v>12.146304201537019</v>
      </c>
      <c r="AB4" s="5">
        <v>10.310854115883572</v>
      </c>
      <c r="AC4" s="5">
        <v>11.817325349448073</v>
      </c>
      <c r="AD4" s="5">
        <v>11.52230226413605</v>
      </c>
    </row>
    <row r="5" spans="1:30" x14ac:dyDescent="0.25">
      <c r="A5" s="3"/>
      <c r="B5" s="3">
        <v>12.693371160404316</v>
      </c>
      <c r="C5" s="3">
        <v>12.514935890951381</v>
      </c>
      <c r="D5" s="3">
        <v>12.049137876310439</v>
      </c>
      <c r="E5" s="3">
        <v>11.220341829611566</v>
      </c>
      <c r="F5" s="3">
        <v>11.039729769975979</v>
      </c>
      <c r="G5" s="3">
        <v>12.044564476595728</v>
      </c>
      <c r="H5" s="3">
        <v>12.12208729588242</v>
      </c>
      <c r="I5" s="3">
        <v>11.874034776435915</v>
      </c>
      <c r="J5" s="3">
        <v>11.19616977239823</v>
      </c>
      <c r="K5" s="3">
        <v>12.486722170293351</v>
      </c>
      <c r="L5" s="3">
        <v>12.174633594991306</v>
      </c>
      <c r="M5" s="3">
        <v>11.68120733453889</v>
      </c>
      <c r="N5" s="3">
        <v>11.310441361374334</v>
      </c>
      <c r="O5" s="3">
        <v>12.151442403752107</v>
      </c>
      <c r="P5" s="3">
        <v>11.799513518618824</v>
      </c>
      <c r="Q5" s="3">
        <v>11.299680844103088</v>
      </c>
      <c r="R5" s="3">
        <v>10.979783630066871</v>
      </c>
      <c r="S5" s="3">
        <v>11.662703725406484</v>
      </c>
      <c r="T5" s="3">
        <v>11.363632996609907</v>
      </c>
      <c r="U5" s="3">
        <v>11.647821268012645</v>
      </c>
      <c r="V5" s="3">
        <v>10.519026481733356</v>
      </c>
      <c r="W5" s="3">
        <v>11.193109707495589</v>
      </c>
      <c r="X5" s="3">
        <v>11.575773814200067</v>
      </c>
      <c r="Y5" s="3">
        <v>11.356105444096714</v>
      </c>
      <c r="Z5" s="5">
        <v>10.985434888091465</v>
      </c>
      <c r="AA5" s="5">
        <v>10.952825236548183</v>
      </c>
      <c r="AB5" s="5">
        <v>11.303838083062317</v>
      </c>
      <c r="AC5" s="5">
        <v>11.767051891085153</v>
      </c>
      <c r="AD5" s="5">
        <v>11.113273238271113</v>
      </c>
    </row>
    <row r="6" spans="1:30" x14ac:dyDescent="0.25">
      <c r="A6" s="3"/>
      <c r="B6" s="3">
        <v>12.36105025034065</v>
      </c>
      <c r="C6" s="3">
        <v>11.752020300629397</v>
      </c>
      <c r="D6" s="3">
        <v>11.368326263129548</v>
      </c>
      <c r="E6" s="3">
        <v>10.611060579961478</v>
      </c>
      <c r="F6" s="3">
        <v>10.407768539864826</v>
      </c>
      <c r="G6" s="3">
        <v>11.014533336211727</v>
      </c>
      <c r="H6" s="3">
        <v>11.121907956150464</v>
      </c>
      <c r="I6" s="3">
        <v>10.84310148269307</v>
      </c>
      <c r="J6" s="3">
        <v>10.608339380332932</v>
      </c>
      <c r="K6" s="3">
        <v>11.860806088746578</v>
      </c>
      <c r="L6" s="3">
        <v>11.606138562637026</v>
      </c>
      <c r="M6" s="3">
        <v>11.028343152082245</v>
      </c>
      <c r="N6" s="3">
        <v>10.55590967801872</v>
      </c>
      <c r="O6" s="3">
        <v>11.520669915016283</v>
      </c>
      <c r="P6" s="3">
        <v>11.593015915737675</v>
      </c>
      <c r="Q6" s="3">
        <v>11.081075349240978</v>
      </c>
      <c r="R6" s="3">
        <v>10.775319700703417</v>
      </c>
      <c r="S6" s="3">
        <v>11.496380037687853</v>
      </c>
      <c r="T6" s="3">
        <v>10.965579034080259</v>
      </c>
      <c r="U6" s="3">
        <v>11.381488395751358</v>
      </c>
      <c r="V6" s="3">
        <v>10.79607145753118</v>
      </c>
      <c r="W6" s="3">
        <v>11.449440154550135</v>
      </c>
      <c r="X6" s="3">
        <v>11.21730533878598</v>
      </c>
      <c r="Y6" s="3">
        <v>10.949018642791673</v>
      </c>
      <c r="Z6" s="5">
        <v>10.733608907055682</v>
      </c>
      <c r="AA6" s="5">
        <v>11.830464616631849</v>
      </c>
      <c r="AB6" s="5">
        <v>11.359641875769093</v>
      </c>
      <c r="AC6" s="5">
        <v>11.341295815214112</v>
      </c>
      <c r="AD6" s="5">
        <v>10.912850250551694</v>
      </c>
    </row>
    <row r="7" spans="1:30" x14ac:dyDescent="0.25">
      <c r="A7" s="3" t="s">
        <v>14</v>
      </c>
      <c r="B7" s="5">
        <f>AVERAGE(B3:B6)</f>
        <v>12.712806781056635</v>
      </c>
      <c r="C7" s="5">
        <f t="shared" ref="C7:AD7" si="0">AVERAGE(C3:C6)</f>
        <v>11.980048592813439</v>
      </c>
      <c r="D7" s="5">
        <f t="shared" si="0"/>
        <v>11.817939521787402</v>
      </c>
      <c r="E7" s="5">
        <f t="shared" si="0"/>
        <v>10.870690319680389</v>
      </c>
      <c r="F7" s="5">
        <f t="shared" si="0"/>
        <v>10.695996542754374</v>
      </c>
      <c r="G7" s="5">
        <f t="shared" si="0"/>
        <v>11.835691883277963</v>
      </c>
      <c r="H7" s="5">
        <f t="shared" si="0"/>
        <v>11.733172006654165</v>
      </c>
      <c r="I7" s="5">
        <f t="shared" si="0"/>
        <v>11.464059034728793</v>
      </c>
      <c r="J7" s="5">
        <f t="shared" si="0"/>
        <v>10.983796514724126</v>
      </c>
      <c r="K7" s="5">
        <f t="shared" si="0"/>
        <v>12.070713237408045</v>
      </c>
      <c r="L7" s="5">
        <f t="shared" si="0"/>
        <v>11.834020283734123</v>
      </c>
      <c r="M7" s="5">
        <f t="shared" si="0"/>
        <v>11.305670601772619</v>
      </c>
      <c r="N7" s="5">
        <f t="shared" si="0"/>
        <v>10.892199508520328</v>
      </c>
      <c r="O7" s="5">
        <f t="shared" si="0"/>
        <v>11.934990267155214</v>
      </c>
      <c r="P7" s="5">
        <f t="shared" si="0"/>
        <v>11.769086641463481</v>
      </c>
      <c r="Q7" s="5">
        <f t="shared" si="0"/>
        <v>11.311392314248067</v>
      </c>
      <c r="R7" s="5">
        <f t="shared" si="0"/>
        <v>10.696369737795635</v>
      </c>
      <c r="S7" s="5">
        <f t="shared" si="0"/>
        <v>11.650877076381398</v>
      </c>
      <c r="T7" s="5">
        <f t="shared" si="0"/>
        <v>11.261382247350541</v>
      </c>
      <c r="U7" s="5">
        <f t="shared" si="0"/>
        <v>11.465550485394409</v>
      </c>
      <c r="V7" s="5">
        <f t="shared" si="0"/>
        <v>11.006298167346017</v>
      </c>
      <c r="W7" s="5">
        <f t="shared" si="0"/>
        <v>11.618439769528905</v>
      </c>
      <c r="X7" s="5">
        <f t="shared" si="0"/>
        <v>11.551349420868075</v>
      </c>
      <c r="Y7" s="5">
        <f t="shared" si="0"/>
        <v>11.223661693654028</v>
      </c>
      <c r="Z7" s="5">
        <f t="shared" si="0"/>
        <v>11.0331192595015</v>
      </c>
      <c r="AA7" s="5">
        <f t="shared" si="0"/>
        <v>11.714366581538885</v>
      </c>
      <c r="AB7" s="5">
        <f t="shared" si="0"/>
        <v>11.203883010773991</v>
      </c>
      <c r="AC7" s="5">
        <f t="shared" si="0"/>
        <v>11.511159142618403</v>
      </c>
      <c r="AD7" s="5">
        <f t="shared" si="0"/>
        <v>11.017136524265224</v>
      </c>
    </row>
    <row r="8" spans="1:30" x14ac:dyDescent="0.25">
      <c r="A8" s="3" t="s">
        <v>15</v>
      </c>
      <c r="B8" s="5">
        <f>_xlfn.STDEV.S(B3:B6)</f>
        <v>0.36208756951465237</v>
      </c>
      <c r="C8" s="5">
        <f t="shared" ref="C8:AD8" si="1">_xlfn.STDEV.S(C3:C6)</f>
        <v>0.44224487161386505</v>
      </c>
      <c r="D8" s="5">
        <f t="shared" si="1"/>
        <v>0.39532837401275561</v>
      </c>
      <c r="E8" s="5">
        <f t="shared" si="1"/>
        <v>0.54073593962031741</v>
      </c>
      <c r="F8" s="5">
        <f t="shared" si="1"/>
        <v>0.3895133227093277</v>
      </c>
      <c r="G8" s="5">
        <f t="shared" si="1"/>
        <v>0.60910457358107006</v>
      </c>
      <c r="H8" s="5">
        <f t="shared" si="1"/>
        <v>0.47417864019518502</v>
      </c>
      <c r="I8" s="5">
        <f t="shared" si="1"/>
        <v>0.92581075439588301</v>
      </c>
      <c r="J8" s="5">
        <f t="shared" si="1"/>
        <v>0.47603675973609516</v>
      </c>
      <c r="K8" s="5">
        <f t="shared" si="1"/>
        <v>0.54104422628801141</v>
      </c>
      <c r="L8" s="5">
        <f t="shared" si="1"/>
        <v>0.31509425525836504</v>
      </c>
      <c r="M8" s="5">
        <f t="shared" si="1"/>
        <v>0.52182311017559768</v>
      </c>
      <c r="N8" s="5">
        <f t="shared" si="1"/>
        <v>0.44341830026980156</v>
      </c>
      <c r="O8" s="5">
        <f t="shared" si="1"/>
        <v>0.30216542390350454</v>
      </c>
      <c r="P8" s="5">
        <f t="shared" si="1"/>
        <v>0.11970774494164099</v>
      </c>
      <c r="Q8" s="5">
        <f t="shared" si="1"/>
        <v>0.44026340000695291</v>
      </c>
      <c r="R8" s="5">
        <f t="shared" si="1"/>
        <v>0.74333534263575551</v>
      </c>
      <c r="S8" s="5">
        <f t="shared" si="1"/>
        <v>0.13866628501341127</v>
      </c>
      <c r="T8" s="5">
        <f t="shared" si="1"/>
        <v>0.60658467428675034</v>
      </c>
      <c r="U8" s="5">
        <f t="shared" si="1"/>
        <v>0.33492747763404812</v>
      </c>
      <c r="V8" s="5">
        <f t="shared" si="1"/>
        <v>0.52707642590403569</v>
      </c>
      <c r="W8" s="5">
        <f t="shared" si="1"/>
        <v>0.37905083087270885</v>
      </c>
      <c r="X8" s="5">
        <f t="shared" si="1"/>
        <v>0.27203575115961826</v>
      </c>
      <c r="Y8" s="5">
        <f t="shared" si="1"/>
        <v>0.18704806067407842</v>
      </c>
      <c r="Z8" s="5">
        <f t="shared" si="1"/>
        <v>0.27453315534041317</v>
      </c>
      <c r="AA8" s="5">
        <f t="shared" si="1"/>
        <v>0.52458833417955908</v>
      </c>
      <c r="AB8" s="5">
        <f t="shared" si="1"/>
        <v>0.64237133674107072</v>
      </c>
      <c r="AC8" s="5">
        <f t="shared" si="1"/>
        <v>0.33758446126211233</v>
      </c>
      <c r="AD8" s="5">
        <f t="shared" si="1"/>
        <v>0.41726706186332074</v>
      </c>
    </row>
    <row r="9" spans="1:30" x14ac:dyDescent="0.25">
      <c r="A9" s="3" t="s">
        <v>16</v>
      </c>
      <c r="B9" s="5">
        <f>COUNT(B3:B6)</f>
        <v>4</v>
      </c>
      <c r="C9" s="5">
        <f t="shared" ref="C9:AD9" si="2">COUNT(C3:C6)</f>
        <v>4</v>
      </c>
      <c r="D9" s="5">
        <f t="shared" si="2"/>
        <v>4</v>
      </c>
      <c r="E9" s="5">
        <f t="shared" si="2"/>
        <v>4</v>
      </c>
      <c r="F9" s="5">
        <f t="shared" si="2"/>
        <v>4</v>
      </c>
      <c r="G9" s="5">
        <f t="shared" si="2"/>
        <v>4</v>
      </c>
      <c r="H9" s="5">
        <f t="shared" si="2"/>
        <v>4</v>
      </c>
      <c r="I9" s="5">
        <f t="shared" si="2"/>
        <v>4</v>
      </c>
      <c r="J9" s="5">
        <f t="shared" si="2"/>
        <v>4</v>
      </c>
      <c r="K9" s="5">
        <f t="shared" si="2"/>
        <v>4</v>
      </c>
      <c r="L9" s="5">
        <f t="shared" si="2"/>
        <v>4</v>
      </c>
      <c r="M9" s="5">
        <f t="shared" si="2"/>
        <v>4</v>
      </c>
      <c r="N9" s="5">
        <f t="shared" si="2"/>
        <v>4</v>
      </c>
      <c r="O9" s="5">
        <f t="shared" si="2"/>
        <v>4</v>
      </c>
      <c r="P9" s="5">
        <f t="shared" si="2"/>
        <v>4</v>
      </c>
      <c r="Q9" s="5">
        <f t="shared" si="2"/>
        <v>4</v>
      </c>
      <c r="R9" s="5">
        <f t="shared" si="2"/>
        <v>4</v>
      </c>
      <c r="S9" s="5">
        <f t="shared" si="2"/>
        <v>4</v>
      </c>
      <c r="T9" s="5">
        <f t="shared" si="2"/>
        <v>4</v>
      </c>
      <c r="U9" s="5">
        <f t="shared" si="2"/>
        <v>4</v>
      </c>
      <c r="V9" s="5">
        <f t="shared" si="2"/>
        <v>4</v>
      </c>
      <c r="W9" s="5">
        <f t="shared" si="2"/>
        <v>4</v>
      </c>
      <c r="X9" s="5">
        <f t="shared" si="2"/>
        <v>4</v>
      </c>
      <c r="Y9" s="5">
        <f t="shared" si="2"/>
        <v>4</v>
      </c>
      <c r="Z9" s="5">
        <f t="shared" si="2"/>
        <v>4</v>
      </c>
      <c r="AA9" s="5">
        <f t="shared" si="2"/>
        <v>4</v>
      </c>
      <c r="AB9" s="5">
        <f t="shared" si="2"/>
        <v>4</v>
      </c>
      <c r="AC9" s="5">
        <f t="shared" si="2"/>
        <v>4</v>
      </c>
      <c r="AD9" s="5">
        <f t="shared" si="2"/>
        <v>4</v>
      </c>
    </row>
    <row r="10" spans="1:30" x14ac:dyDescent="0.25">
      <c r="A10" s="6" t="s">
        <v>17</v>
      </c>
      <c r="B10" s="5">
        <f>B8/SQRT(B9)</f>
        <v>0.18104378475732619</v>
      </c>
      <c r="C10" s="5">
        <f t="shared" ref="C10:AD10" si="3">C8/SQRT(C9)</f>
        <v>0.22112243580693253</v>
      </c>
      <c r="D10" s="5">
        <f t="shared" si="3"/>
        <v>0.19766418700637781</v>
      </c>
      <c r="E10" s="5">
        <f t="shared" si="3"/>
        <v>0.2703679698101587</v>
      </c>
      <c r="F10" s="5">
        <f t="shared" si="3"/>
        <v>0.19475666135466385</v>
      </c>
      <c r="G10" s="5">
        <f t="shared" si="3"/>
        <v>0.30455228679053503</v>
      </c>
      <c r="H10" s="5">
        <f t="shared" si="3"/>
        <v>0.23708932009759251</v>
      </c>
      <c r="I10" s="5">
        <f t="shared" si="3"/>
        <v>0.4629053771979415</v>
      </c>
      <c r="J10" s="5">
        <f t="shared" si="3"/>
        <v>0.23801837986804758</v>
      </c>
      <c r="K10" s="5">
        <f t="shared" si="3"/>
        <v>0.2705221131440057</v>
      </c>
      <c r="L10" s="5">
        <f t="shared" si="3"/>
        <v>0.15754712762918252</v>
      </c>
      <c r="M10" s="5">
        <f t="shared" si="3"/>
        <v>0.26091155508779884</v>
      </c>
      <c r="N10" s="5">
        <f t="shared" si="3"/>
        <v>0.22170915013490078</v>
      </c>
      <c r="O10" s="5">
        <f t="shared" si="3"/>
        <v>0.15108271195175227</v>
      </c>
      <c r="P10" s="5">
        <f t="shared" si="3"/>
        <v>5.9853872470820496E-2</v>
      </c>
      <c r="Q10" s="5">
        <f t="shared" si="3"/>
        <v>0.22013170000347645</v>
      </c>
      <c r="R10" s="5">
        <f t="shared" si="3"/>
        <v>0.37166767131787776</v>
      </c>
      <c r="S10" s="5">
        <f t="shared" si="3"/>
        <v>6.9333142506705636E-2</v>
      </c>
      <c r="T10" s="5">
        <f t="shared" si="3"/>
        <v>0.30329233714337517</v>
      </c>
      <c r="U10" s="5">
        <f t="shared" si="3"/>
        <v>0.16746373881702406</v>
      </c>
      <c r="V10" s="5">
        <f t="shared" si="3"/>
        <v>0.26353821295201785</v>
      </c>
      <c r="W10" s="5">
        <f t="shared" si="3"/>
        <v>0.18952541543635443</v>
      </c>
      <c r="X10" s="5">
        <f t="shared" si="3"/>
        <v>0.13601787557980913</v>
      </c>
      <c r="Y10" s="5">
        <f t="shared" si="3"/>
        <v>9.352403033703921E-2</v>
      </c>
      <c r="Z10" s="5">
        <f t="shared" si="3"/>
        <v>0.13726657767020659</v>
      </c>
      <c r="AA10" s="5">
        <f t="shared" si="3"/>
        <v>0.26229416708977954</v>
      </c>
      <c r="AB10" s="5">
        <f t="shared" si="3"/>
        <v>0.32118566837053536</v>
      </c>
      <c r="AC10" s="5">
        <f t="shared" si="3"/>
        <v>0.16879223063105617</v>
      </c>
      <c r="AD10" s="5">
        <f t="shared" si="3"/>
        <v>0.20863353093166037</v>
      </c>
    </row>
    <row r="12" spans="1:30" x14ac:dyDescent="0.25">
      <c r="A12" s="3"/>
      <c r="B12" s="3" t="s">
        <v>5</v>
      </c>
      <c r="C12" s="9" t="s">
        <v>6</v>
      </c>
      <c r="D12" s="9"/>
      <c r="E12" s="9"/>
      <c r="F12" s="9"/>
      <c r="G12" s="8" t="s">
        <v>7</v>
      </c>
      <c r="H12" s="8"/>
      <c r="I12" s="8"/>
      <c r="J12" s="8"/>
      <c r="K12" s="8" t="s">
        <v>8</v>
      </c>
      <c r="L12" s="8"/>
      <c r="M12" s="8"/>
      <c r="N12" s="8"/>
      <c r="O12" s="8" t="s">
        <v>9</v>
      </c>
      <c r="P12" s="8"/>
      <c r="Q12" s="8"/>
      <c r="R12" s="8"/>
      <c r="S12" s="8" t="s">
        <v>10</v>
      </c>
      <c r="T12" s="8"/>
      <c r="U12" s="8"/>
      <c r="V12" s="8"/>
      <c r="W12" s="8" t="s">
        <v>11</v>
      </c>
      <c r="X12" s="8"/>
      <c r="Y12" s="8"/>
      <c r="Z12" s="8"/>
      <c r="AA12" s="8" t="s">
        <v>12</v>
      </c>
      <c r="AB12" s="8"/>
      <c r="AC12" s="8"/>
      <c r="AD12" s="8"/>
    </row>
    <row r="13" spans="1:30" x14ac:dyDescent="0.25">
      <c r="A13" s="3"/>
      <c r="B13" s="4">
        <v>1</v>
      </c>
      <c r="C13" s="4">
        <v>0.05</v>
      </c>
      <c r="D13" s="4">
        <v>0.1</v>
      </c>
      <c r="E13" s="4">
        <v>0.15</v>
      </c>
      <c r="F13" s="4">
        <v>0.2</v>
      </c>
      <c r="G13" s="4">
        <v>0.05</v>
      </c>
      <c r="H13" s="4">
        <v>0.1</v>
      </c>
      <c r="I13" s="4">
        <v>0.15</v>
      </c>
      <c r="J13" s="4">
        <v>0.2</v>
      </c>
      <c r="K13" s="4">
        <v>0.05</v>
      </c>
      <c r="L13" s="4">
        <v>0.1</v>
      </c>
      <c r="M13" s="4">
        <v>0.15</v>
      </c>
      <c r="N13" s="4">
        <v>0.2</v>
      </c>
      <c r="O13" s="4">
        <v>0.05</v>
      </c>
      <c r="P13" s="4">
        <v>0.1</v>
      </c>
      <c r="Q13" s="4">
        <v>0.15</v>
      </c>
      <c r="R13" s="4">
        <v>0.2</v>
      </c>
      <c r="S13" s="4">
        <v>0.05</v>
      </c>
      <c r="T13" s="4">
        <v>0.1</v>
      </c>
      <c r="U13" s="4">
        <v>0.15</v>
      </c>
      <c r="V13" s="4">
        <v>0.2</v>
      </c>
      <c r="W13" s="4">
        <v>0.05</v>
      </c>
      <c r="X13" s="4">
        <v>0.1</v>
      </c>
      <c r="Y13" s="4">
        <v>0.15</v>
      </c>
      <c r="Z13" s="4">
        <v>0.2</v>
      </c>
      <c r="AA13" s="4">
        <v>0.05</v>
      </c>
      <c r="AB13" s="4">
        <v>0.1</v>
      </c>
      <c r="AC13" s="4">
        <v>0.15</v>
      </c>
      <c r="AD13" s="4">
        <v>0.2</v>
      </c>
    </row>
    <row r="14" spans="1:30" x14ac:dyDescent="0.25">
      <c r="A14" s="7" t="s">
        <v>14</v>
      </c>
      <c r="B14" s="1">
        <f>B7</f>
        <v>12.712806781056635</v>
      </c>
      <c r="C14" s="1">
        <f t="shared" ref="C14:AD14" si="4">C7</f>
        <v>11.980048592813439</v>
      </c>
      <c r="D14" s="1">
        <f t="shared" si="4"/>
        <v>11.817939521787402</v>
      </c>
      <c r="E14" s="1">
        <f t="shared" si="4"/>
        <v>10.870690319680389</v>
      </c>
      <c r="F14" s="1">
        <f t="shared" si="4"/>
        <v>10.695996542754374</v>
      </c>
      <c r="G14" s="1">
        <f t="shared" si="4"/>
        <v>11.835691883277963</v>
      </c>
      <c r="H14" s="1">
        <f t="shared" si="4"/>
        <v>11.733172006654165</v>
      </c>
      <c r="I14" s="1">
        <f t="shared" si="4"/>
        <v>11.464059034728793</v>
      </c>
      <c r="J14" s="1">
        <f t="shared" si="4"/>
        <v>10.983796514724126</v>
      </c>
      <c r="K14" s="1">
        <f t="shared" si="4"/>
        <v>12.070713237408045</v>
      </c>
      <c r="L14" s="1">
        <f t="shared" si="4"/>
        <v>11.834020283734123</v>
      </c>
      <c r="M14" s="1">
        <f t="shared" si="4"/>
        <v>11.305670601772619</v>
      </c>
      <c r="N14" s="1">
        <f t="shared" si="4"/>
        <v>10.892199508520328</v>
      </c>
      <c r="O14" s="1">
        <f t="shared" si="4"/>
        <v>11.934990267155214</v>
      </c>
      <c r="P14" s="1">
        <f t="shared" si="4"/>
        <v>11.769086641463481</v>
      </c>
      <c r="Q14" s="1">
        <f t="shared" si="4"/>
        <v>11.311392314248067</v>
      </c>
      <c r="R14" s="1">
        <f t="shared" si="4"/>
        <v>10.696369737795635</v>
      </c>
      <c r="S14" s="1">
        <f t="shared" si="4"/>
        <v>11.650877076381398</v>
      </c>
      <c r="T14" s="1">
        <f t="shared" si="4"/>
        <v>11.261382247350541</v>
      </c>
      <c r="U14" s="1">
        <f t="shared" si="4"/>
        <v>11.465550485394409</v>
      </c>
      <c r="V14" s="1">
        <f t="shared" si="4"/>
        <v>11.006298167346017</v>
      </c>
      <c r="W14" s="1">
        <f t="shared" si="4"/>
        <v>11.618439769528905</v>
      </c>
      <c r="X14" s="1">
        <f t="shared" si="4"/>
        <v>11.551349420868075</v>
      </c>
      <c r="Y14" s="1">
        <f t="shared" si="4"/>
        <v>11.223661693654028</v>
      </c>
      <c r="Z14" s="1">
        <f t="shared" si="4"/>
        <v>11.0331192595015</v>
      </c>
      <c r="AA14" s="1">
        <f t="shared" si="4"/>
        <v>11.714366581538885</v>
      </c>
      <c r="AB14" s="1">
        <f t="shared" si="4"/>
        <v>11.203883010773991</v>
      </c>
      <c r="AC14" s="1">
        <f t="shared" si="4"/>
        <v>11.511159142618403</v>
      </c>
      <c r="AD14" s="1">
        <f t="shared" si="4"/>
        <v>11.017136524265224</v>
      </c>
    </row>
  </sheetData>
  <mergeCells count="14">
    <mergeCell ref="W12:Z12"/>
    <mergeCell ref="AA12:AD12"/>
    <mergeCell ref="AA1:AD1"/>
    <mergeCell ref="C1:F1"/>
    <mergeCell ref="G1:J1"/>
    <mergeCell ref="K1:N1"/>
    <mergeCell ref="O1:R1"/>
    <mergeCell ref="S1:V1"/>
    <mergeCell ref="W1:Z1"/>
    <mergeCell ref="C12:F12"/>
    <mergeCell ref="G12:J12"/>
    <mergeCell ref="K12:N12"/>
    <mergeCell ref="O12:R12"/>
    <mergeCell ref="S12:V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opLeftCell="A13" workbookViewId="0">
      <selection activeCell="K39" sqref="K39"/>
    </sheetView>
  </sheetViews>
  <sheetFormatPr defaultRowHeight="15" x14ac:dyDescent="0.25"/>
  <sheetData>
    <row r="1" spans="1:30" x14ac:dyDescent="0.25">
      <c r="A1" s="3" t="s">
        <v>3</v>
      </c>
      <c r="B1" s="3" t="s">
        <v>5</v>
      </c>
      <c r="C1" s="9" t="s">
        <v>6</v>
      </c>
      <c r="D1" s="9"/>
      <c r="E1" s="9"/>
      <c r="F1" s="9"/>
      <c r="G1" s="8" t="s">
        <v>7</v>
      </c>
      <c r="H1" s="8"/>
      <c r="I1" s="8"/>
      <c r="J1" s="8"/>
      <c r="K1" s="8" t="s">
        <v>8</v>
      </c>
      <c r="L1" s="8"/>
      <c r="M1" s="8"/>
      <c r="N1" s="8"/>
      <c r="O1" s="8" t="s">
        <v>9</v>
      </c>
      <c r="P1" s="8"/>
      <c r="Q1" s="8"/>
      <c r="R1" s="8"/>
      <c r="S1" s="8" t="s">
        <v>10</v>
      </c>
      <c r="T1" s="8"/>
      <c r="U1" s="8"/>
      <c r="V1" s="8"/>
      <c r="W1" s="8" t="s">
        <v>11</v>
      </c>
      <c r="X1" s="8"/>
      <c r="Y1" s="8"/>
      <c r="Z1" s="8"/>
      <c r="AA1" s="8" t="s">
        <v>12</v>
      </c>
      <c r="AB1" s="8"/>
      <c r="AC1" s="8"/>
      <c r="AD1" s="8"/>
    </row>
    <row r="2" spans="1:30" x14ac:dyDescent="0.25">
      <c r="A2" s="3" t="s">
        <v>13</v>
      </c>
      <c r="B2" s="3"/>
      <c r="C2" s="4">
        <v>0.05</v>
      </c>
      <c r="D2" s="4">
        <v>0.1</v>
      </c>
      <c r="E2" s="4">
        <v>0.15</v>
      </c>
      <c r="F2" s="4">
        <v>0.2</v>
      </c>
      <c r="G2" s="4">
        <v>0.05</v>
      </c>
      <c r="H2" s="4">
        <v>0.1</v>
      </c>
      <c r="I2" s="4">
        <v>0.15</v>
      </c>
      <c r="J2" s="4">
        <v>0.2</v>
      </c>
      <c r="K2" s="4">
        <v>0.05</v>
      </c>
      <c r="L2" s="4">
        <v>0.1</v>
      </c>
      <c r="M2" s="4">
        <v>0.15</v>
      </c>
      <c r="N2" s="4">
        <v>0.2</v>
      </c>
      <c r="O2" s="4">
        <v>0.05</v>
      </c>
      <c r="P2" s="4">
        <v>0.1</v>
      </c>
      <c r="Q2" s="4">
        <v>0.15</v>
      </c>
      <c r="R2" s="4">
        <v>0.2</v>
      </c>
      <c r="S2" s="4">
        <v>0.05</v>
      </c>
      <c r="T2" s="4">
        <v>0.1</v>
      </c>
      <c r="U2" s="4">
        <v>0.15</v>
      </c>
      <c r="V2" s="4">
        <v>0.2</v>
      </c>
      <c r="W2" s="4">
        <v>0.05</v>
      </c>
      <c r="X2" s="4">
        <v>0.1</v>
      </c>
      <c r="Y2" s="4">
        <v>0.15</v>
      </c>
      <c r="Z2" s="4">
        <v>0.2</v>
      </c>
      <c r="AA2" s="4">
        <v>0.05</v>
      </c>
      <c r="AB2" s="4">
        <v>0.1</v>
      </c>
      <c r="AC2" s="4">
        <v>0.15</v>
      </c>
      <c r="AD2" s="4">
        <v>0.2</v>
      </c>
    </row>
    <row r="3" spans="1:30" x14ac:dyDescent="0.25">
      <c r="A3" s="3"/>
      <c r="B3" s="3">
        <v>0.12807469935570837</v>
      </c>
      <c r="C3" s="3">
        <v>0.14780306754326139</v>
      </c>
      <c r="D3" s="3">
        <v>0.13549649626502511</v>
      </c>
      <c r="E3" s="3">
        <v>9.5130557414168718E-2</v>
      </c>
      <c r="F3" s="3">
        <v>0.13552722057230637</v>
      </c>
      <c r="G3" s="3">
        <v>0.11254693563815438</v>
      </c>
      <c r="H3" s="3">
        <v>0.18236953549756915</v>
      </c>
      <c r="I3" s="3">
        <v>0.11826609611182336</v>
      </c>
      <c r="J3" s="3">
        <v>0.16031379519063282</v>
      </c>
      <c r="K3" s="3">
        <v>0.15503180042334613</v>
      </c>
      <c r="L3" s="3">
        <v>0.1383823456238156</v>
      </c>
      <c r="M3" s="3">
        <v>0.12082820560899356</v>
      </c>
      <c r="N3" s="3">
        <v>0.10219677440238942</v>
      </c>
      <c r="O3" s="3">
        <v>0.17135022650847281</v>
      </c>
      <c r="P3" s="3">
        <v>0.16217371128958946</v>
      </c>
      <c r="Q3" s="3">
        <v>0.14312382425301151</v>
      </c>
      <c r="R3" s="3">
        <v>0.14420855426827925</v>
      </c>
      <c r="S3" s="3">
        <v>0.16836716697704834</v>
      </c>
      <c r="T3" s="3">
        <v>0.15772843382637219</v>
      </c>
      <c r="U3" s="3">
        <v>0.1297397812105949</v>
      </c>
      <c r="V3" s="3">
        <v>0.14996717948992785</v>
      </c>
      <c r="W3" s="3">
        <v>0.11343129786677439</v>
      </c>
      <c r="X3" s="3">
        <v>0.13539989249793322</v>
      </c>
      <c r="Y3" s="3">
        <v>0.13228719248097262</v>
      </c>
      <c r="Z3" s="5">
        <v>0.15942756825219012</v>
      </c>
      <c r="AA3" s="3">
        <v>0.13567755685802746</v>
      </c>
      <c r="AB3" s="3">
        <v>0.11693630420933782</v>
      </c>
      <c r="AC3" s="3">
        <v>0.14949193444901315</v>
      </c>
      <c r="AD3" s="3">
        <v>0.11664531229381511</v>
      </c>
    </row>
    <row r="4" spans="1:30" x14ac:dyDescent="0.25">
      <c r="A4" s="3"/>
      <c r="B4" s="3">
        <v>9.7621268442622519E-2</v>
      </c>
      <c r="C4" s="3">
        <v>0.14495566799219189</v>
      </c>
      <c r="D4" s="3">
        <v>0.12108854930939761</v>
      </c>
      <c r="E4" s="3">
        <v>9.7649157908619721E-2</v>
      </c>
      <c r="F4" s="3">
        <v>0.10697365928870979</v>
      </c>
      <c r="G4" s="3">
        <v>8.2102565515719844E-2</v>
      </c>
      <c r="H4" s="3">
        <v>0.14150194637752411</v>
      </c>
      <c r="I4" s="3">
        <v>0.10486715021316376</v>
      </c>
      <c r="J4" s="3">
        <v>0.12866935404321667</v>
      </c>
      <c r="K4" s="3">
        <v>0.11883971643268199</v>
      </c>
      <c r="L4" s="3">
        <v>0.11484570463563198</v>
      </c>
      <c r="M4" s="3">
        <v>0.12727616401216452</v>
      </c>
      <c r="N4" s="3">
        <v>8.3193059373537145E-2</v>
      </c>
      <c r="O4" s="3">
        <v>0.17730169121113551</v>
      </c>
      <c r="P4" s="3">
        <v>0.15364921802588241</v>
      </c>
      <c r="Q4" s="3">
        <v>0.16045808489822136</v>
      </c>
      <c r="R4" s="3">
        <v>0.13076091710116017</v>
      </c>
      <c r="S4" s="3">
        <v>0.17632021791522304</v>
      </c>
      <c r="T4" s="3">
        <v>0.12521395975059241</v>
      </c>
      <c r="U4" s="3">
        <v>0.14874635881402354</v>
      </c>
      <c r="V4" s="3">
        <v>0.12278242117784759</v>
      </c>
      <c r="W4" s="3">
        <v>0.11384496314995962</v>
      </c>
      <c r="X4" s="3">
        <v>0.13525241276708838</v>
      </c>
      <c r="Y4" s="3">
        <v>0.14008226155577225</v>
      </c>
      <c r="Z4" s="5">
        <v>0.14199438006345247</v>
      </c>
      <c r="AA4" s="3">
        <v>0.14998365815285919</v>
      </c>
      <c r="AB4" s="3">
        <v>0.14903618878191641</v>
      </c>
      <c r="AC4" s="3">
        <v>0.15296589126081292</v>
      </c>
      <c r="AD4" s="3">
        <v>0.1459589213885038</v>
      </c>
    </row>
    <row r="5" spans="1:30" x14ac:dyDescent="0.25">
      <c r="A5" s="3"/>
      <c r="B5" s="3">
        <v>0.1074920621953297</v>
      </c>
      <c r="C5" s="3">
        <v>9.7188243204741093E-2</v>
      </c>
      <c r="D5" s="3">
        <v>0.10065052090665133</v>
      </c>
      <c r="E5" s="3">
        <v>9.4452803407950786E-2</v>
      </c>
      <c r="F5" s="3">
        <v>8.9472678232579719E-2</v>
      </c>
      <c r="G5" s="3">
        <v>7.6350901214633768E-2</v>
      </c>
      <c r="H5" s="3">
        <v>0.11104284692988288</v>
      </c>
      <c r="I5" s="3">
        <v>9.0556652558182266E-2</v>
      </c>
      <c r="J5" s="3">
        <v>8.1469511875710485E-2</v>
      </c>
      <c r="K5" s="3">
        <v>9.2518178227790154E-2</v>
      </c>
      <c r="L5" s="3">
        <v>0.11618116700307463</v>
      </c>
      <c r="M5" s="3">
        <v>8.5401520514827675E-2</v>
      </c>
      <c r="N5" s="3">
        <v>7.5316616094648417E-2</v>
      </c>
      <c r="O5" s="3">
        <v>0.11681891167460752</v>
      </c>
      <c r="P5" s="3">
        <v>0.12665489133349322</v>
      </c>
      <c r="Q5" s="3">
        <v>0.10696484311852088</v>
      </c>
      <c r="R5" s="3">
        <v>0.1101526718173652</v>
      </c>
      <c r="S5" s="3">
        <v>0.11027001447035817</v>
      </c>
      <c r="T5" s="3">
        <v>0.11195424524425965</v>
      </c>
      <c r="U5" s="3">
        <v>0.10999915203241635</v>
      </c>
      <c r="V5" s="3">
        <v>0.12849417002302779</v>
      </c>
      <c r="W5" s="3">
        <v>0.11478934371817254</v>
      </c>
      <c r="X5" s="3">
        <v>0.12811986206135428</v>
      </c>
      <c r="Y5" s="3">
        <v>0.10457852927066594</v>
      </c>
      <c r="Z5" s="5">
        <v>9.2102115017351355E-2</v>
      </c>
      <c r="AA5" s="3">
        <v>0.1288446877948726</v>
      </c>
      <c r="AB5" s="3">
        <v>0.14440365268169061</v>
      </c>
      <c r="AC5" s="3">
        <v>0.13098294761257723</v>
      </c>
      <c r="AD5" s="3">
        <v>0.120641936640385</v>
      </c>
    </row>
    <row r="6" spans="1:30" x14ac:dyDescent="0.25">
      <c r="A6" s="3"/>
      <c r="B6" s="3">
        <v>0.12569723910327654</v>
      </c>
      <c r="C6" s="3">
        <v>0.13370923263628118</v>
      </c>
      <c r="D6" s="3">
        <v>0.12969425105276652</v>
      </c>
      <c r="E6" s="3">
        <v>0.10288098013941134</v>
      </c>
      <c r="F6" s="3">
        <v>0.11579629361424551</v>
      </c>
      <c r="G6" s="3">
        <v>0.10763944197111876</v>
      </c>
      <c r="H6" s="3">
        <v>0.1446697954405915</v>
      </c>
      <c r="I6" s="3">
        <v>0.11556178914435648</v>
      </c>
      <c r="J6" s="3">
        <v>0.13007717521385592</v>
      </c>
      <c r="K6" s="3">
        <v>0.13104888891507557</v>
      </c>
      <c r="L6" s="3">
        <v>0.13167289764030679</v>
      </c>
      <c r="M6" s="3">
        <v>0.12138737419639102</v>
      </c>
      <c r="N6" s="3">
        <v>9.4065678354165183E-2</v>
      </c>
      <c r="O6" s="3">
        <v>0.17632571034042666</v>
      </c>
      <c r="P6" s="3">
        <v>0.148174009121643</v>
      </c>
      <c r="Q6" s="3">
        <v>0.14215448834617841</v>
      </c>
      <c r="R6" s="3">
        <v>0.12017960111665982</v>
      </c>
      <c r="S6" s="3">
        <v>0.14883173849917261</v>
      </c>
      <c r="T6" s="3">
        <v>0.13051418728000092</v>
      </c>
      <c r="U6" s="3">
        <v>0.11665123638968389</v>
      </c>
      <c r="V6" s="3">
        <v>0.13780939668019099</v>
      </c>
      <c r="W6" s="3">
        <v>0.11762170959421513</v>
      </c>
      <c r="X6" s="3">
        <v>0.14251380907460992</v>
      </c>
      <c r="Y6" s="3">
        <v>0.12942597831583103</v>
      </c>
      <c r="Z6" s="5">
        <v>0.126519159792705</v>
      </c>
      <c r="AA6" s="3">
        <v>0.13832230353103073</v>
      </c>
      <c r="AB6" s="3">
        <v>0.13951964494818025</v>
      </c>
      <c r="AC6" s="3">
        <v>0.13747875059086834</v>
      </c>
      <c r="AD6" s="3">
        <v>0.11954001733713135</v>
      </c>
    </row>
    <row r="7" spans="1:30" x14ac:dyDescent="0.25">
      <c r="A7" s="3" t="s">
        <v>14</v>
      </c>
      <c r="B7" s="5">
        <f>AVERAGE(B3:B6)</f>
        <v>0.11472131727423429</v>
      </c>
      <c r="C7" s="5">
        <f t="shared" ref="C7:AC7" si="0">AVERAGE(C3:C6)</f>
        <v>0.13091405284411889</v>
      </c>
      <c r="D7" s="5">
        <f t="shared" si="0"/>
        <v>0.12173245438346014</v>
      </c>
      <c r="E7" s="5">
        <f t="shared" si="0"/>
        <v>9.7528374717537628E-2</v>
      </c>
      <c r="F7" s="5">
        <f t="shared" si="0"/>
        <v>0.11194246292696033</v>
      </c>
      <c r="G7" s="5">
        <f t="shared" si="0"/>
        <v>9.465996108490668E-2</v>
      </c>
      <c r="H7" s="5">
        <f t="shared" si="0"/>
        <v>0.14489603106139193</v>
      </c>
      <c r="I7" s="5">
        <f t="shared" si="0"/>
        <v>0.10731292200688146</v>
      </c>
      <c r="J7" s="5">
        <f t="shared" si="0"/>
        <v>0.12513245908085396</v>
      </c>
      <c r="K7" s="5">
        <f t="shared" si="0"/>
        <v>0.12435964599972346</v>
      </c>
      <c r="L7" s="5">
        <f t="shared" si="0"/>
        <v>0.12527052872570726</v>
      </c>
      <c r="M7" s="5">
        <f t="shared" si="0"/>
        <v>0.11372331608309419</v>
      </c>
      <c r="N7" s="5">
        <f t="shared" si="0"/>
        <v>8.8693032056185034E-2</v>
      </c>
      <c r="O7" s="5">
        <f t="shared" si="0"/>
        <v>0.16044913493366064</v>
      </c>
      <c r="P7" s="5">
        <f t="shared" si="0"/>
        <v>0.14766295744265201</v>
      </c>
      <c r="Q7" s="5">
        <f t="shared" si="0"/>
        <v>0.13817531015398304</v>
      </c>
      <c r="R7" s="5">
        <f t="shared" si="0"/>
        <v>0.1263254360758661</v>
      </c>
      <c r="S7" s="5">
        <f t="shared" si="0"/>
        <v>0.15094728446545053</v>
      </c>
      <c r="T7" s="5">
        <f t="shared" si="0"/>
        <v>0.13135270652530628</v>
      </c>
      <c r="U7" s="5">
        <f t="shared" si="0"/>
        <v>0.12628413211167966</v>
      </c>
      <c r="V7" s="5">
        <f t="shared" si="0"/>
        <v>0.13476329184274854</v>
      </c>
      <c r="W7" s="5">
        <f t="shared" si="0"/>
        <v>0.11492182858228042</v>
      </c>
      <c r="X7" s="5">
        <f t="shared" si="0"/>
        <v>0.13532149410024646</v>
      </c>
      <c r="Y7" s="5">
        <f t="shared" si="0"/>
        <v>0.12659349040581044</v>
      </c>
      <c r="Z7" s="5">
        <f t="shared" si="0"/>
        <v>0.13001080578142474</v>
      </c>
      <c r="AA7" s="5">
        <f t="shared" si="0"/>
        <v>0.13820705158419749</v>
      </c>
      <c r="AB7" s="5">
        <f t="shared" si="0"/>
        <v>0.13747394765528129</v>
      </c>
      <c r="AC7" s="5">
        <f t="shared" si="0"/>
        <v>0.1427298809783179</v>
      </c>
      <c r="AD7" s="5">
        <f>AVERAGE(AD3:AD6)</f>
        <v>0.12569654691495882</v>
      </c>
    </row>
    <row r="8" spans="1:30" x14ac:dyDescent="0.25">
      <c r="A8" s="3" t="s">
        <v>15</v>
      </c>
      <c r="B8" s="5">
        <f>_xlfn.STDEV.S(B3:B6)</f>
        <v>1.4645334547794171E-2</v>
      </c>
      <c r="C8" s="5">
        <f t="shared" ref="C8:AD8" si="1">_xlfn.STDEV.S(C3:C6)</f>
        <v>2.3292695846384239E-2</v>
      </c>
      <c r="D8" s="5">
        <f t="shared" si="1"/>
        <v>1.5250153966281155E-2</v>
      </c>
      <c r="E8" s="5">
        <f t="shared" si="1"/>
        <v>3.8242053676639334E-3</v>
      </c>
      <c r="F8" s="5">
        <f t="shared" si="1"/>
        <v>1.915439930288684E-2</v>
      </c>
      <c r="G8" s="5">
        <f t="shared" si="1"/>
        <v>1.808609631326738E-2</v>
      </c>
      <c r="H8" s="5">
        <f t="shared" si="1"/>
        <v>2.9222551816290927E-2</v>
      </c>
      <c r="I8" s="5">
        <f t="shared" si="1"/>
        <v>1.2580013215801872E-2</v>
      </c>
      <c r="J8" s="5">
        <f t="shared" si="1"/>
        <v>3.2563472443415016E-2</v>
      </c>
      <c r="K8" s="5">
        <f t="shared" si="1"/>
        <v>2.6012021067596855E-2</v>
      </c>
      <c r="L8" s="5">
        <f t="shared" si="1"/>
        <v>1.1607519458265303E-2</v>
      </c>
      <c r="M8" s="5">
        <f t="shared" si="1"/>
        <v>1.9105156661125264E-2</v>
      </c>
      <c r="N8" s="5">
        <f t="shared" si="1"/>
        <v>1.1837716405368643E-2</v>
      </c>
      <c r="O8" s="5">
        <f t="shared" si="1"/>
        <v>2.9203335876171278E-2</v>
      </c>
      <c r="P8" s="5">
        <f t="shared" si="1"/>
        <v>1.5143725966464721E-2</v>
      </c>
      <c r="Q8" s="5">
        <f t="shared" si="1"/>
        <v>2.2442050959063736E-2</v>
      </c>
      <c r="R8" s="5">
        <f t="shared" si="1"/>
        <v>1.4592338164443332E-2</v>
      </c>
      <c r="S8" s="5">
        <f t="shared" si="1"/>
        <v>2.9475152742344052E-2</v>
      </c>
      <c r="T8" s="5">
        <f t="shared" si="1"/>
        <v>1.923856038638104E-2</v>
      </c>
      <c r="U8" s="5">
        <f t="shared" si="1"/>
        <v>1.7073238272173007E-2</v>
      </c>
      <c r="V8" s="5">
        <f t="shared" si="1"/>
        <v>1.187827294613047E-2</v>
      </c>
      <c r="W8" s="5">
        <f t="shared" si="1"/>
        <v>1.8875231293079687E-3</v>
      </c>
      <c r="X8" s="5">
        <f t="shared" si="1"/>
        <v>5.8766151610543608E-3</v>
      </c>
      <c r="Y8" s="5">
        <f t="shared" si="1"/>
        <v>1.5351945501022401E-2</v>
      </c>
      <c r="Z8" s="5">
        <f t="shared" si="1"/>
        <v>2.862523591746156E-2</v>
      </c>
      <c r="AA8" s="5">
        <f t="shared" si="1"/>
        <v>8.808214813034454E-3</v>
      </c>
      <c r="AB8" s="5">
        <f t="shared" si="1"/>
        <v>1.4232426677021437E-2</v>
      </c>
      <c r="AC8" s="5">
        <f t="shared" si="1"/>
        <v>1.0264276033717351E-2</v>
      </c>
      <c r="AD8" s="5">
        <f t="shared" si="1"/>
        <v>1.3612991453554574E-2</v>
      </c>
    </row>
    <row r="9" spans="1:30" x14ac:dyDescent="0.25">
      <c r="A9" s="3" t="s">
        <v>16</v>
      </c>
      <c r="B9" s="5">
        <f>COUNT(B3:B6)</f>
        <v>4</v>
      </c>
      <c r="C9" s="5">
        <f t="shared" ref="C9:AD9" si="2">COUNT(C3:C6)</f>
        <v>4</v>
      </c>
      <c r="D9" s="5">
        <f t="shared" si="2"/>
        <v>4</v>
      </c>
      <c r="E9" s="5">
        <f t="shared" si="2"/>
        <v>4</v>
      </c>
      <c r="F9" s="5">
        <f t="shared" si="2"/>
        <v>4</v>
      </c>
      <c r="G9" s="5">
        <f t="shared" si="2"/>
        <v>4</v>
      </c>
      <c r="H9" s="5">
        <f t="shared" si="2"/>
        <v>4</v>
      </c>
      <c r="I9" s="5">
        <f t="shared" si="2"/>
        <v>4</v>
      </c>
      <c r="J9" s="5">
        <f t="shared" si="2"/>
        <v>4</v>
      </c>
      <c r="K9" s="5">
        <f t="shared" si="2"/>
        <v>4</v>
      </c>
      <c r="L9" s="5">
        <f t="shared" si="2"/>
        <v>4</v>
      </c>
      <c r="M9" s="5">
        <f t="shared" si="2"/>
        <v>4</v>
      </c>
      <c r="N9" s="5">
        <f t="shared" si="2"/>
        <v>4</v>
      </c>
      <c r="O9" s="5">
        <f t="shared" si="2"/>
        <v>4</v>
      </c>
      <c r="P9" s="5">
        <f t="shared" si="2"/>
        <v>4</v>
      </c>
      <c r="Q9" s="5">
        <f t="shared" si="2"/>
        <v>4</v>
      </c>
      <c r="R9" s="5">
        <f t="shared" si="2"/>
        <v>4</v>
      </c>
      <c r="S9" s="5">
        <f t="shared" si="2"/>
        <v>4</v>
      </c>
      <c r="T9" s="5">
        <f t="shared" si="2"/>
        <v>4</v>
      </c>
      <c r="U9" s="5">
        <f t="shared" si="2"/>
        <v>4</v>
      </c>
      <c r="V9" s="5">
        <f t="shared" si="2"/>
        <v>4</v>
      </c>
      <c r="W9" s="5">
        <f t="shared" si="2"/>
        <v>4</v>
      </c>
      <c r="X9" s="5">
        <f t="shared" si="2"/>
        <v>4</v>
      </c>
      <c r="Y9" s="5">
        <f t="shared" si="2"/>
        <v>4</v>
      </c>
      <c r="Z9" s="5">
        <f t="shared" si="2"/>
        <v>4</v>
      </c>
      <c r="AA9" s="5">
        <f t="shared" si="2"/>
        <v>4</v>
      </c>
      <c r="AB9" s="5">
        <f t="shared" si="2"/>
        <v>4</v>
      </c>
      <c r="AC9" s="5">
        <f t="shared" si="2"/>
        <v>4</v>
      </c>
      <c r="AD9" s="5">
        <f t="shared" si="2"/>
        <v>4</v>
      </c>
    </row>
    <row r="10" spans="1:30" x14ac:dyDescent="0.25">
      <c r="A10" s="3" t="s">
        <v>17</v>
      </c>
      <c r="B10" s="5">
        <f>B8/SQRT(B9)</f>
        <v>7.3226672738970853E-3</v>
      </c>
      <c r="C10" s="5">
        <f t="shared" ref="C10:AD10" si="3">C8/SQRT(C9)</f>
        <v>1.164634792319212E-2</v>
      </c>
      <c r="D10" s="5">
        <f t="shared" si="3"/>
        <v>7.6250769831405774E-3</v>
      </c>
      <c r="E10" s="5">
        <f t="shared" si="3"/>
        <v>1.9121026838319667E-3</v>
      </c>
      <c r="F10" s="5">
        <f t="shared" si="3"/>
        <v>9.5771996514434198E-3</v>
      </c>
      <c r="G10" s="5">
        <f t="shared" si="3"/>
        <v>9.0430481566336901E-3</v>
      </c>
      <c r="H10" s="5">
        <f t="shared" si="3"/>
        <v>1.4611275908145463E-2</v>
      </c>
      <c r="I10" s="5">
        <f t="shared" si="3"/>
        <v>6.2900066079009361E-3</v>
      </c>
      <c r="J10" s="5">
        <f t="shared" si="3"/>
        <v>1.6281736221707508E-2</v>
      </c>
      <c r="K10" s="5">
        <f t="shared" si="3"/>
        <v>1.3006010533798427E-2</v>
      </c>
      <c r="L10" s="5">
        <f t="shared" si="3"/>
        <v>5.8037597291326513E-3</v>
      </c>
      <c r="M10" s="5">
        <f t="shared" si="3"/>
        <v>9.5525783305626319E-3</v>
      </c>
      <c r="N10" s="5">
        <f t="shared" si="3"/>
        <v>5.9188582026843215E-3</v>
      </c>
      <c r="O10" s="5">
        <f t="shared" si="3"/>
        <v>1.4601667938085639E-2</v>
      </c>
      <c r="P10" s="5">
        <f t="shared" si="3"/>
        <v>7.5718629832323605E-3</v>
      </c>
      <c r="Q10" s="5">
        <f t="shared" si="3"/>
        <v>1.1221025479531868E-2</v>
      </c>
      <c r="R10" s="5">
        <f t="shared" si="3"/>
        <v>7.296169082221666E-3</v>
      </c>
      <c r="S10" s="5">
        <f t="shared" si="3"/>
        <v>1.4737576371172026E-2</v>
      </c>
      <c r="T10" s="5">
        <f t="shared" si="3"/>
        <v>9.61928019319052E-3</v>
      </c>
      <c r="U10" s="5">
        <f t="shared" si="3"/>
        <v>8.5366191360865037E-3</v>
      </c>
      <c r="V10" s="5">
        <f t="shared" si="3"/>
        <v>5.9391364730652348E-3</v>
      </c>
      <c r="W10" s="5">
        <f t="shared" si="3"/>
        <v>9.4376156465398437E-4</v>
      </c>
      <c r="X10" s="5">
        <f t="shared" si="3"/>
        <v>2.9383075805271804E-3</v>
      </c>
      <c r="Y10" s="5">
        <f t="shared" si="3"/>
        <v>7.6759727505112006E-3</v>
      </c>
      <c r="Z10" s="5">
        <f t="shared" si="3"/>
        <v>1.431261795873078E-2</v>
      </c>
      <c r="AA10" s="5">
        <f t="shared" si="3"/>
        <v>4.404107406517227E-3</v>
      </c>
      <c r="AB10" s="5">
        <f t="shared" si="3"/>
        <v>7.1162133385107183E-3</v>
      </c>
      <c r="AC10" s="5">
        <f t="shared" si="3"/>
        <v>5.1321380168586755E-3</v>
      </c>
      <c r="AD10" s="5">
        <f t="shared" si="3"/>
        <v>6.8064957267772869E-3</v>
      </c>
    </row>
    <row r="12" spans="1:30" x14ac:dyDescent="0.25">
      <c r="A12" s="3"/>
      <c r="B12" s="3" t="s">
        <v>5</v>
      </c>
      <c r="C12" s="9" t="s">
        <v>6</v>
      </c>
      <c r="D12" s="9"/>
      <c r="E12" s="9"/>
      <c r="F12" s="9"/>
      <c r="G12" s="8" t="s">
        <v>7</v>
      </c>
      <c r="H12" s="8"/>
      <c r="I12" s="8"/>
      <c r="J12" s="8"/>
      <c r="K12" s="8" t="s">
        <v>8</v>
      </c>
      <c r="L12" s="8"/>
      <c r="M12" s="8"/>
      <c r="N12" s="8"/>
      <c r="O12" s="8" t="s">
        <v>9</v>
      </c>
      <c r="P12" s="8"/>
      <c r="Q12" s="8"/>
      <c r="R12" s="8"/>
      <c r="S12" s="8" t="s">
        <v>10</v>
      </c>
      <c r="T12" s="8"/>
      <c r="U12" s="8"/>
      <c r="V12" s="8"/>
      <c r="W12" s="8" t="s">
        <v>11</v>
      </c>
      <c r="X12" s="8"/>
      <c r="Y12" s="8"/>
      <c r="Z12" s="8"/>
      <c r="AA12" s="8" t="s">
        <v>12</v>
      </c>
      <c r="AB12" s="8"/>
      <c r="AC12" s="8"/>
      <c r="AD12" s="8"/>
    </row>
    <row r="13" spans="1:30" x14ac:dyDescent="0.25">
      <c r="A13" s="3"/>
      <c r="B13" s="4">
        <v>1</v>
      </c>
      <c r="C13" s="4">
        <v>0.05</v>
      </c>
      <c r="D13" s="4">
        <v>0.1</v>
      </c>
      <c r="E13" s="4">
        <v>0.15</v>
      </c>
      <c r="F13" s="4">
        <v>0.2</v>
      </c>
      <c r="G13" s="4">
        <v>0.05</v>
      </c>
      <c r="H13" s="4">
        <v>0.1</v>
      </c>
      <c r="I13" s="4">
        <v>0.15</v>
      </c>
      <c r="J13" s="4">
        <v>0.2</v>
      </c>
      <c r="K13" s="4">
        <v>0.05</v>
      </c>
      <c r="L13" s="4">
        <v>0.1</v>
      </c>
      <c r="M13" s="4">
        <v>0.15</v>
      </c>
      <c r="N13" s="4">
        <v>0.2</v>
      </c>
      <c r="O13" s="4">
        <v>0.05</v>
      </c>
      <c r="P13" s="4">
        <v>0.1</v>
      </c>
      <c r="Q13" s="4">
        <v>0.15</v>
      </c>
      <c r="R13" s="4">
        <v>0.2</v>
      </c>
      <c r="S13" s="4">
        <v>0.05</v>
      </c>
      <c r="T13" s="4">
        <v>0.1</v>
      </c>
      <c r="U13" s="4">
        <v>0.15</v>
      </c>
      <c r="V13" s="4">
        <v>0.2</v>
      </c>
      <c r="W13" s="4">
        <v>0.05</v>
      </c>
      <c r="X13" s="4">
        <v>0.1</v>
      </c>
      <c r="Y13" s="4">
        <v>0.15</v>
      </c>
      <c r="Z13" s="4">
        <v>0.2</v>
      </c>
      <c r="AA13" s="4">
        <v>0.05</v>
      </c>
      <c r="AB13" s="4">
        <v>0.1</v>
      </c>
      <c r="AC13" s="4">
        <v>0.15</v>
      </c>
      <c r="AD13" s="4">
        <v>0.2</v>
      </c>
    </row>
    <row r="14" spans="1:30" x14ac:dyDescent="0.25">
      <c r="A14" s="7" t="s">
        <v>14</v>
      </c>
      <c r="B14" s="1">
        <f>B7</f>
        <v>0.11472131727423429</v>
      </c>
      <c r="C14" s="1">
        <f t="shared" ref="C14:AD14" si="4">C7</f>
        <v>0.13091405284411889</v>
      </c>
      <c r="D14" s="1">
        <f t="shared" si="4"/>
        <v>0.12173245438346014</v>
      </c>
      <c r="E14" s="1">
        <f t="shared" si="4"/>
        <v>9.7528374717537628E-2</v>
      </c>
      <c r="F14" s="1">
        <f t="shared" si="4"/>
        <v>0.11194246292696033</v>
      </c>
      <c r="G14" s="1">
        <f t="shared" si="4"/>
        <v>9.465996108490668E-2</v>
      </c>
      <c r="H14" s="1">
        <f t="shared" si="4"/>
        <v>0.14489603106139193</v>
      </c>
      <c r="I14" s="1">
        <f t="shared" si="4"/>
        <v>0.10731292200688146</v>
      </c>
      <c r="J14" s="1">
        <f t="shared" si="4"/>
        <v>0.12513245908085396</v>
      </c>
      <c r="K14" s="1">
        <f t="shared" si="4"/>
        <v>0.12435964599972346</v>
      </c>
      <c r="L14" s="1">
        <f t="shared" si="4"/>
        <v>0.12527052872570726</v>
      </c>
      <c r="M14" s="1">
        <f t="shared" si="4"/>
        <v>0.11372331608309419</v>
      </c>
      <c r="N14" s="1">
        <f t="shared" si="4"/>
        <v>8.8693032056185034E-2</v>
      </c>
      <c r="O14" s="1">
        <f t="shared" si="4"/>
        <v>0.16044913493366064</v>
      </c>
      <c r="P14" s="1">
        <f t="shared" si="4"/>
        <v>0.14766295744265201</v>
      </c>
      <c r="Q14" s="1">
        <f t="shared" si="4"/>
        <v>0.13817531015398304</v>
      </c>
      <c r="R14" s="1">
        <f t="shared" si="4"/>
        <v>0.1263254360758661</v>
      </c>
      <c r="S14" s="1">
        <f t="shared" si="4"/>
        <v>0.15094728446545053</v>
      </c>
      <c r="T14" s="1">
        <f t="shared" si="4"/>
        <v>0.13135270652530628</v>
      </c>
      <c r="U14" s="1">
        <f t="shared" si="4"/>
        <v>0.12628413211167966</v>
      </c>
      <c r="V14" s="1">
        <f t="shared" si="4"/>
        <v>0.13476329184274854</v>
      </c>
      <c r="W14" s="1">
        <f t="shared" si="4"/>
        <v>0.11492182858228042</v>
      </c>
      <c r="X14" s="1">
        <f t="shared" si="4"/>
        <v>0.13532149410024646</v>
      </c>
      <c r="Y14" s="1">
        <f t="shared" si="4"/>
        <v>0.12659349040581044</v>
      </c>
      <c r="Z14" s="1">
        <f t="shared" si="4"/>
        <v>0.13001080578142474</v>
      </c>
      <c r="AA14" s="1">
        <f t="shared" si="4"/>
        <v>0.13820705158419749</v>
      </c>
      <c r="AB14" s="1">
        <f t="shared" si="4"/>
        <v>0.13747394765528129</v>
      </c>
      <c r="AC14" s="1">
        <f t="shared" si="4"/>
        <v>0.1427298809783179</v>
      </c>
      <c r="AD14" s="1">
        <f t="shared" si="4"/>
        <v>0.12569654691495882</v>
      </c>
    </row>
  </sheetData>
  <mergeCells count="14">
    <mergeCell ref="AA1:AD1"/>
    <mergeCell ref="C12:F12"/>
    <mergeCell ref="G12:J12"/>
    <mergeCell ref="K12:N12"/>
    <mergeCell ref="O12:R12"/>
    <mergeCell ref="S12:V12"/>
    <mergeCell ref="W12:Z12"/>
    <mergeCell ref="AA12:AD12"/>
    <mergeCell ref="C1:F1"/>
    <mergeCell ref="G1:J1"/>
    <mergeCell ref="K1:N1"/>
    <mergeCell ref="O1:R1"/>
    <mergeCell ref="S1:V1"/>
    <mergeCell ref="W1:Z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workbookViewId="0">
      <selection activeCell="B14" sqref="B14"/>
    </sheetView>
  </sheetViews>
  <sheetFormatPr defaultRowHeight="15" x14ac:dyDescent="0.25"/>
  <cols>
    <col min="1" max="1" width="18.140625" bestFit="1" customWidth="1"/>
  </cols>
  <sheetData>
    <row r="1" spans="1:30" x14ac:dyDescent="0.25">
      <c r="A1" s="3" t="s">
        <v>4</v>
      </c>
      <c r="B1" s="3" t="s">
        <v>5</v>
      </c>
      <c r="C1" s="9" t="s">
        <v>6</v>
      </c>
      <c r="D1" s="9"/>
      <c r="E1" s="9"/>
      <c r="F1" s="9"/>
      <c r="G1" s="8" t="s">
        <v>7</v>
      </c>
      <c r="H1" s="8"/>
      <c r="I1" s="8"/>
      <c r="J1" s="8"/>
      <c r="K1" s="8" t="s">
        <v>8</v>
      </c>
      <c r="L1" s="8"/>
      <c r="M1" s="8"/>
      <c r="N1" s="8"/>
      <c r="O1" s="8" t="s">
        <v>9</v>
      </c>
      <c r="P1" s="8"/>
      <c r="Q1" s="8"/>
      <c r="R1" s="8"/>
      <c r="S1" s="8" t="s">
        <v>10</v>
      </c>
      <c r="T1" s="8"/>
      <c r="U1" s="8"/>
      <c r="V1" s="8"/>
      <c r="W1" s="8" t="s">
        <v>11</v>
      </c>
      <c r="X1" s="8"/>
      <c r="Y1" s="8"/>
      <c r="Z1" s="8"/>
      <c r="AA1" s="8" t="s">
        <v>12</v>
      </c>
      <c r="AB1" s="8"/>
      <c r="AC1" s="8"/>
      <c r="AD1" s="8"/>
    </row>
    <row r="2" spans="1:30" x14ac:dyDescent="0.25">
      <c r="A2" s="3" t="s">
        <v>13</v>
      </c>
      <c r="B2" s="3"/>
      <c r="C2" s="4">
        <v>0.05</v>
      </c>
      <c r="D2" s="4">
        <v>0.1</v>
      </c>
      <c r="E2" s="4">
        <v>0.15</v>
      </c>
      <c r="F2" s="4">
        <v>0.2</v>
      </c>
      <c r="G2" s="4">
        <v>0.05</v>
      </c>
      <c r="H2" s="4">
        <v>0.1</v>
      </c>
      <c r="I2" s="4">
        <v>0.15</v>
      </c>
      <c r="J2" s="4">
        <v>0.2</v>
      </c>
      <c r="K2" s="4">
        <v>0.05</v>
      </c>
      <c r="L2" s="4">
        <v>0.1</v>
      </c>
      <c r="M2" s="4">
        <v>0.15</v>
      </c>
      <c r="N2" s="4">
        <v>0.2</v>
      </c>
      <c r="O2" s="4">
        <v>0.05</v>
      </c>
      <c r="P2" s="4">
        <v>0.1</v>
      </c>
      <c r="Q2" s="4">
        <v>0.15</v>
      </c>
      <c r="R2" s="4">
        <v>0.2</v>
      </c>
      <c r="S2" s="4">
        <v>0.05</v>
      </c>
      <c r="T2" s="4">
        <v>0.1</v>
      </c>
      <c r="U2" s="4">
        <v>0.15</v>
      </c>
      <c r="V2" s="4">
        <v>0.2</v>
      </c>
      <c r="W2" s="4">
        <v>0.05</v>
      </c>
      <c r="X2" s="4">
        <v>0.1</v>
      </c>
      <c r="Y2" s="4">
        <v>0.15</v>
      </c>
      <c r="Z2" s="4">
        <v>0.2</v>
      </c>
      <c r="AA2" s="4">
        <v>0.05</v>
      </c>
      <c r="AB2" s="4">
        <v>0.1</v>
      </c>
      <c r="AC2" s="4">
        <v>0.15</v>
      </c>
      <c r="AD2" s="4">
        <v>0.2</v>
      </c>
    </row>
    <row r="3" spans="1:30" x14ac:dyDescent="0.25">
      <c r="A3" s="2"/>
      <c r="B3" s="2">
        <v>0.96917009659999998</v>
      </c>
      <c r="C3" s="2">
        <v>1.2842210222637749</v>
      </c>
      <c r="D3" s="3">
        <v>1.1074609875522454</v>
      </c>
      <c r="E3" s="3">
        <v>0.83372817296009893</v>
      </c>
      <c r="F3" s="3">
        <v>1.2294406973626579</v>
      </c>
      <c r="G3" s="3">
        <v>0.9029722209191462</v>
      </c>
      <c r="H3" s="3">
        <v>1.5079010393728747</v>
      </c>
      <c r="I3" s="3">
        <v>0.94097881485451629</v>
      </c>
      <c r="J3" s="3">
        <v>1.3873407942959231</v>
      </c>
      <c r="K3" s="3">
        <v>1.236962143861666</v>
      </c>
      <c r="L3" s="3">
        <v>1.1506737438420716</v>
      </c>
      <c r="M3" s="3">
        <v>1.0238285032736352</v>
      </c>
      <c r="N3" s="3">
        <v>0.90942283499374188</v>
      </c>
      <c r="O3" s="3">
        <v>1.4399069240261362</v>
      </c>
      <c r="P3" s="3">
        <v>1.3712401708048421</v>
      </c>
      <c r="Q3" s="3">
        <v>1.3091118582922476</v>
      </c>
      <c r="R3" s="3">
        <v>1.4947615766151503</v>
      </c>
      <c r="S3" s="3">
        <v>1.4497141145868211</v>
      </c>
      <c r="T3" s="3">
        <v>1.4802384334241401</v>
      </c>
      <c r="U3" s="3">
        <v>1.1757406520084774</v>
      </c>
      <c r="V3" s="3">
        <v>1.3680303067250317</v>
      </c>
      <c r="W3" s="3">
        <v>0.96408667103350021</v>
      </c>
      <c r="X3" s="3">
        <v>1.1743026091275734</v>
      </c>
      <c r="Y3" s="3">
        <v>1.1680550473141926</v>
      </c>
      <c r="Z3" s="5">
        <v>1.4474264656675899</v>
      </c>
      <c r="AA3" s="5">
        <v>1.1374833144626293</v>
      </c>
      <c r="AB3" s="5">
        <v>0.98753778563273387</v>
      </c>
      <c r="AC3" s="5">
        <v>1.3444772460222729</v>
      </c>
      <c r="AD3" s="5">
        <v>1.1087830602547308</v>
      </c>
    </row>
    <row r="4" spans="1:30" x14ac:dyDescent="0.25">
      <c r="A4" s="2"/>
      <c r="B4" s="2">
        <v>0.77588517020000003</v>
      </c>
      <c r="C4" s="2">
        <v>1.1936326504404784</v>
      </c>
      <c r="D4" s="3">
        <v>1.0421224755000509</v>
      </c>
      <c r="E4" s="3">
        <v>0.95350279386535708</v>
      </c>
      <c r="F4" s="3">
        <v>1.0372698323160492</v>
      </c>
      <c r="G4" s="3">
        <v>0.69462967398654407</v>
      </c>
      <c r="H4" s="3">
        <v>1.2204305318158499</v>
      </c>
      <c r="I4" s="3">
        <v>0.99205608313459626</v>
      </c>
      <c r="J4" s="3">
        <v>1.2167080554221625</v>
      </c>
      <c r="K4" s="3">
        <v>1.0422657631330001</v>
      </c>
      <c r="L4" s="3">
        <v>0.99613701317914638</v>
      </c>
      <c r="M4" s="3">
        <v>1.1882169209107418</v>
      </c>
      <c r="N4" s="3">
        <v>0.79497196206449883</v>
      </c>
      <c r="O4" s="3">
        <v>1.4571434359332498</v>
      </c>
      <c r="P4" s="3">
        <v>1.2958495526825196</v>
      </c>
      <c r="Q4" s="3">
        <v>1.3447803058824732</v>
      </c>
      <c r="R4" s="3">
        <v>1.1487608346652682</v>
      </c>
      <c r="S4" s="3">
        <v>1.49037351298198</v>
      </c>
      <c r="T4" s="3">
        <v>1.0381975093307594</v>
      </c>
      <c r="U4" s="3">
        <v>1.2607584829541056</v>
      </c>
      <c r="V4" s="3">
        <v>1.0451502872855516</v>
      </c>
      <c r="W4" s="3">
        <v>0.94355504435770043</v>
      </c>
      <c r="X4" s="3">
        <v>1.1382890314205654</v>
      </c>
      <c r="Y4" s="3">
        <v>1.2436171915297756</v>
      </c>
      <c r="Z4" s="5">
        <v>1.2456871927223558</v>
      </c>
      <c r="AA4" s="5">
        <v>1.2348090058034273</v>
      </c>
      <c r="AB4" s="5">
        <v>1.4454300982915711</v>
      </c>
      <c r="AC4" s="5">
        <v>1.2944205794245749</v>
      </c>
      <c r="AD4" s="5">
        <v>1.2667513665459973</v>
      </c>
    </row>
    <row r="5" spans="1:30" x14ac:dyDescent="0.25">
      <c r="A5" s="2"/>
      <c r="B5" s="2">
        <v>0.84683620159999995</v>
      </c>
      <c r="C5" s="2">
        <v>0.77657803485042753</v>
      </c>
      <c r="D5" s="3">
        <v>0.83533379682324183</v>
      </c>
      <c r="E5" s="3">
        <v>0.84179969596541793</v>
      </c>
      <c r="F5" s="3">
        <v>0.81046076395739886</v>
      </c>
      <c r="G5" s="3">
        <v>0.63390337909680539</v>
      </c>
      <c r="H5" s="3">
        <v>0.91603734752513677</v>
      </c>
      <c r="I5" s="3">
        <v>0.76264432657627401</v>
      </c>
      <c r="J5" s="3">
        <v>0.72765520291194763</v>
      </c>
      <c r="K5" s="3">
        <v>0.74093246382862876</v>
      </c>
      <c r="L5" s="3">
        <v>0.95428881778316554</v>
      </c>
      <c r="M5" s="3">
        <v>0.7311018293658158</v>
      </c>
      <c r="N5" s="3">
        <v>0.66590342222946353</v>
      </c>
      <c r="O5" s="3">
        <v>0.96135839510325394</v>
      </c>
      <c r="P5" s="3">
        <v>1.0733907896595947</v>
      </c>
      <c r="Q5" s="3">
        <v>0.94661826819951389</v>
      </c>
      <c r="R5" s="3">
        <v>1.0032317168411662</v>
      </c>
      <c r="S5" s="3">
        <v>0.94549271821200187</v>
      </c>
      <c r="T5" s="3">
        <v>0.98519765006190152</v>
      </c>
      <c r="U5" s="3">
        <v>0.94437534283340219</v>
      </c>
      <c r="V5" s="3">
        <v>1.2215405127666734</v>
      </c>
      <c r="W5" s="3">
        <v>1.0255357690392561</v>
      </c>
      <c r="X5" s="3">
        <v>1.1067930672953279</v>
      </c>
      <c r="Y5" s="3">
        <v>0.92090135817670982</v>
      </c>
      <c r="Z5" s="5">
        <v>0.83840208381001613</v>
      </c>
      <c r="AA5" s="5">
        <v>1.176360299851533</v>
      </c>
      <c r="AB5" s="5">
        <v>1.2774745322835541</v>
      </c>
      <c r="AC5" s="5">
        <v>1.1131330840124138</v>
      </c>
      <c r="AD5" s="5">
        <v>1.0855661878709753</v>
      </c>
    </row>
    <row r="6" spans="1:30" x14ac:dyDescent="0.25">
      <c r="A6" s="2"/>
      <c r="B6" s="2">
        <v>1.0168815476999999</v>
      </c>
      <c r="C6" s="2">
        <v>1.1377552898638219</v>
      </c>
      <c r="D6" s="3">
        <v>1.1408385724589807</v>
      </c>
      <c r="E6" s="3">
        <v>0.96956359229253253</v>
      </c>
      <c r="F6" s="3">
        <v>1.1125948196360396</v>
      </c>
      <c r="G6" s="3">
        <v>0.97724922777472489</v>
      </c>
      <c r="H6" s="3">
        <v>1.3007641855243772</v>
      </c>
      <c r="I6" s="3">
        <v>1.0657632350744608</v>
      </c>
      <c r="J6" s="3">
        <v>1.226178486097544</v>
      </c>
      <c r="K6" s="3">
        <v>1.1048902404653047</v>
      </c>
      <c r="L6" s="3">
        <v>1.1345108188195665</v>
      </c>
      <c r="M6" s="3">
        <v>1.1006855020962241</v>
      </c>
      <c r="N6" s="3">
        <v>0.89111863613274811</v>
      </c>
      <c r="O6" s="3">
        <v>1.5305161213811016</v>
      </c>
      <c r="P6" s="3">
        <v>1.2781316803032658</v>
      </c>
      <c r="Q6" s="3">
        <v>1.2828582413340923</v>
      </c>
      <c r="R6" s="3">
        <v>1.1153228345402544</v>
      </c>
      <c r="S6" s="3">
        <v>1.2945965426618375</v>
      </c>
      <c r="T6" s="3">
        <v>1.190217013386816</v>
      </c>
      <c r="U6" s="3">
        <v>1.0249207514302707</v>
      </c>
      <c r="V6" s="3">
        <v>1.2764772558452935</v>
      </c>
      <c r="W6" s="3">
        <v>1.0273140695658463</v>
      </c>
      <c r="X6" s="3">
        <v>1.2704816778218664</v>
      </c>
      <c r="Y6" s="3">
        <v>1.182078344537655</v>
      </c>
      <c r="Z6" s="5">
        <v>1.1787196728356506</v>
      </c>
      <c r="AA6" s="5">
        <v>1.1692043213296155</v>
      </c>
      <c r="AB6" s="5">
        <v>1.2282046078035731</v>
      </c>
      <c r="AC6" s="5">
        <v>1.2121961443457234</v>
      </c>
      <c r="AD6" s="5">
        <v>1.0954060084448429</v>
      </c>
    </row>
    <row r="7" spans="1:30" x14ac:dyDescent="0.25">
      <c r="A7" s="3" t="s">
        <v>14</v>
      </c>
      <c r="B7" s="5">
        <f>AVERAGE(B3:B6)</f>
        <v>0.90219325402499995</v>
      </c>
      <c r="C7" s="5">
        <f t="shared" ref="C7" si="0">AVERAGE(C3:C6)</f>
        <v>1.0980467493546258</v>
      </c>
      <c r="D7" s="5">
        <f t="shared" ref="D7:AD7" si="1">AVERAGE(D3:D6)</f>
        <v>1.0314389580836298</v>
      </c>
      <c r="E7" s="5">
        <f t="shared" si="1"/>
        <v>0.89964856377085156</v>
      </c>
      <c r="F7" s="5">
        <f t="shared" si="1"/>
        <v>1.0474415283180363</v>
      </c>
      <c r="G7" s="5">
        <f t="shared" si="1"/>
        <v>0.80218862544430514</v>
      </c>
      <c r="H7" s="5">
        <f t="shared" si="1"/>
        <v>1.2362832760595597</v>
      </c>
      <c r="I7" s="5">
        <f t="shared" si="1"/>
        <v>0.94036061490996181</v>
      </c>
      <c r="J7" s="5">
        <f t="shared" si="1"/>
        <v>1.1394706346818944</v>
      </c>
      <c r="K7" s="5">
        <f t="shared" si="1"/>
        <v>1.03126265282215</v>
      </c>
      <c r="L7" s="5">
        <f t="shared" si="1"/>
        <v>1.0589025984059877</v>
      </c>
      <c r="M7" s="5">
        <f t="shared" si="1"/>
        <v>1.0109581889116042</v>
      </c>
      <c r="N7" s="5">
        <f t="shared" si="1"/>
        <v>0.81535421385511309</v>
      </c>
      <c r="O7" s="5">
        <f t="shared" si="1"/>
        <v>1.3472312191109355</v>
      </c>
      <c r="P7" s="5">
        <f t="shared" si="1"/>
        <v>1.2546530483625555</v>
      </c>
      <c r="Q7" s="5">
        <f t="shared" si="1"/>
        <v>1.2208421684270818</v>
      </c>
      <c r="R7" s="5">
        <f t="shared" si="1"/>
        <v>1.1905192406654599</v>
      </c>
      <c r="S7" s="5">
        <f t="shared" si="1"/>
        <v>1.2950442221106602</v>
      </c>
      <c r="T7" s="5">
        <f t="shared" si="1"/>
        <v>1.1734626515509041</v>
      </c>
      <c r="U7" s="5">
        <f t="shared" si="1"/>
        <v>1.1014488073065638</v>
      </c>
      <c r="V7" s="5">
        <f t="shared" si="1"/>
        <v>1.2277995906556376</v>
      </c>
      <c r="W7" s="5">
        <f t="shared" si="1"/>
        <v>0.99012288849907582</v>
      </c>
      <c r="X7" s="5">
        <f t="shared" si="1"/>
        <v>1.1724665964163332</v>
      </c>
      <c r="Y7" s="5">
        <f t="shared" si="1"/>
        <v>1.1286629853895831</v>
      </c>
      <c r="Z7" s="5">
        <f t="shared" si="1"/>
        <v>1.177558853758903</v>
      </c>
      <c r="AA7" s="5">
        <f t="shared" si="1"/>
        <v>1.1794642353618014</v>
      </c>
      <c r="AB7" s="5">
        <f t="shared" si="1"/>
        <v>1.2346617560028581</v>
      </c>
      <c r="AC7" s="5">
        <f t="shared" si="1"/>
        <v>1.2410567634512462</v>
      </c>
      <c r="AD7" s="5">
        <f t="shared" si="1"/>
        <v>1.1391266557791366</v>
      </c>
    </row>
    <row r="8" spans="1:30" x14ac:dyDescent="0.25">
      <c r="A8" s="3" t="s">
        <v>15</v>
      </c>
      <c r="B8" s="5">
        <f t="shared" ref="B8:C8" si="2">_xlfn.STDEV.S(B3:B6)</f>
        <v>0.11054024522035344</v>
      </c>
      <c r="C8" s="5">
        <f t="shared" si="2"/>
        <v>0.22264802340165887</v>
      </c>
      <c r="D8" s="5">
        <f t="shared" ref="D8:AD8" si="3">_xlfn.STDEV.S(D3:D6)</f>
        <v>0.13701459339227612</v>
      </c>
      <c r="E8" s="5">
        <f t="shared" si="3"/>
        <v>7.1834018735954311E-2</v>
      </c>
      <c r="F8" s="5">
        <f t="shared" si="3"/>
        <v>0.17666540406373799</v>
      </c>
      <c r="G8" s="5">
        <f t="shared" si="3"/>
        <v>0.1640044712622771</v>
      </c>
      <c r="H8" s="5">
        <f t="shared" si="3"/>
        <v>0.24545383902455031</v>
      </c>
      <c r="I8" s="5">
        <f t="shared" si="3"/>
        <v>0.12907581737020513</v>
      </c>
      <c r="J8" s="5">
        <f t="shared" si="3"/>
        <v>0.28549106029826277</v>
      </c>
      <c r="K8" s="5">
        <f t="shared" si="3"/>
        <v>0.20987773373529603</v>
      </c>
      <c r="L8" s="5">
        <f t="shared" si="3"/>
        <v>9.8356677309045321E-2</v>
      </c>
      <c r="M8" s="5">
        <f t="shared" si="3"/>
        <v>0.19829008696963135</v>
      </c>
      <c r="N8" s="5">
        <f t="shared" si="3"/>
        <v>0.11156482192216986</v>
      </c>
      <c r="O8" s="5">
        <f t="shared" si="3"/>
        <v>0.26023109819041695</v>
      </c>
      <c r="P8" s="5">
        <f t="shared" si="3"/>
        <v>0.12740612449363645</v>
      </c>
      <c r="Q8" s="5">
        <f t="shared" si="3"/>
        <v>0.18456881356252222</v>
      </c>
      <c r="R8" s="5">
        <f t="shared" si="3"/>
        <v>0.21216210746359554</v>
      </c>
      <c r="S8" s="5">
        <f t="shared" si="3"/>
        <v>0.24783244461099288</v>
      </c>
      <c r="T8" s="5">
        <f t="shared" si="3"/>
        <v>0.22221045465200689</v>
      </c>
      <c r="U8" s="5">
        <f t="shared" si="3"/>
        <v>0.14309375425683518</v>
      </c>
      <c r="V8" s="5">
        <f t="shared" si="3"/>
        <v>0.13593394584043272</v>
      </c>
      <c r="W8" s="5">
        <f t="shared" si="3"/>
        <v>4.275396584015944E-2</v>
      </c>
      <c r="X8" s="5">
        <f t="shared" si="3"/>
        <v>7.0925889729718583E-2</v>
      </c>
      <c r="Y8" s="5">
        <f t="shared" si="3"/>
        <v>0.14234265978856991</v>
      </c>
      <c r="Z8" s="5">
        <f t="shared" si="3"/>
        <v>0.25331052131741938</v>
      </c>
      <c r="AA8" s="5">
        <f t="shared" si="3"/>
        <v>4.0580543722242755E-2</v>
      </c>
      <c r="AB8" s="5">
        <f t="shared" si="3"/>
        <v>0.18918084770782523</v>
      </c>
      <c r="AC8" s="5">
        <f t="shared" si="3"/>
        <v>0.10122729567131343</v>
      </c>
      <c r="AD8" s="5">
        <f t="shared" si="3"/>
        <v>8.5613510058371131E-2</v>
      </c>
    </row>
    <row r="9" spans="1:30" x14ac:dyDescent="0.25">
      <c r="A9" s="3" t="s">
        <v>16</v>
      </c>
      <c r="B9" s="5">
        <f t="shared" ref="B9:C9" si="4">COUNT(B3:B6)</f>
        <v>4</v>
      </c>
      <c r="C9" s="5">
        <f t="shared" si="4"/>
        <v>4</v>
      </c>
      <c r="D9" s="5">
        <f t="shared" ref="D9:AD9" si="5">COUNT(D3:D6)</f>
        <v>4</v>
      </c>
      <c r="E9" s="5">
        <f t="shared" si="5"/>
        <v>4</v>
      </c>
      <c r="F9" s="5">
        <f t="shared" si="5"/>
        <v>4</v>
      </c>
      <c r="G9" s="5">
        <f t="shared" si="5"/>
        <v>4</v>
      </c>
      <c r="H9" s="5">
        <f t="shared" si="5"/>
        <v>4</v>
      </c>
      <c r="I9" s="5">
        <f t="shared" si="5"/>
        <v>4</v>
      </c>
      <c r="J9" s="5">
        <f t="shared" si="5"/>
        <v>4</v>
      </c>
      <c r="K9" s="5">
        <f t="shared" si="5"/>
        <v>4</v>
      </c>
      <c r="L9" s="5">
        <f t="shared" si="5"/>
        <v>4</v>
      </c>
      <c r="M9" s="5">
        <f t="shared" si="5"/>
        <v>4</v>
      </c>
      <c r="N9" s="5">
        <f t="shared" si="5"/>
        <v>4</v>
      </c>
      <c r="O9" s="5">
        <f t="shared" si="5"/>
        <v>4</v>
      </c>
      <c r="P9" s="5">
        <f t="shared" si="5"/>
        <v>4</v>
      </c>
      <c r="Q9" s="5">
        <f t="shared" si="5"/>
        <v>4</v>
      </c>
      <c r="R9" s="5">
        <f t="shared" si="5"/>
        <v>4</v>
      </c>
      <c r="S9" s="5">
        <f t="shared" si="5"/>
        <v>4</v>
      </c>
      <c r="T9" s="5">
        <f t="shared" si="5"/>
        <v>4</v>
      </c>
      <c r="U9" s="5">
        <f t="shared" si="5"/>
        <v>4</v>
      </c>
      <c r="V9" s="5">
        <f t="shared" si="5"/>
        <v>4</v>
      </c>
      <c r="W9" s="5">
        <f t="shared" si="5"/>
        <v>4</v>
      </c>
      <c r="X9" s="5">
        <f t="shared" si="5"/>
        <v>4</v>
      </c>
      <c r="Y9" s="5">
        <f t="shared" si="5"/>
        <v>4</v>
      </c>
      <c r="Z9" s="5">
        <f t="shared" si="5"/>
        <v>4</v>
      </c>
      <c r="AA9" s="5">
        <f t="shared" si="5"/>
        <v>4</v>
      </c>
      <c r="AB9" s="5">
        <f t="shared" si="5"/>
        <v>4</v>
      </c>
      <c r="AC9" s="5">
        <f t="shared" si="5"/>
        <v>4</v>
      </c>
      <c r="AD9" s="5">
        <f t="shared" si="5"/>
        <v>4</v>
      </c>
    </row>
    <row r="10" spans="1:30" x14ac:dyDescent="0.25">
      <c r="A10" s="6" t="s">
        <v>17</v>
      </c>
      <c r="B10" s="5">
        <f t="shared" ref="B10:C10" si="6">B8/SQRT(B9)</f>
        <v>5.527012261017672E-2</v>
      </c>
      <c r="C10" s="5">
        <f t="shared" si="6"/>
        <v>0.11132401170082944</v>
      </c>
      <c r="D10" s="5">
        <f t="shared" ref="D10:AD10" si="7">D8/SQRT(D9)</f>
        <v>6.8507296696138059E-2</v>
      </c>
      <c r="E10" s="5">
        <f t="shared" si="7"/>
        <v>3.5917009367977155E-2</v>
      </c>
      <c r="F10" s="5">
        <f t="shared" si="7"/>
        <v>8.8332702031868993E-2</v>
      </c>
      <c r="G10" s="5">
        <f t="shared" si="7"/>
        <v>8.2002235631138551E-2</v>
      </c>
      <c r="H10" s="5">
        <f t="shared" si="7"/>
        <v>0.12272691951227516</v>
      </c>
      <c r="I10" s="5">
        <f t="shared" si="7"/>
        <v>6.4537908685102563E-2</v>
      </c>
      <c r="J10" s="5">
        <f t="shared" si="7"/>
        <v>0.14274553014913138</v>
      </c>
      <c r="K10" s="5">
        <f t="shared" si="7"/>
        <v>0.10493886686764801</v>
      </c>
      <c r="L10" s="5">
        <f t="shared" si="7"/>
        <v>4.917833865452266E-2</v>
      </c>
      <c r="M10" s="5">
        <f t="shared" si="7"/>
        <v>9.9145043484815676E-2</v>
      </c>
      <c r="N10" s="5">
        <f t="shared" si="7"/>
        <v>5.5782410961084931E-2</v>
      </c>
      <c r="O10" s="5">
        <f t="shared" si="7"/>
        <v>0.13011554909520848</v>
      </c>
      <c r="P10" s="5">
        <f t="shared" si="7"/>
        <v>6.3703062246818223E-2</v>
      </c>
      <c r="Q10" s="5">
        <f t="shared" si="7"/>
        <v>9.2284406781261111E-2</v>
      </c>
      <c r="R10" s="5">
        <f t="shared" si="7"/>
        <v>0.10608105373179777</v>
      </c>
      <c r="S10" s="5">
        <f t="shared" si="7"/>
        <v>0.12391622230549644</v>
      </c>
      <c r="T10" s="5">
        <f t="shared" si="7"/>
        <v>0.11110522732600345</v>
      </c>
      <c r="U10" s="5">
        <f t="shared" si="7"/>
        <v>7.1546877128417591E-2</v>
      </c>
      <c r="V10" s="5">
        <f t="shared" si="7"/>
        <v>6.7966972920216362E-2</v>
      </c>
      <c r="W10" s="5">
        <f t="shared" si="7"/>
        <v>2.137698292007972E-2</v>
      </c>
      <c r="X10" s="5">
        <f t="shared" si="7"/>
        <v>3.5462944864859292E-2</v>
      </c>
      <c r="Y10" s="5">
        <f t="shared" si="7"/>
        <v>7.1171329894284957E-2</v>
      </c>
      <c r="Z10" s="5">
        <f t="shared" si="7"/>
        <v>0.12665526065870969</v>
      </c>
      <c r="AA10" s="5">
        <f t="shared" si="7"/>
        <v>2.0290271861121378E-2</v>
      </c>
      <c r="AB10" s="5">
        <f t="shared" si="7"/>
        <v>9.4590423853912614E-2</v>
      </c>
      <c r="AC10" s="5">
        <f t="shared" si="7"/>
        <v>5.0613647835656715E-2</v>
      </c>
      <c r="AD10" s="5">
        <f t="shared" si="7"/>
        <v>4.2806755029185566E-2</v>
      </c>
    </row>
    <row r="12" spans="1:30" x14ac:dyDescent="0.25">
      <c r="A12" s="3"/>
      <c r="B12" s="3" t="s">
        <v>5</v>
      </c>
      <c r="C12" s="9" t="s">
        <v>6</v>
      </c>
      <c r="D12" s="9"/>
      <c r="E12" s="9"/>
      <c r="F12" s="9"/>
      <c r="G12" s="8" t="s">
        <v>7</v>
      </c>
      <c r="H12" s="8"/>
      <c r="I12" s="8"/>
      <c r="J12" s="8"/>
      <c r="K12" s="8" t="s">
        <v>8</v>
      </c>
      <c r="L12" s="8"/>
      <c r="M12" s="8"/>
      <c r="N12" s="8"/>
      <c r="O12" s="8" t="s">
        <v>9</v>
      </c>
      <c r="P12" s="8"/>
      <c r="Q12" s="8"/>
      <c r="R12" s="8"/>
      <c r="S12" s="8" t="s">
        <v>10</v>
      </c>
      <c r="T12" s="8"/>
      <c r="U12" s="8"/>
      <c r="V12" s="8"/>
      <c r="W12" s="8" t="s">
        <v>11</v>
      </c>
      <c r="X12" s="8"/>
      <c r="Y12" s="8"/>
      <c r="Z12" s="8"/>
      <c r="AA12" s="8" t="s">
        <v>12</v>
      </c>
      <c r="AB12" s="8"/>
      <c r="AC12" s="8"/>
      <c r="AD12" s="8"/>
    </row>
    <row r="13" spans="1:30" x14ac:dyDescent="0.25">
      <c r="A13" s="3"/>
      <c r="B13" s="4">
        <v>1</v>
      </c>
      <c r="C13" s="4">
        <v>0.05</v>
      </c>
      <c r="D13" s="4">
        <v>0.1</v>
      </c>
      <c r="E13" s="4">
        <v>0.15</v>
      </c>
      <c r="F13" s="4">
        <v>0.2</v>
      </c>
      <c r="G13" s="4">
        <v>0.05</v>
      </c>
      <c r="H13" s="4">
        <v>0.1</v>
      </c>
      <c r="I13" s="4">
        <v>0.15</v>
      </c>
      <c r="J13" s="4">
        <v>0.2</v>
      </c>
      <c r="K13" s="4">
        <v>0.05</v>
      </c>
      <c r="L13" s="4">
        <v>0.1</v>
      </c>
      <c r="M13" s="4">
        <v>0.15</v>
      </c>
      <c r="N13" s="4">
        <v>0.2</v>
      </c>
      <c r="O13" s="4">
        <v>0.05</v>
      </c>
      <c r="P13" s="4">
        <v>0.1</v>
      </c>
      <c r="Q13" s="4">
        <v>0.15</v>
      </c>
      <c r="R13" s="4">
        <v>0.2</v>
      </c>
      <c r="S13" s="4">
        <v>0.05</v>
      </c>
      <c r="T13" s="4">
        <v>0.1</v>
      </c>
      <c r="U13" s="4">
        <v>0.15</v>
      </c>
      <c r="V13" s="4">
        <v>0.2</v>
      </c>
      <c r="W13" s="4">
        <v>0.05</v>
      </c>
      <c r="X13" s="4">
        <v>0.1</v>
      </c>
      <c r="Y13" s="4">
        <v>0.15</v>
      </c>
      <c r="Z13" s="4">
        <v>0.2</v>
      </c>
      <c r="AA13" s="4">
        <v>0.05</v>
      </c>
      <c r="AB13" s="4">
        <v>0.1</v>
      </c>
      <c r="AC13" s="4">
        <v>0.15</v>
      </c>
      <c r="AD13" s="4">
        <v>0.2</v>
      </c>
    </row>
    <row r="14" spans="1:30" x14ac:dyDescent="0.25">
      <c r="A14" s="7" t="s">
        <v>14</v>
      </c>
      <c r="B14" s="1">
        <f>B7</f>
        <v>0.90219325402499995</v>
      </c>
      <c r="C14" s="1">
        <f t="shared" ref="C14:AD14" si="8">C7</f>
        <v>1.0980467493546258</v>
      </c>
      <c r="D14" s="1">
        <f t="shared" si="8"/>
        <v>1.0314389580836298</v>
      </c>
      <c r="E14" s="1">
        <f t="shared" si="8"/>
        <v>0.89964856377085156</v>
      </c>
      <c r="F14" s="1">
        <f t="shared" si="8"/>
        <v>1.0474415283180363</v>
      </c>
      <c r="G14" s="1">
        <f t="shared" si="8"/>
        <v>0.80218862544430514</v>
      </c>
      <c r="H14" s="1">
        <f t="shared" si="8"/>
        <v>1.2362832760595597</v>
      </c>
      <c r="I14" s="1">
        <f t="shared" si="8"/>
        <v>0.94036061490996181</v>
      </c>
      <c r="J14" s="1">
        <f t="shared" si="8"/>
        <v>1.1394706346818944</v>
      </c>
      <c r="K14" s="1">
        <f t="shared" si="8"/>
        <v>1.03126265282215</v>
      </c>
      <c r="L14" s="1">
        <f t="shared" si="8"/>
        <v>1.0589025984059877</v>
      </c>
      <c r="M14" s="1">
        <f t="shared" si="8"/>
        <v>1.0109581889116042</v>
      </c>
      <c r="N14" s="1">
        <f t="shared" si="8"/>
        <v>0.81535421385511309</v>
      </c>
      <c r="O14" s="1">
        <f t="shared" si="8"/>
        <v>1.3472312191109355</v>
      </c>
      <c r="P14" s="1">
        <f t="shared" si="8"/>
        <v>1.2546530483625555</v>
      </c>
      <c r="Q14" s="1">
        <f t="shared" si="8"/>
        <v>1.2208421684270818</v>
      </c>
      <c r="R14" s="1">
        <f t="shared" si="8"/>
        <v>1.1905192406654599</v>
      </c>
      <c r="S14" s="1">
        <f t="shared" si="8"/>
        <v>1.2950442221106602</v>
      </c>
      <c r="T14" s="1">
        <f t="shared" si="8"/>
        <v>1.1734626515509041</v>
      </c>
      <c r="U14" s="1">
        <f t="shared" si="8"/>
        <v>1.1014488073065638</v>
      </c>
      <c r="V14" s="1">
        <f t="shared" si="8"/>
        <v>1.2277995906556376</v>
      </c>
      <c r="W14" s="1">
        <f t="shared" si="8"/>
        <v>0.99012288849907582</v>
      </c>
      <c r="X14" s="1">
        <f t="shared" si="8"/>
        <v>1.1724665964163332</v>
      </c>
      <c r="Y14" s="1">
        <f t="shared" si="8"/>
        <v>1.1286629853895831</v>
      </c>
      <c r="Z14" s="1">
        <f t="shared" si="8"/>
        <v>1.177558853758903</v>
      </c>
      <c r="AA14" s="1">
        <f t="shared" si="8"/>
        <v>1.1794642353618014</v>
      </c>
      <c r="AB14" s="1">
        <f t="shared" si="8"/>
        <v>1.2346617560028581</v>
      </c>
      <c r="AC14" s="1">
        <f t="shared" si="8"/>
        <v>1.2410567634512462</v>
      </c>
      <c r="AD14" s="1">
        <f t="shared" si="8"/>
        <v>1.1391266557791366</v>
      </c>
    </row>
  </sheetData>
  <mergeCells count="14">
    <mergeCell ref="AA1:AD1"/>
    <mergeCell ref="C12:F12"/>
    <mergeCell ref="G12:J12"/>
    <mergeCell ref="K12:N12"/>
    <mergeCell ref="O12:R12"/>
    <mergeCell ref="S12:V12"/>
    <mergeCell ref="W12:Z12"/>
    <mergeCell ref="AA12:AD12"/>
    <mergeCell ref="C1:F1"/>
    <mergeCell ref="G1:J1"/>
    <mergeCell ref="K1:N1"/>
    <mergeCell ref="O1:R1"/>
    <mergeCell ref="S1:V1"/>
    <mergeCell ref="W1:Z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DemonicFairyPrincess</dc:creator>
  <cp:lastModifiedBy>Mariska C. van Tonder</cp:lastModifiedBy>
  <dcterms:created xsi:type="dcterms:W3CDTF">2022-04-06T07:28:14Z</dcterms:created>
  <dcterms:modified xsi:type="dcterms:W3CDTF">2024-07-22T12:15:40Z</dcterms:modified>
</cp:coreProperties>
</file>