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firstSheet="6" activeTab="7"/>
  </bookViews>
  <sheets>
    <sheet name="NRC" sheetId="1" r:id="rId1"/>
    <sheet name="CPM Dairy" sheetId="2" r:id="rId2"/>
    <sheet name="AMTS" sheetId="3" r:id="rId3"/>
    <sheet name="NASEM" sheetId="4" r:id="rId4"/>
    <sheet name="Nutrient Inputs " sheetId="5" r:id="rId5"/>
    <sheet name="Weather Data " sheetId="6" r:id="rId6"/>
    <sheet name="Back-Calculation" sheetId="7" r:id="rId7"/>
    <sheet name="Prediction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5" l="1"/>
  <c r="O4" i="5"/>
  <c r="O5" i="5"/>
  <c r="O6" i="5"/>
  <c r="O7" i="5"/>
  <c r="O8" i="5"/>
  <c r="O9" i="5"/>
  <c r="O10" i="5"/>
  <c r="O11" i="5"/>
  <c r="O12" i="5"/>
  <c r="O2" i="5"/>
  <c r="N3" i="5"/>
  <c r="N4" i="5"/>
  <c r="N5" i="5"/>
  <c r="N6" i="5"/>
  <c r="N7" i="5"/>
  <c r="N8" i="5"/>
  <c r="N9" i="5"/>
  <c r="N10" i="5"/>
  <c r="N11" i="5"/>
  <c r="N12" i="5"/>
  <c r="N2" i="5"/>
  <c r="L3" i="5" l="1"/>
  <c r="L4" i="5"/>
  <c r="L5" i="5"/>
  <c r="L6" i="5"/>
  <c r="L7" i="5"/>
  <c r="L8" i="5"/>
  <c r="L9" i="5"/>
  <c r="L10" i="5"/>
  <c r="L11" i="5"/>
  <c r="L12" i="5"/>
  <c r="L2" i="5"/>
  <c r="J3" i="5" l="1"/>
  <c r="J4" i="5"/>
  <c r="J5" i="5"/>
  <c r="J6" i="5"/>
  <c r="J7" i="5"/>
  <c r="J8" i="5"/>
  <c r="J9" i="5"/>
  <c r="J10" i="5"/>
  <c r="J11" i="5"/>
  <c r="J12" i="5"/>
  <c r="J2" i="5"/>
  <c r="I3" i="5"/>
  <c r="I4" i="5"/>
  <c r="I5" i="5"/>
  <c r="I6" i="5"/>
  <c r="I7" i="5"/>
  <c r="I8" i="5"/>
  <c r="I9" i="5"/>
  <c r="I10" i="5"/>
  <c r="I11" i="5"/>
  <c r="I12" i="5"/>
  <c r="I2" i="5"/>
  <c r="C26" i="3"/>
  <c r="B26" i="3"/>
  <c r="D12" i="2" l="1"/>
  <c r="C12" i="2"/>
</calcChain>
</file>

<file path=xl/sharedStrings.xml><?xml version="1.0" encoding="utf-8"?>
<sst xmlns="http://schemas.openxmlformats.org/spreadsheetml/2006/main" count="317" uniqueCount="232">
  <si>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</si>
  <si>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</si>
  <si>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</si>
  <si>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</si>
  <si>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</si>
  <si>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</si>
  <si>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</si>
  <si>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</si>
  <si>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</si>
  <si>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</si>
  <si>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</si>
  <si>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</si>
  <si>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</si>
  <si>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</si>
  <si>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</si>
  <si>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</si>
  <si>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</si>
  <si>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</si>
  <si>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</si>
  <si>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</si>
  <si>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</si>
  <si>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</si>
  <si>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</si>
  <si>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</si>
  <si>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</si>
  <si>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</si>
  <si>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</si>
  <si>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Moller</t>
  </si>
  <si>
    <t xml:space="preserve">Control  </t>
  </si>
  <si>
    <t xml:space="preserve">Monensin </t>
  </si>
  <si>
    <t xml:space="preserve">Lactating </t>
  </si>
  <si>
    <t>Lactating</t>
  </si>
  <si>
    <t>Jersey</t>
  </si>
  <si>
    <t xml:space="preserve">Jersey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</si>
  <si>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</si>
  <si>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</si>
  <si>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</si>
  <si>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</si>
  <si>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</si>
  <si>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</si>
  <si>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</si>
  <si>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</si>
  <si>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</si>
  <si>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</si>
  <si>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</si>
  <si>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</si>
  <si>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</si>
  <si>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</si>
  <si>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</si>
  <si>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</si>
  <si>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</si>
  <si>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</si>
  <si>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</si>
  <si>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</si>
  <si>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</si>
  <si>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</si>
  <si>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</si>
  <si>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</si>
  <si>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</si>
  <si>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</si>
  <si>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</si>
  <si>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</si>
  <si>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</si>
  <si>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</si>
  <si>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</si>
  <si>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</si>
  <si>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</si>
  <si>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</si>
  <si>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</si>
  <si>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</si>
  <si>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</si>
  <si>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Control </t>
  </si>
  <si>
    <t>Monensin</t>
  </si>
  <si>
    <t>Yes</t>
  </si>
  <si>
    <t>No mud</t>
  </si>
  <si>
    <t xml:space="preserve">Thin </t>
  </si>
  <si>
    <t>None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</si>
  <si>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</si>
  <si>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</si>
  <si>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</si>
  <si>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</si>
  <si>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</si>
  <si>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</si>
  <si>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</si>
  <si>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</si>
  <si>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</si>
  <si>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</si>
  <si>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</si>
  <si>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</si>
  <si>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</si>
  <si>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</si>
  <si>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</si>
  <si>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</si>
  <si>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</si>
  <si>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</si>
  <si>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</si>
  <si>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</si>
  <si>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</si>
  <si>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</si>
  <si>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</si>
  <si>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</si>
  <si>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</si>
  <si>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</si>
  <si>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</si>
  <si>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</si>
  <si>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</si>
  <si>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</si>
  <si>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</si>
  <si>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</si>
  <si>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</si>
  <si>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</si>
  <si>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</si>
  <si>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</si>
  <si>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</si>
  <si>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</si>
  <si>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</si>
  <si>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</si>
  <si>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</si>
  <si>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</si>
  <si>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</si>
  <si>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</si>
  <si>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</si>
  <si>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</si>
  <si>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</si>
  <si>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</si>
  <si>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</si>
  <si>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Yes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</si>
  <si>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</si>
  <si>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</si>
  <si>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</si>
  <si>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</si>
  <si>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</si>
  <si>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</si>
  <si>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>NO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</si>
  <si>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</si>
  <si>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</si>
  <si>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</si>
  <si>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</si>
  <si>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</si>
  <si>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</si>
  <si>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</si>
  <si>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</si>
  <si>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</si>
  <si>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</si>
  <si>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</si>
  <si>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</si>
  <si>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</si>
  <si>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</si>
  <si>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</si>
  <si>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</si>
  <si>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</si>
  <si>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</si>
  <si>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</si>
  <si>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</si>
  <si>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Tx</t>
  </si>
  <si>
    <t>Tn</t>
  </si>
  <si>
    <t>Rain</t>
  </si>
  <si>
    <t>U2 (m/s)</t>
  </si>
  <si>
    <t>RHx</t>
  </si>
  <si>
    <t>RHn</t>
  </si>
  <si>
    <t>AveT</t>
  </si>
  <si>
    <t>AveRH</t>
  </si>
  <si>
    <t>MonoCaP</t>
  </si>
  <si>
    <t xml:space="preserve">Salt </t>
  </si>
  <si>
    <t>MgO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</si>
  <si>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</si>
  <si>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</si>
  <si>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</si>
  <si>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</si>
  <si>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</si>
  <si>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</si>
  <si>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</si>
  <si>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</si>
  <si>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</si>
  <si>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</si>
  <si>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</si>
  <si>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</si>
  <si>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</si>
  <si>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</si>
  <si>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</si>
  <si>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</si>
  <si>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</si>
  <si>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</si>
  <si>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</si>
  <si>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</si>
  <si>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</si>
  <si>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</si>
  <si>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</si>
  <si>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</si>
  <si>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</si>
  <si>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</si>
  <si>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Control</t>
  </si>
  <si>
    <t>Added Monensin in homescreen- not specifc product</t>
  </si>
  <si>
    <t xml:space="preserve">Using model predicted DMI </t>
  </si>
  <si>
    <t xml:space="preserve">Concentrate Ingredient </t>
  </si>
  <si>
    <t xml:space="preserve">Lucerne hay </t>
  </si>
  <si>
    <t>Maize</t>
  </si>
  <si>
    <t>Hominy Chop</t>
  </si>
  <si>
    <t xml:space="preserve">Wheat Bran </t>
  </si>
  <si>
    <t xml:space="preserve">Soya Oilcake </t>
  </si>
  <si>
    <t xml:space="preserve">Urea </t>
  </si>
  <si>
    <t xml:space="preserve">CaCO3 </t>
  </si>
  <si>
    <t xml:space="preserve">Premix </t>
  </si>
  <si>
    <t>%DM</t>
  </si>
  <si>
    <t xml:space="preserve">Unit </t>
  </si>
  <si>
    <t>Vit E</t>
  </si>
  <si>
    <t>Vit A</t>
  </si>
  <si>
    <t>Vit B12</t>
  </si>
  <si>
    <t xml:space="preserve">Mangenese </t>
  </si>
  <si>
    <t xml:space="preserve">Zinc </t>
  </si>
  <si>
    <t>Copper</t>
  </si>
  <si>
    <t xml:space="preserve">Iodine </t>
  </si>
  <si>
    <t xml:space="preserve">Selenium </t>
  </si>
  <si>
    <t xml:space="preserve">Ferrous </t>
  </si>
  <si>
    <t xml:space="preserve">Cobalt </t>
  </si>
  <si>
    <t xml:space="preserve">Magnesium </t>
  </si>
  <si>
    <t xml:space="preserve">Rumensin </t>
  </si>
  <si>
    <t>G</t>
  </si>
  <si>
    <t>g</t>
  </si>
  <si>
    <t xml:space="preserve">DMI </t>
  </si>
  <si>
    <t>Premix (2.5kg/t)</t>
  </si>
  <si>
    <t>yes</t>
  </si>
  <si>
    <t>Control 22</t>
  </si>
  <si>
    <t>Monensin 21.3</t>
  </si>
  <si>
    <t>3%DM</t>
  </si>
  <si>
    <t xml:space="preserve">Control (AMTS) </t>
  </si>
  <si>
    <t>Buffer</t>
  </si>
  <si>
    <t>NRC Control</t>
  </si>
  <si>
    <t>&gt;305</t>
  </si>
  <si>
    <t>Using model predicted DMI (animal)</t>
  </si>
  <si>
    <t xml:space="preserve">Using model predicted DMI (Animal/fibre) </t>
  </si>
  <si>
    <t>NASEM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</si>
</sst>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Fill="1"/>
    <xf numFmtId="0" fontId="1" fillId="0" borderId="0" xfId="0" applyFont="1"/>
    <xf numFmtId="0" fontId="3" fillId="0" borderId="0" xfId="0" applyFont="1"/>
    <xf numFmtId="0" fontId="0" fillId="3" borderId="0" xfId="0" applyFill="1"/>
    <xf numFmtId="0" fontId="1" fillId="3" borderId="0" xfId="0" applyFont="1" applyFill="1"/>
    <xf numFmtId="3" fontId="0" fillId="0" borderId="0" xfId="0" applyNumberFormat="1"/>
    <xf numFmtId="2" fontId="0" fillId="0" borderId="0" xfId="0" applyNumberFormat="1"/>
    <xf numFmtId="0" fontId="4" fillId="0" borderId="0" xfId="0" applyFont="1" applyFill="1"/>
    <xf numFmtId="3" fontId="0" fillId="0" borderId="0" xfId="0" applyNumberFormat="1" applyFill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5" sqref="B5:C5"/>
    </sheetView>
  </sheetViews>
  <sheetFormatPr defaultRowHeight="15" x14ac:dyDescent="0.25"/>
  <cols>
    <col min="1" max="1" width="39" customWidth="1"/>
  </cols>
  <sheetData>
    <row r="1" spans="1:3" x14ac:dyDescent="0.25">
      <c r="B1" s="12"/>
      <c r="C1" s="12"/>
    </row>
    <row r="2" spans="1:3" x14ac:dyDescent="0.25">
      <c r="A2" t="s">
        <v>0</v>
      </c>
      <c r="B2" t="s">
        <v>28</v>
      </c>
      <c r="C2" t="s">
        <v>29</v>
      </c>
    </row>
    <row r="3" spans="1:3" x14ac:dyDescent="0.25">
      <c r="A3" s="1" t="s">
        <v>1</v>
      </c>
    </row>
    <row r="4" spans="1:3" x14ac:dyDescent="0.25">
      <c r="A4" t="s">
        <v>2</v>
      </c>
      <c r="B4" t="s">
        <v>30</v>
      </c>
      <c r="C4" t="s">
        <v>31</v>
      </c>
    </row>
    <row r="5" spans="1:3" x14ac:dyDescent="0.25">
      <c r="A5" t="s">
        <v>3</v>
      </c>
      <c r="B5">
        <v>86.771666666666675</v>
      </c>
      <c r="C5">
        <v>86.771666666666675</v>
      </c>
    </row>
    <row r="6" spans="1:3" x14ac:dyDescent="0.25">
      <c r="A6" t="s">
        <v>4</v>
      </c>
      <c r="B6">
        <v>412.1</v>
      </c>
      <c r="C6">
        <v>418.5</v>
      </c>
    </row>
    <row r="7" spans="1:3" x14ac:dyDescent="0.25">
      <c r="A7" t="s">
        <v>5</v>
      </c>
    </row>
    <row r="8" spans="1:3" x14ac:dyDescent="0.25">
      <c r="A8" t="s">
        <v>6</v>
      </c>
      <c r="B8">
        <v>2.25</v>
      </c>
      <c r="C8">
        <v>2.31</v>
      </c>
    </row>
    <row r="9" spans="1:3" x14ac:dyDescent="0.25">
      <c r="A9" t="s">
        <v>7</v>
      </c>
      <c r="B9">
        <v>192.25</v>
      </c>
      <c r="C9">
        <v>192.25</v>
      </c>
    </row>
    <row r="10" spans="1:3" x14ac:dyDescent="0.25">
      <c r="A10" t="s">
        <v>8</v>
      </c>
      <c r="B10">
        <v>5.57</v>
      </c>
      <c r="C10">
        <v>5.57</v>
      </c>
    </row>
    <row r="11" spans="1:3" x14ac:dyDescent="0.25">
      <c r="A11" t="s">
        <v>9</v>
      </c>
      <c r="B11">
        <v>24</v>
      </c>
      <c r="C11">
        <v>24</v>
      </c>
    </row>
    <row r="12" spans="1:3" x14ac:dyDescent="0.25">
      <c r="A12" t="s">
        <v>10</v>
      </c>
      <c r="B12">
        <v>13</v>
      </c>
      <c r="C12">
        <v>13</v>
      </c>
    </row>
    <row r="14" spans="1:3" x14ac:dyDescent="0.25">
      <c r="A14" s="1" t="s">
        <v>11</v>
      </c>
    </row>
    <row r="15" spans="1:3" x14ac:dyDescent="0.25">
      <c r="A15" t="s">
        <v>12</v>
      </c>
      <c r="B15">
        <v>412.1</v>
      </c>
      <c r="C15">
        <v>418.5</v>
      </c>
    </row>
    <row r="16" spans="1:3" x14ac:dyDescent="0.25">
      <c r="A16" t="s">
        <v>13</v>
      </c>
      <c r="B16" t="s">
        <v>33</v>
      </c>
      <c r="C16" t="s">
        <v>33</v>
      </c>
    </row>
    <row r="17" spans="1:3" x14ac:dyDescent="0.25">
      <c r="A17" t="s">
        <v>14</v>
      </c>
      <c r="B17">
        <v>23</v>
      </c>
      <c r="C17">
        <v>23</v>
      </c>
    </row>
    <row r="18" spans="1:3" x14ac:dyDescent="0.25">
      <c r="A18" t="s">
        <v>15</v>
      </c>
      <c r="B18">
        <v>22.9</v>
      </c>
      <c r="C18">
        <v>22.4</v>
      </c>
    </row>
    <row r="19" spans="1:3" x14ac:dyDescent="0.25">
      <c r="A19" t="s">
        <v>16</v>
      </c>
      <c r="B19">
        <v>4.32</v>
      </c>
      <c r="C19">
        <v>4.5</v>
      </c>
    </row>
    <row r="20" spans="1:3" x14ac:dyDescent="0.25">
      <c r="A20" t="s">
        <v>17</v>
      </c>
      <c r="B20">
        <v>3.93</v>
      </c>
      <c r="C20">
        <v>3.93</v>
      </c>
    </row>
    <row r="21" spans="1:3" x14ac:dyDescent="0.25">
      <c r="A21" t="s">
        <v>18</v>
      </c>
      <c r="B21">
        <v>4.91</v>
      </c>
      <c r="C21">
        <v>4.91</v>
      </c>
    </row>
    <row r="23" spans="1:3" x14ac:dyDescent="0.25">
      <c r="A23" s="1" t="s">
        <v>19</v>
      </c>
    </row>
    <row r="24" spans="1:3" x14ac:dyDescent="0.25">
      <c r="A24" s="2" t="s">
        <v>20</v>
      </c>
      <c r="B24" s="3"/>
      <c r="C24" s="3"/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8" spans="1:3" x14ac:dyDescent="0.25">
      <c r="A28" t="s">
        <v>24</v>
      </c>
    </row>
    <row r="29" spans="1:3" x14ac:dyDescent="0.25">
      <c r="A29" t="s">
        <v>25</v>
      </c>
    </row>
    <row r="30" spans="1:3" x14ac:dyDescent="0.25">
      <c r="A30" t="s">
        <v>26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C9" sqref="C9:D10"/>
    </sheetView>
  </sheetViews>
  <sheetFormatPr defaultRowHeight="15" x14ac:dyDescent="0.25"/>
  <cols>
    <col min="1" max="1" width="27.28515625" bestFit="1" customWidth="1"/>
  </cols>
  <sheetData>
    <row r="1" spans="1:4" x14ac:dyDescent="0.25">
      <c r="C1" s="12"/>
      <c r="D1" s="12"/>
    </row>
    <row r="2" spans="1:4" x14ac:dyDescent="0.25">
      <c r="A2" t="s">
        <v>35</v>
      </c>
      <c r="C2" t="s">
        <v>71</v>
      </c>
      <c r="D2" t="s">
        <v>72</v>
      </c>
    </row>
    <row r="3" spans="1:4" x14ac:dyDescent="0.25">
      <c r="A3" s="1" t="s">
        <v>36</v>
      </c>
    </row>
    <row r="4" spans="1:4" x14ac:dyDescent="0.25">
      <c r="A4" t="s">
        <v>37</v>
      </c>
      <c r="C4" t="s">
        <v>30</v>
      </c>
      <c r="D4" t="s">
        <v>30</v>
      </c>
    </row>
    <row r="5" spans="1:4" s="3" customFormat="1" x14ac:dyDescent="0.25">
      <c r="A5" s="3" t="s">
        <v>38</v>
      </c>
    </row>
    <row r="6" spans="1:4" x14ac:dyDescent="0.25">
      <c r="A6" t="s">
        <v>39</v>
      </c>
      <c r="C6">
        <v>5.57</v>
      </c>
      <c r="D6">
        <v>5.57</v>
      </c>
    </row>
    <row r="7" spans="1:4" x14ac:dyDescent="0.25">
      <c r="A7" t="s">
        <v>40</v>
      </c>
    </row>
    <row r="8" spans="1:4" x14ac:dyDescent="0.25">
      <c r="A8" t="s">
        <v>41</v>
      </c>
      <c r="C8">
        <v>24</v>
      </c>
      <c r="D8">
        <v>24</v>
      </c>
    </row>
    <row r="9" spans="1:4" x14ac:dyDescent="0.25">
      <c r="A9" t="s">
        <v>42</v>
      </c>
      <c r="C9">
        <v>412.1</v>
      </c>
      <c r="D9">
        <v>418.5</v>
      </c>
    </row>
    <row r="10" spans="1:4" x14ac:dyDescent="0.25">
      <c r="A10" t="s">
        <v>43</v>
      </c>
      <c r="C10">
        <v>412.1</v>
      </c>
      <c r="D10">
        <v>418.5</v>
      </c>
    </row>
    <row r="11" spans="1:4" x14ac:dyDescent="0.25">
      <c r="A11" t="s">
        <v>14</v>
      </c>
      <c r="C11">
        <v>23</v>
      </c>
      <c r="D11">
        <v>23</v>
      </c>
    </row>
    <row r="12" spans="1:4" x14ac:dyDescent="0.25">
      <c r="A12" t="s">
        <v>44</v>
      </c>
      <c r="C12">
        <f>(C19-91)</f>
        <v>101.25</v>
      </c>
      <c r="D12">
        <f>(D19-91)</f>
        <v>101.25</v>
      </c>
    </row>
    <row r="13" spans="1:4" x14ac:dyDescent="0.25">
      <c r="A13" t="s">
        <v>45</v>
      </c>
      <c r="C13">
        <v>2.25</v>
      </c>
      <c r="D13">
        <v>2.31</v>
      </c>
    </row>
    <row r="15" spans="1:4" x14ac:dyDescent="0.25">
      <c r="A15" s="1" t="s">
        <v>46</v>
      </c>
    </row>
    <row r="16" spans="1:4" x14ac:dyDescent="0.25">
      <c r="A16" t="s">
        <v>47</v>
      </c>
      <c r="C16">
        <v>22.9</v>
      </c>
      <c r="D16">
        <v>22.4</v>
      </c>
    </row>
    <row r="17" spans="1:4" x14ac:dyDescent="0.25">
      <c r="A17" t="s">
        <v>48</v>
      </c>
    </row>
    <row r="18" spans="1:4" x14ac:dyDescent="0.25">
      <c r="A18" t="s">
        <v>49</v>
      </c>
      <c r="C18">
        <v>4.32</v>
      </c>
      <c r="D18">
        <v>4.5</v>
      </c>
    </row>
    <row r="19" spans="1:4" x14ac:dyDescent="0.25">
      <c r="A19" t="s">
        <v>7</v>
      </c>
      <c r="C19">
        <v>192.25</v>
      </c>
      <c r="D19">
        <v>192.25</v>
      </c>
    </row>
    <row r="20" spans="1:4" x14ac:dyDescent="0.25">
      <c r="A20" t="s">
        <v>50</v>
      </c>
      <c r="C20">
        <v>3.93</v>
      </c>
      <c r="D20">
        <v>3.93</v>
      </c>
    </row>
    <row r="22" spans="1:4" x14ac:dyDescent="0.25">
      <c r="A22" s="1" t="s">
        <v>51</v>
      </c>
    </row>
    <row r="23" spans="1:4" x14ac:dyDescent="0.25">
      <c r="A23" t="s">
        <v>52</v>
      </c>
    </row>
    <row r="24" spans="1:4" x14ac:dyDescent="0.25">
      <c r="A24" t="s">
        <v>53</v>
      </c>
    </row>
    <row r="25" spans="1:4" x14ac:dyDescent="0.25">
      <c r="A25" t="s">
        <v>54</v>
      </c>
    </row>
    <row r="26" spans="1:4" x14ac:dyDescent="0.25">
      <c r="A26" t="s">
        <v>55</v>
      </c>
    </row>
    <row r="27" spans="1:4" x14ac:dyDescent="0.25">
      <c r="A27" t="s">
        <v>56</v>
      </c>
    </row>
    <row r="28" spans="1:4" x14ac:dyDescent="0.25">
      <c r="A28" t="s">
        <v>57</v>
      </c>
      <c r="C28">
        <v>12</v>
      </c>
      <c r="D28">
        <v>12</v>
      </c>
    </row>
    <row r="29" spans="1:4" x14ac:dyDescent="0.25">
      <c r="A29" t="s">
        <v>58</v>
      </c>
      <c r="C29" t="s">
        <v>73</v>
      </c>
      <c r="D29" t="s">
        <v>73</v>
      </c>
    </row>
    <row r="30" spans="1:4" x14ac:dyDescent="0.25">
      <c r="A30" t="s">
        <v>59</v>
      </c>
    </row>
    <row r="31" spans="1:4" x14ac:dyDescent="0.25">
      <c r="A31" t="s">
        <v>60</v>
      </c>
      <c r="C31" s="4">
        <v>0</v>
      </c>
      <c r="D31" s="4">
        <v>0</v>
      </c>
    </row>
    <row r="32" spans="1:4" x14ac:dyDescent="0.25">
      <c r="A32" t="s">
        <v>61</v>
      </c>
      <c r="C32" s="4">
        <v>0.3</v>
      </c>
      <c r="D32" s="4">
        <v>0.3</v>
      </c>
    </row>
    <row r="33" spans="1:4" x14ac:dyDescent="0.25">
      <c r="A33" t="s">
        <v>62</v>
      </c>
      <c r="C33" s="4" t="s">
        <v>74</v>
      </c>
      <c r="D33" s="4" t="s">
        <v>74</v>
      </c>
    </row>
    <row r="34" spans="1:4" x14ac:dyDescent="0.25">
      <c r="A34" t="s">
        <v>63</v>
      </c>
      <c r="C34" s="4" t="s">
        <v>75</v>
      </c>
      <c r="D34" s="4" t="s">
        <v>75</v>
      </c>
    </row>
    <row r="36" spans="1:4" x14ac:dyDescent="0.25">
      <c r="A36" s="1" t="s">
        <v>64</v>
      </c>
    </row>
    <row r="37" spans="1:4" x14ac:dyDescent="0.25">
      <c r="A37" t="s">
        <v>65</v>
      </c>
      <c r="C37" s="5" t="s">
        <v>76</v>
      </c>
      <c r="D37" s="5" t="s">
        <v>73</v>
      </c>
    </row>
    <row r="38" spans="1:4" x14ac:dyDescent="0.25">
      <c r="A38" t="s">
        <v>66</v>
      </c>
      <c r="C38" s="4"/>
      <c r="D38" s="4"/>
    </row>
    <row r="39" spans="1:4" x14ac:dyDescent="0.25">
      <c r="A39" t="s">
        <v>67</v>
      </c>
      <c r="C39" s="4"/>
      <c r="D39" s="4"/>
    </row>
    <row r="40" spans="1:4" x14ac:dyDescent="0.25">
      <c r="A40" t="s">
        <v>68</v>
      </c>
      <c r="C40" s="4"/>
      <c r="D40" s="4"/>
    </row>
    <row r="41" spans="1:4" x14ac:dyDescent="0.25">
      <c r="A41" t="s">
        <v>69</v>
      </c>
      <c r="C41" s="4"/>
      <c r="D41" s="4"/>
    </row>
    <row r="42" spans="1:4" x14ac:dyDescent="0.25">
      <c r="A42" t="s">
        <v>70</v>
      </c>
      <c r="C42" s="4"/>
      <c r="D42" s="4"/>
    </row>
  </sheetData>
  <mergeCells count="1"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selection activeCell="B26" sqref="B26:C26"/>
    </sheetView>
  </sheetViews>
  <sheetFormatPr defaultRowHeight="15" x14ac:dyDescent="0.25"/>
  <cols>
    <col min="1" max="1" width="31.85546875" bestFit="1" customWidth="1"/>
  </cols>
  <sheetData>
    <row r="1" spans="1:15" x14ac:dyDescent="0.25">
      <c r="B1" s="12" t="s">
        <v>27</v>
      </c>
      <c r="C1" s="12"/>
    </row>
    <row r="2" spans="1:15" x14ac:dyDescent="0.25">
      <c r="A2" t="s">
        <v>77</v>
      </c>
      <c r="B2" t="s">
        <v>71</v>
      </c>
      <c r="C2" t="s">
        <v>29</v>
      </c>
    </row>
    <row r="3" spans="1:15" x14ac:dyDescent="0.25">
      <c r="A3" s="1" t="s">
        <v>78</v>
      </c>
      <c r="M3">
        <v>370</v>
      </c>
      <c r="N3">
        <v>370</v>
      </c>
      <c r="O3">
        <v>370</v>
      </c>
    </row>
    <row r="4" spans="1:15" x14ac:dyDescent="0.25">
      <c r="A4" t="s">
        <v>2</v>
      </c>
      <c r="B4" t="s">
        <v>31</v>
      </c>
      <c r="C4" t="s">
        <v>30</v>
      </c>
    </row>
    <row r="5" spans="1:15" x14ac:dyDescent="0.25">
      <c r="A5" t="s">
        <v>20</v>
      </c>
    </row>
    <row r="6" spans="1:15" x14ac:dyDescent="0.25">
      <c r="A6" t="s">
        <v>79</v>
      </c>
    </row>
    <row r="7" spans="1:15" x14ac:dyDescent="0.25">
      <c r="A7" t="s">
        <v>80</v>
      </c>
    </row>
    <row r="8" spans="1:15" x14ac:dyDescent="0.25">
      <c r="A8" t="s">
        <v>81</v>
      </c>
    </row>
    <row r="9" spans="1:15" x14ac:dyDescent="0.25">
      <c r="A9" t="s">
        <v>82</v>
      </c>
    </row>
    <row r="10" spans="1:15" x14ac:dyDescent="0.25">
      <c r="A10" t="s">
        <v>83</v>
      </c>
    </row>
    <row r="11" spans="1:15" x14ac:dyDescent="0.25">
      <c r="A11" t="s">
        <v>84</v>
      </c>
      <c r="B11" s="4">
        <v>12</v>
      </c>
      <c r="C11" s="4">
        <v>12</v>
      </c>
    </row>
    <row r="12" spans="1:15" x14ac:dyDescent="0.25">
      <c r="A12" t="s">
        <v>85</v>
      </c>
      <c r="B12" s="4">
        <v>12</v>
      </c>
      <c r="C12" s="4">
        <v>12</v>
      </c>
    </row>
    <row r="13" spans="1:15" x14ac:dyDescent="0.25">
      <c r="A13" t="s">
        <v>86</v>
      </c>
      <c r="B13" s="4" t="s">
        <v>73</v>
      </c>
      <c r="C13" s="4" t="s">
        <v>73</v>
      </c>
    </row>
    <row r="14" spans="1:15" x14ac:dyDescent="0.25">
      <c r="A14" t="s">
        <v>87</v>
      </c>
      <c r="B14" s="4" t="s">
        <v>73</v>
      </c>
      <c r="C14" s="4" t="s">
        <v>73</v>
      </c>
    </row>
    <row r="15" spans="1:15" x14ac:dyDescent="0.25">
      <c r="A15" s="6" t="s">
        <v>88</v>
      </c>
      <c r="B15" s="7">
        <v>18</v>
      </c>
      <c r="C15" s="7">
        <v>18</v>
      </c>
    </row>
    <row r="16" spans="1:15" x14ac:dyDescent="0.25">
      <c r="A16" s="6" t="s">
        <v>89</v>
      </c>
      <c r="B16" s="7">
        <v>9</v>
      </c>
      <c r="C16" s="7">
        <v>9</v>
      </c>
    </row>
    <row r="17" spans="1:3" x14ac:dyDescent="0.25">
      <c r="A17" s="6" t="s">
        <v>90</v>
      </c>
      <c r="B17" s="7"/>
      <c r="C17" s="7"/>
    </row>
    <row r="18" spans="1:3" x14ac:dyDescent="0.25">
      <c r="A18" t="s">
        <v>91</v>
      </c>
      <c r="B18" s="4">
        <v>1</v>
      </c>
      <c r="C18" s="4">
        <v>1</v>
      </c>
    </row>
    <row r="19" spans="1:3" x14ac:dyDescent="0.25">
      <c r="A19" t="s">
        <v>92</v>
      </c>
      <c r="B19" s="4">
        <v>0</v>
      </c>
      <c r="C19" s="4">
        <v>0</v>
      </c>
    </row>
    <row r="20" spans="1:3" x14ac:dyDescent="0.25">
      <c r="A20" t="s">
        <v>93</v>
      </c>
      <c r="B20" s="4">
        <v>0</v>
      </c>
      <c r="C20" s="4">
        <v>0</v>
      </c>
    </row>
    <row r="22" spans="1:3" x14ac:dyDescent="0.25">
      <c r="A22" s="1" t="s">
        <v>94</v>
      </c>
    </row>
    <row r="23" spans="1:3" x14ac:dyDescent="0.25">
      <c r="A23" t="s">
        <v>95</v>
      </c>
      <c r="B23" t="s">
        <v>30</v>
      </c>
      <c r="C23" t="s">
        <v>30</v>
      </c>
    </row>
    <row r="24" spans="1:3" x14ac:dyDescent="0.25">
      <c r="A24" t="s">
        <v>96</v>
      </c>
    </row>
    <row r="25" spans="1:3" x14ac:dyDescent="0.25">
      <c r="A25" t="s">
        <v>97</v>
      </c>
    </row>
    <row r="26" spans="1:3" x14ac:dyDescent="0.25">
      <c r="A26" t="s">
        <v>98</v>
      </c>
      <c r="B26">
        <f>((((B30-1)*370)+B28)/30)+24</f>
        <v>86.771666666666675</v>
      </c>
      <c r="C26">
        <f>((((C30-1)*370)+C28)/30)+24</f>
        <v>86.771666666666675</v>
      </c>
    </row>
    <row r="27" spans="1:3" x14ac:dyDescent="0.25">
      <c r="A27" t="s">
        <v>99</v>
      </c>
      <c r="B27">
        <v>101.25</v>
      </c>
      <c r="C27">
        <v>101.25</v>
      </c>
    </row>
    <row r="28" spans="1:3" x14ac:dyDescent="0.25">
      <c r="A28" t="s">
        <v>100</v>
      </c>
      <c r="B28">
        <v>192.25</v>
      </c>
      <c r="C28">
        <v>192.25</v>
      </c>
    </row>
    <row r="29" spans="1:3" x14ac:dyDescent="0.25">
      <c r="A29" t="s">
        <v>101</v>
      </c>
      <c r="B29">
        <v>13</v>
      </c>
      <c r="C29">
        <v>13</v>
      </c>
    </row>
    <row r="30" spans="1:3" x14ac:dyDescent="0.25">
      <c r="A30" t="s">
        <v>8</v>
      </c>
      <c r="B30">
        <v>5.57</v>
      </c>
      <c r="C30">
        <v>5.57</v>
      </c>
    </row>
    <row r="31" spans="1:3" x14ac:dyDescent="0.25">
      <c r="A31" t="s">
        <v>102</v>
      </c>
      <c r="B31">
        <v>23</v>
      </c>
      <c r="C31">
        <v>23</v>
      </c>
    </row>
    <row r="32" spans="1:3" x14ac:dyDescent="0.25">
      <c r="A32" t="s">
        <v>41</v>
      </c>
      <c r="B32">
        <v>24</v>
      </c>
      <c r="C32">
        <v>24</v>
      </c>
    </row>
    <row r="33" spans="1:3" x14ac:dyDescent="0.25">
      <c r="A33" t="s">
        <v>103</v>
      </c>
      <c r="B33">
        <v>22.9</v>
      </c>
      <c r="C33">
        <v>22.4</v>
      </c>
    </row>
    <row r="34" spans="1:3" x14ac:dyDescent="0.25">
      <c r="A34" t="s">
        <v>16</v>
      </c>
      <c r="B34">
        <v>4.32</v>
      </c>
      <c r="C34">
        <v>4.5</v>
      </c>
    </row>
    <row r="35" spans="1:3" x14ac:dyDescent="0.25">
      <c r="A35" t="s">
        <v>104</v>
      </c>
    </row>
    <row r="36" spans="1:3" x14ac:dyDescent="0.25">
      <c r="A36" t="s">
        <v>105</v>
      </c>
      <c r="B36">
        <v>3.93</v>
      </c>
      <c r="C36">
        <v>3.93</v>
      </c>
    </row>
    <row r="37" spans="1:3" x14ac:dyDescent="0.25">
      <c r="A37" t="s">
        <v>106</v>
      </c>
      <c r="B37">
        <v>4.91</v>
      </c>
      <c r="C37">
        <v>4.91</v>
      </c>
    </row>
    <row r="38" spans="1:3" x14ac:dyDescent="0.25">
      <c r="A38" t="s">
        <v>107</v>
      </c>
      <c r="B38" s="4" t="s">
        <v>123</v>
      </c>
      <c r="C38" s="4" t="s">
        <v>123</v>
      </c>
    </row>
    <row r="39" spans="1:3" x14ac:dyDescent="0.25">
      <c r="A39" t="s">
        <v>108</v>
      </c>
      <c r="B39">
        <v>2.25</v>
      </c>
      <c r="C39">
        <v>2.31</v>
      </c>
    </row>
    <row r="40" spans="1:3" x14ac:dyDescent="0.25">
      <c r="A40" t="s">
        <v>109</v>
      </c>
      <c r="B40">
        <v>2.2999999999999998</v>
      </c>
      <c r="C40">
        <v>2.5</v>
      </c>
    </row>
    <row r="41" spans="1:3" x14ac:dyDescent="0.25">
      <c r="A41" t="s">
        <v>110</v>
      </c>
      <c r="B41" s="4">
        <v>100</v>
      </c>
      <c r="C41" s="4">
        <v>100</v>
      </c>
    </row>
    <row r="42" spans="1:3" x14ac:dyDescent="0.25">
      <c r="A42" t="s">
        <v>111</v>
      </c>
      <c r="B42" s="4" t="s">
        <v>124</v>
      </c>
      <c r="C42" s="4" t="s">
        <v>124</v>
      </c>
    </row>
    <row r="43" spans="1:3" x14ac:dyDescent="0.25">
      <c r="A43" t="s">
        <v>112</v>
      </c>
      <c r="B43" s="4" t="s">
        <v>125</v>
      </c>
      <c r="C43" s="4" t="s">
        <v>125</v>
      </c>
    </row>
    <row r="44" spans="1:3" x14ac:dyDescent="0.25">
      <c r="A44" t="s">
        <v>113</v>
      </c>
      <c r="B44" s="4" t="s">
        <v>33</v>
      </c>
      <c r="C44" s="4" t="s">
        <v>33</v>
      </c>
    </row>
    <row r="45" spans="1:3" x14ac:dyDescent="0.25">
      <c r="A45" t="s">
        <v>114</v>
      </c>
      <c r="B45" s="4" t="s">
        <v>34</v>
      </c>
      <c r="C45" s="5" t="s">
        <v>126</v>
      </c>
    </row>
    <row r="46" spans="1:3" x14ac:dyDescent="0.25">
      <c r="A46" t="s">
        <v>115</v>
      </c>
      <c r="B46" s="4"/>
      <c r="C46" s="4"/>
    </row>
    <row r="47" spans="1:3" x14ac:dyDescent="0.25">
      <c r="A47" t="s">
        <v>25</v>
      </c>
      <c r="B47" s="4" t="s">
        <v>127</v>
      </c>
      <c r="C47" s="4" t="s">
        <v>127</v>
      </c>
    </row>
    <row r="48" spans="1:3" x14ac:dyDescent="0.25">
      <c r="A48" t="s">
        <v>116</v>
      </c>
      <c r="B48" s="4" t="s">
        <v>34</v>
      </c>
      <c r="C48" s="4" t="s">
        <v>34</v>
      </c>
    </row>
    <row r="49" spans="1:3" x14ac:dyDescent="0.25">
      <c r="A49" t="s">
        <v>117</v>
      </c>
      <c r="B49" s="4" t="b">
        <v>1</v>
      </c>
      <c r="C49" s="4" t="b">
        <v>1</v>
      </c>
    </row>
    <row r="50" spans="1:3" x14ac:dyDescent="0.25">
      <c r="A50" t="s">
        <v>118</v>
      </c>
      <c r="B50" s="4" t="s">
        <v>128</v>
      </c>
      <c r="C50" s="4" t="s">
        <v>128</v>
      </c>
    </row>
    <row r="51" spans="1:3" x14ac:dyDescent="0.25">
      <c r="A51" t="s">
        <v>119</v>
      </c>
      <c r="B51">
        <v>412.1</v>
      </c>
      <c r="C51">
        <v>418.5</v>
      </c>
    </row>
    <row r="52" spans="1:3" x14ac:dyDescent="0.25">
      <c r="A52" t="s">
        <v>120</v>
      </c>
      <c r="B52">
        <v>412.1</v>
      </c>
      <c r="C52">
        <v>418.5</v>
      </c>
    </row>
    <row r="53" spans="1:3" x14ac:dyDescent="0.25">
      <c r="A53" t="s">
        <v>121</v>
      </c>
      <c r="B53">
        <v>0</v>
      </c>
      <c r="C53">
        <v>0</v>
      </c>
    </row>
    <row r="54" spans="1:3" x14ac:dyDescent="0.25">
      <c r="A54" t="s">
        <v>122</v>
      </c>
      <c r="B54" t="s">
        <v>76</v>
      </c>
      <c r="C54" t="s">
        <v>34</v>
      </c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F15" sqref="F15"/>
    </sheetView>
  </sheetViews>
  <sheetFormatPr defaultRowHeight="15" x14ac:dyDescent="0.25"/>
  <cols>
    <col min="1" max="1" width="45.7109375" bestFit="1" customWidth="1"/>
  </cols>
  <sheetData>
    <row r="1" spans="1:3" x14ac:dyDescent="0.25">
      <c r="B1" t="s">
        <v>71</v>
      </c>
      <c r="C1" t="s">
        <v>29</v>
      </c>
    </row>
    <row r="2" spans="1:3" x14ac:dyDescent="0.25">
      <c r="A2" t="s">
        <v>129</v>
      </c>
    </row>
    <row r="3" spans="1:3" x14ac:dyDescent="0.25">
      <c r="A3" t="s">
        <v>130</v>
      </c>
      <c r="B3" t="s">
        <v>31</v>
      </c>
      <c r="C3" t="s">
        <v>30</v>
      </c>
    </row>
    <row r="4" spans="1:3" x14ac:dyDescent="0.25">
      <c r="A4" t="s">
        <v>131</v>
      </c>
      <c r="B4" t="s">
        <v>32</v>
      </c>
      <c r="C4" t="s">
        <v>32</v>
      </c>
    </row>
    <row r="5" spans="1:3" x14ac:dyDescent="0.25">
      <c r="A5" t="s">
        <v>12</v>
      </c>
      <c r="B5">
        <v>412.1</v>
      </c>
      <c r="C5">
        <v>418.5</v>
      </c>
    </row>
    <row r="6" spans="1:3" x14ac:dyDescent="0.25">
      <c r="A6" t="s">
        <v>132</v>
      </c>
      <c r="B6" s="12" t="s">
        <v>133</v>
      </c>
      <c r="C6" s="12"/>
    </row>
    <row r="7" spans="1:3" x14ac:dyDescent="0.25">
      <c r="A7" t="s">
        <v>98</v>
      </c>
      <c r="B7">
        <v>86.771666666666675</v>
      </c>
      <c r="C7">
        <v>86.771666666666675</v>
      </c>
    </row>
    <row r="8" spans="1:3" x14ac:dyDescent="0.25">
      <c r="A8" t="s">
        <v>134</v>
      </c>
      <c r="B8">
        <v>412.1</v>
      </c>
      <c r="C8">
        <v>418.5</v>
      </c>
    </row>
    <row r="9" spans="1:3" x14ac:dyDescent="0.25">
      <c r="A9" t="s">
        <v>135</v>
      </c>
      <c r="B9">
        <v>2.25</v>
      </c>
      <c r="C9">
        <v>2.31</v>
      </c>
    </row>
    <row r="10" spans="1:3" x14ac:dyDescent="0.25">
      <c r="A10" t="s">
        <v>136</v>
      </c>
      <c r="B10">
        <v>0</v>
      </c>
      <c r="C10">
        <v>0</v>
      </c>
    </row>
    <row r="11" spans="1:3" x14ac:dyDescent="0.25">
      <c r="A11" t="s">
        <v>137</v>
      </c>
      <c r="B11">
        <v>192.25</v>
      </c>
      <c r="C11">
        <v>192.25</v>
      </c>
    </row>
    <row r="12" spans="1:3" x14ac:dyDescent="0.25">
      <c r="A12" t="s">
        <v>138</v>
      </c>
      <c r="B12">
        <v>24</v>
      </c>
      <c r="C12">
        <v>24</v>
      </c>
    </row>
    <row r="13" spans="1:3" x14ac:dyDescent="0.25">
      <c r="A13" t="s">
        <v>139</v>
      </c>
      <c r="B13">
        <v>91.25</v>
      </c>
      <c r="C13">
        <v>91.25</v>
      </c>
    </row>
    <row r="14" spans="1:3" x14ac:dyDescent="0.25">
      <c r="A14" t="s">
        <v>20</v>
      </c>
    </row>
    <row r="15" spans="1:3" x14ac:dyDescent="0.25">
      <c r="A15" s="12" t="s">
        <v>21</v>
      </c>
      <c r="B15" s="12"/>
      <c r="C15" s="12"/>
    </row>
    <row r="16" spans="1:3" x14ac:dyDescent="0.25">
      <c r="A16" t="s">
        <v>21</v>
      </c>
    </row>
    <row r="17" spans="1:3" x14ac:dyDescent="0.25">
      <c r="A17" t="s">
        <v>140</v>
      </c>
      <c r="B17" t="s">
        <v>221</v>
      </c>
      <c r="C17" t="s">
        <v>221</v>
      </c>
    </row>
    <row r="18" spans="1:3" x14ac:dyDescent="0.25">
      <c r="A18" t="s">
        <v>22</v>
      </c>
    </row>
    <row r="19" spans="1:3" x14ac:dyDescent="0.25">
      <c r="A19" t="s">
        <v>141</v>
      </c>
    </row>
    <row r="20" spans="1:3" x14ac:dyDescent="0.25">
      <c r="A20" t="s">
        <v>142</v>
      </c>
    </row>
    <row r="21" spans="1:3" x14ac:dyDescent="0.25">
      <c r="A21" s="12" t="s">
        <v>47</v>
      </c>
      <c r="B21" s="12"/>
      <c r="C21" s="12"/>
    </row>
    <row r="22" spans="1:3" x14ac:dyDescent="0.25">
      <c r="A22" t="s">
        <v>143</v>
      </c>
      <c r="B22">
        <v>23</v>
      </c>
      <c r="C22">
        <v>23</v>
      </c>
    </row>
    <row r="23" spans="1:3" x14ac:dyDescent="0.25">
      <c r="A23" t="s">
        <v>144</v>
      </c>
      <c r="B23" s="12" t="s">
        <v>133</v>
      </c>
      <c r="C23" s="12"/>
    </row>
    <row r="24" spans="1:3" x14ac:dyDescent="0.25">
      <c r="A24" t="s">
        <v>145</v>
      </c>
    </row>
    <row r="25" spans="1:3" x14ac:dyDescent="0.25">
      <c r="A25" t="s">
        <v>146</v>
      </c>
    </row>
    <row r="26" spans="1:3" x14ac:dyDescent="0.25">
      <c r="A26" t="s">
        <v>147</v>
      </c>
      <c r="B26">
        <v>22.9</v>
      </c>
      <c r="C26">
        <v>22.4</v>
      </c>
    </row>
    <row r="27" spans="1:3" x14ac:dyDescent="0.25">
      <c r="A27" t="s">
        <v>148</v>
      </c>
      <c r="B27">
        <v>2</v>
      </c>
      <c r="C27">
        <v>2</v>
      </c>
    </row>
    <row r="28" spans="1:3" x14ac:dyDescent="0.25">
      <c r="A28" t="s">
        <v>149</v>
      </c>
      <c r="B28" s="12" t="s">
        <v>133</v>
      </c>
      <c r="C28" s="12"/>
    </row>
    <row r="29" spans="1:3" x14ac:dyDescent="0.25">
      <c r="A29" t="s">
        <v>150</v>
      </c>
      <c r="B29">
        <v>4.32</v>
      </c>
      <c r="C29">
        <v>4.5</v>
      </c>
    </row>
    <row r="30" spans="1:3" x14ac:dyDescent="0.25">
      <c r="A30" t="s">
        <v>151</v>
      </c>
      <c r="B30">
        <v>3.93</v>
      </c>
      <c r="C30">
        <v>3.93</v>
      </c>
    </row>
    <row r="31" spans="1:3" x14ac:dyDescent="0.25">
      <c r="A31" t="s">
        <v>106</v>
      </c>
      <c r="B31">
        <v>4.91</v>
      </c>
      <c r="C31">
        <v>4.91</v>
      </c>
    </row>
    <row r="32" spans="1:3" x14ac:dyDescent="0.25">
      <c r="A32" t="s">
        <v>152</v>
      </c>
    </row>
    <row r="33" spans="1:1" x14ac:dyDescent="0.25">
      <c r="A33" t="s">
        <v>153</v>
      </c>
    </row>
  </sheetData>
  <mergeCells count="5">
    <mergeCell ref="B6:C6"/>
    <mergeCell ref="A15:C15"/>
    <mergeCell ref="A21:C21"/>
    <mergeCell ref="B23:C23"/>
    <mergeCell ref="B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C1" workbookViewId="0">
      <selection activeCell="O2" sqref="O2:O12"/>
    </sheetView>
  </sheetViews>
  <sheetFormatPr defaultRowHeight="15" x14ac:dyDescent="0.25"/>
  <cols>
    <col min="1" max="1" width="17.5703125" bestFit="1" customWidth="1"/>
    <col min="2" max="2" width="8.85546875" bestFit="1" customWidth="1"/>
    <col min="3" max="3" width="26.85546875" bestFit="1" customWidth="1"/>
    <col min="6" max="6" width="10" bestFit="1" customWidth="1"/>
    <col min="7" max="7" width="14" bestFit="1" customWidth="1"/>
  </cols>
  <sheetData>
    <row r="1" spans="1:15" x14ac:dyDescent="0.25">
      <c r="A1" t="s">
        <v>194</v>
      </c>
      <c r="B1" t="s">
        <v>203</v>
      </c>
      <c r="F1" t="s">
        <v>222</v>
      </c>
      <c r="G1" t="s">
        <v>223</v>
      </c>
      <c r="I1" t="s">
        <v>225</v>
      </c>
      <c r="J1" t="s">
        <v>226</v>
      </c>
      <c r="L1" t="s">
        <v>227</v>
      </c>
      <c r="N1" t="s">
        <v>231</v>
      </c>
    </row>
    <row r="2" spans="1:15" x14ac:dyDescent="0.25">
      <c r="A2" t="s">
        <v>195</v>
      </c>
      <c r="B2">
        <v>50</v>
      </c>
      <c r="F2">
        <v>11</v>
      </c>
      <c r="G2">
        <v>10.65</v>
      </c>
      <c r="I2">
        <f>((B2/100)*14.9)</f>
        <v>7.45</v>
      </c>
      <c r="J2">
        <f>((B2/100)*15)</f>
        <v>7.5</v>
      </c>
      <c r="K2" t="s">
        <v>195</v>
      </c>
      <c r="L2">
        <f>((B2/100)*17.44)</f>
        <v>8.7200000000000006</v>
      </c>
      <c r="N2">
        <f>((B2/100)*21.729)</f>
        <v>10.8645</v>
      </c>
      <c r="O2">
        <f>((B2/100)*21.626)</f>
        <v>10.813000000000001</v>
      </c>
    </row>
    <row r="3" spans="1:15" x14ac:dyDescent="0.25">
      <c r="A3" t="s">
        <v>196</v>
      </c>
      <c r="B3">
        <v>27</v>
      </c>
      <c r="F3">
        <v>5.94</v>
      </c>
      <c r="G3">
        <v>5.7510000000000003</v>
      </c>
      <c r="I3">
        <f t="shared" ref="I3:I12" si="0">((B3/100)*14.9)</f>
        <v>4.0230000000000006</v>
      </c>
      <c r="J3">
        <f t="shared" ref="J3:J12" si="1">((B3/100)*15)</f>
        <v>4.0500000000000007</v>
      </c>
      <c r="K3" t="s">
        <v>196</v>
      </c>
      <c r="L3">
        <f t="shared" ref="L3:L12" si="2">((B3/100)*17.44)</f>
        <v>4.708800000000001</v>
      </c>
      <c r="N3">
        <f t="shared" ref="N3:N12" si="3">((B3/100)*21.729)</f>
        <v>5.8668300000000002</v>
      </c>
      <c r="O3">
        <f t="shared" ref="O3:O12" si="4">((B3/100)*21.626)</f>
        <v>5.8390200000000005</v>
      </c>
    </row>
    <row r="4" spans="1:15" x14ac:dyDescent="0.25">
      <c r="A4" t="s">
        <v>197</v>
      </c>
      <c r="B4">
        <v>8</v>
      </c>
      <c r="F4">
        <v>1.76</v>
      </c>
      <c r="G4">
        <v>1.704</v>
      </c>
      <c r="I4">
        <f t="shared" si="0"/>
        <v>1.1919999999999999</v>
      </c>
      <c r="J4">
        <f t="shared" si="1"/>
        <v>1.2</v>
      </c>
      <c r="K4" t="s">
        <v>197</v>
      </c>
      <c r="L4">
        <f t="shared" si="2"/>
        <v>1.3952000000000002</v>
      </c>
      <c r="N4">
        <f t="shared" si="3"/>
        <v>1.7383199999999999</v>
      </c>
      <c r="O4">
        <f t="shared" si="4"/>
        <v>1.7300800000000001</v>
      </c>
    </row>
    <row r="5" spans="1:15" x14ac:dyDescent="0.25">
      <c r="A5" t="s">
        <v>198</v>
      </c>
      <c r="B5">
        <v>8</v>
      </c>
      <c r="F5">
        <v>1.76</v>
      </c>
      <c r="G5">
        <v>1.704</v>
      </c>
      <c r="I5">
        <f t="shared" si="0"/>
        <v>1.1919999999999999</v>
      </c>
      <c r="J5">
        <f t="shared" si="1"/>
        <v>1.2</v>
      </c>
      <c r="K5" t="s">
        <v>198</v>
      </c>
      <c r="L5">
        <f t="shared" si="2"/>
        <v>1.3952000000000002</v>
      </c>
      <c r="N5">
        <f t="shared" si="3"/>
        <v>1.7383199999999999</v>
      </c>
      <c r="O5">
        <f t="shared" si="4"/>
        <v>1.7300800000000001</v>
      </c>
    </row>
    <row r="6" spans="1:15" x14ac:dyDescent="0.25">
      <c r="A6" t="s">
        <v>199</v>
      </c>
      <c r="B6">
        <v>5</v>
      </c>
      <c r="F6">
        <v>1.1000000000000001</v>
      </c>
      <c r="G6">
        <v>1.0649999999999999</v>
      </c>
      <c r="I6">
        <f t="shared" si="0"/>
        <v>0.74500000000000011</v>
      </c>
      <c r="J6">
        <f t="shared" si="1"/>
        <v>0.75</v>
      </c>
      <c r="K6" t="s">
        <v>199</v>
      </c>
      <c r="L6">
        <f t="shared" si="2"/>
        <v>0.87200000000000011</v>
      </c>
      <c r="N6">
        <f t="shared" si="3"/>
        <v>1.0864499999999999</v>
      </c>
      <c r="O6">
        <f t="shared" si="4"/>
        <v>1.0813000000000001</v>
      </c>
    </row>
    <row r="7" spans="1:15" x14ac:dyDescent="0.25">
      <c r="A7" t="s">
        <v>200</v>
      </c>
      <c r="B7">
        <v>0.3</v>
      </c>
      <c r="F7">
        <v>6.6000000000000003E-2</v>
      </c>
      <c r="G7">
        <v>6.3899999999999998E-2</v>
      </c>
      <c r="I7">
        <f t="shared" si="0"/>
        <v>4.4700000000000004E-2</v>
      </c>
      <c r="J7">
        <f t="shared" si="1"/>
        <v>4.4999999999999998E-2</v>
      </c>
      <c r="K7" t="s">
        <v>200</v>
      </c>
      <c r="L7">
        <f t="shared" si="2"/>
        <v>5.2320000000000005E-2</v>
      </c>
      <c r="N7">
        <f t="shared" si="3"/>
        <v>6.5186999999999995E-2</v>
      </c>
      <c r="O7">
        <f t="shared" si="4"/>
        <v>6.4878000000000005E-2</v>
      </c>
    </row>
    <row r="8" spans="1:15" x14ac:dyDescent="0.25">
      <c r="A8" t="s">
        <v>162</v>
      </c>
      <c r="B8">
        <v>0.3</v>
      </c>
      <c r="F8">
        <v>6.6000000000000003E-2</v>
      </c>
      <c r="G8">
        <v>6.3899999999999998E-2</v>
      </c>
      <c r="I8">
        <f t="shared" si="0"/>
        <v>4.4700000000000004E-2</v>
      </c>
      <c r="J8">
        <f t="shared" si="1"/>
        <v>4.4999999999999998E-2</v>
      </c>
      <c r="K8" t="s">
        <v>162</v>
      </c>
      <c r="L8">
        <f t="shared" si="2"/>
        <v>5.2320000000000005E-2</v>
      </c>
      <c r="N8">
        <f t="shared" si="3"/>
        <v>6.5186999999999995E-2</v>
      </c>
      <c r="O8">
        <f t="shared" si="4"/>
        <v>6.4878000000000005E-2</v>
      </c>
    </row>
    <row r="9" spans="1:15" x14ac:dyDescent="0.25">
      <c r="A9" t="s">
        <v>201</v>
      </c>
      <c r="B9">
        <v>0.2</v>
      </c>
      <c r="F9">
        <v>4.3999999999999997E-2</v>
      </c>
      <c r="G9">
        <v>4.2599999999999999E-2</v>
      </c>
      <c r="I9">
        <f t="shared" si="0"/>
        <v>2.98E-2</v>
      </c>
      <c r="J9">
        <f t="shared" si="1"/>
        <v>0.03</v>
      </c>
      <c r="K9" t="s">
        <v>201</v>
      </c>
      <c r="L9">
        <f t="shared" si="2"/>
        <v>3.4880000000000001E-2</v>
      </c>
      <c r="N9">
        <f t="shared" si="3"/>
        <v>4.3457999999999997E-2</v>
      </c>
      <c r="O9">
        <f t="shared" si="4"/>
        <v>4.3252000000000006E-2</v>
      </c>
    </row>
    <row r="10" spans="1:15" x14ac:dyDescent="0.25">
      <c r="A10" t="s">
        <v>163</v>
      </c>
      <c r="B10">
        <v>0.5</v>
      </c>
      <c r="F10">
        <v>0.11</v>
      </c>
      <c r="G10">
        <v>0.1065</v>
      </c>
      <c r="I10">
        <f t="shared" si="0"/>
        <v>7.4499999999999997E-2</v>
      </c>
      <c r="J10">
        <f t="shared" si="1"/>
        <v>7.4999999999999997E-2</v>
      </c>
      <c r="K10" t="s">
        <v>163</v>
      </c>
      <c r="L10">
        <f t="shared" si="2"/>
        <v>8.7200000000000014E-2</v>
      </c>
      <c r="N10">
        <f t="shared" si="3"/>
        <v>0.10864499999999999</v>
      </c>
      <c r="O10">
        <f t="shared" si="4"/>
        <v>0.10813</v>
      </c>
    </row>
    <row r="11" spans="1:15" x14ac:dyDescent="0.25">
      <c r="A11" t="s">
        <v>164</v>
      </c>
      <c r="B11">
        <v>0.2</v>
      </c>
      <c r="F11">
        <v>4.3999999999999997E-2</v>
      </c>
      <c r="G11">
        <v>4.2599999999999999E-2</v>
      </c>
      <c r="I11">
        <f t="shared" si="0"/>
        <v>2.98E-2</v>
      </c>
      <c r="J11">
        <f t="shared" si="1"/>
        <v>0.03</v>
      </c>
      <c r="K11" t="s">
        <v>164</v>
      </c>
      <c r="L11">
        <f t="shared" si="2"/>
        <v>3.4880000000000001E-2</v>
      </c>
      <c r="N11">
        <f t="shared" si="3"/>
        <v>4.3457999999999997E-2</v>
      </c>
      <c r="O11">
        <f t="shared" si="4"/>
        <v>4.3252000000000006E-2</v>
      </c>
    </row>
    <row r="12" spans="1:15" x14ac:dyDescent="0.25">
      <c r="A12" t="s">
        <v>202</v>
      </c>
      <c r="B12">
        <v>0.5</v>
      </c>
      <c r="C12" t="s">
        <v>216</v>
      </c>
      <c r="D12" t="s">
        <v>224</v>
      </c>
      <c r="E12">
        <v>0.44700000000000001</v>
      </c>
      <c r="F12">
        <v>0.11</v>
      </c>
      <c r="G12">
        <v>0.1065</v>
      </c>
      <c r="I12">
        <f t="shared" si="0"/>
        <v>7.4499999999999997E-2</v>
      </c>
      <c r="J12">
        <f t="shared" si="1"/>
        <v>7.4999999999999997E-2</v>
      </c>
      <c r="K12" t="s">
        <v>202</v>
      </c>
      <c r="L12">
        <f t="shared" si="2"/>
        <v>8.7200000000000014E-2</v>
      </c>
      <c r="N12">
        <f t="shared" si="3"/>
        <v>0.10864499999999999</v>
      </c>
      <c r="O12">
        <f t="shared" si="4"/>
        <v>0.10813</v>
      </c>
    </row>
    <row r="13" spans="1:15" x14ac:dyDescent="0.25">
      <c r="B13" s="8"/>
      <c r="C13" s="8"/>
    </row>
    <row r="14" spans="1:15" x14ac:dyDescent="0.25">
      <c r="A14" t="s">
        <v>220</v>
      </c>
      <c r="B14" t="s">
        <v>204</v>
      </c>
      <c r="C14" s="8" t="s">
        <v>71</v>
      </c>
      <c r="D14" s="8" t="s">
        <v>65</v>
      </c>
    </row>
    <row r="15" spans="1:15" x14ac:dyDescent="0.25">
      <c r="A15" t="s">
        <v>205</v>
      </c>
      <c r="B15" s="8" t="s">
        <v>217</v>
      </c>
      <c r="C15" s="8">
        <v>10</v>
      </c>
      <c r="D15">
        <v>10</v>
      </c>
    </row>
    <row r="16" spans="1:15" x14ac:dyDescent="0.25">
      <c r="A16" t="s">
        <v>206</v>
      </c>
      <c r="B16" s="8" t="s">
        <v>217</v>
      </c>
      <c r="C16" s="8">
        <v>6</v>
      </c>
      <c r="D16">
        <v>6</v>
      </c>
    </row>
    <row r="17" spans="1:4" x14ac:dyDescent="0.25">
      <c r="A17" t="s">
        <v>207</v>
      </c>
      <c r="B17" s="8" t="s">
        <v>218</v>
      </c>
      <c r="C17" s="8">
        <v>0.02</v>
      </c>
      <c r="D17">
        <v>0.02</v>
      </c>
    </row>
    <row r="18" spans="1:4" x14ac:dyDescent="0.25">
      <c r="A18" t="s">
        <v>208</v>
      </c>
      <c r="B18" s="8" t="s">
        <v>218</v>
      </c>
      <c r="C18" s="8">
        <v>86</v>
      </c>
      <c r="D18">
        <v>86</v>
      </c>
    </row>
    <row r="19" spans="1:4" x14ac:dyDescent="0.25">
      <c r="A19" t="s">
        <v>209</v>
      </c>
      <c r="B19" s="8" t="s">
        <v>218</v>
      </c>
      <c r="C19" s="8">
        <v>120</v>
      </c>
      <c r="D19">
        <v>120</v>
      </c>
    </row>
    <row r="20" spans="1:4" x14ac:dyDescent="0.25">
      <c r="A20" t="s">
        <v>210</v>
      </c>
      <c r="B20" s="8" t="s">
        <v>218</v>
      </c>
      <c r="C20" s="8">
        <v>30</v>
      </c>
      <c r="D20">
        <v>30</v>
      </c>
    </row>
    <row r="21" spans="1:4" x14ac:dyDescent="0.25">
      <c r="A21" t="s">
        <v>211</v>
      </c>
      <c r="B21" s="8" t="s">
        <v>218</v>
      </c>
      <c r="C21" s="8">
        <v>2</v>
      </c>
      <c r="D21">
        <v>2</v>
      </c>
    </row>
    <row r="22" spans="1:4" x14ac:dyDescent="0.25">
      <c r="A22" t="s">
        <v>212</v>
      </c>
      <c r="B22" s="8" t="s">
        <v>218</v>
      </c>
      <c r="C22" s="8">
        <v>0.3</v>
      </c>
      <c r="D22">
        <v>0.3</v>
      </c>
    </row>
    <row r="23" spans="1:4" x14ac:dyDescent="0.25">
      <c r="A23" t="s">
        <v>213</v>
      </c>
      <c r="B23" s="8" t="s">
        <v>218</v>
      </c>
      <c r="C23" s="8">
        <v>80</v>
      </c>
      <c r="D23">
        <v>80</v>
      </c>
    </row>
    <row r="24" spans="1:4" x14ac:dyDescent="0.25">
      <c r="A24" t="s">
        <v>214</v>
      </c>
      <c r="B24" s="8" t="s">
        <v>218</v>
      </c>
      <c r="C24" s="8">
        <v>1.5</v>
      </c>
      <c r="D24">
        <v>1.2</v>
      </c>
    </row>
    <row r="25" spans="1:4" x14ac:dyDescent="0.25">
      <c r="A25" t="s">
        <v>215</v>
      </c>
      <c r="B25" s="8" t="s">
        <v>218</v>
      </c>
      <c r="C25" s="8">
        <v>250</v>
      </c>
      <c r="D25">
        <v>250</v>
      </c>
    </row>
    <row r="26" spans="1:4" x14ac:dyDescent="0.25">
      <c r="A26" t="s">
        <v>216</v>
      </c>
      <c r="B26" s="8" t="s">
        <v>218</v>
      </c>
      <c r="C26" s="8">
        <v>0</v>
      </c>
      <c r="D26">
        <v>150</v>
      </c>
    </row>
    <row r="28" spans="1:4" x14ac:dyDescent="0.25">
      <c r="B28" s="9"/>
    </row>
    <row r="29" spans="1:4" x14ac:dyDescent="0.25">
      <c r="B29" s="9"/>
    </row>
    <row r="30" spans="1:4" x14ac:dyDescent="0.25">
      <c r="B30" s="9"/>
    </row>
    <row r="31" spans="1:4" x14ac:dyDescent="0.25">
      <c r="B31" s="9"/>
    </row>
    <row r="32" spans="1:4" x14ac:dyDescent="0.25">
      <c r="B32" s="9"/>
    </row>
    <row r="33" spans="2:2" x14ac:dyDescent="0.25">
      <c r="B33" s="9"/>
    </row>
    <row r="34" spans="2:2" x14ac:dyDescent="0.25">
      <c r="B34" s="9"/>
    </row>
    <row r="35" spans="2:2" x14ac:dyDescent="0.25">
      <c r="B35" s="9"/>
    </row>
    <row r="36" spans="2:2" x14ac:dyDescent="0.25">
      <c r="B36" s="9"/>
    </row>
    <row r="37" spans="2:2" x14ac:dyDescent="0.25">
      <c r="B37" s="9"/>
    </row>
    <row r="38" spans="2:2" x14ac:dyDescent="0.25">
      <c r="B38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G14" sqref="G14"/>
    </sheetView>
  </sheetViews>
  <sheetFormatPr defaultRowHeight="15" x14ac:dyDescent="0.25"/>
  <sheetData>
    <row r="1" spans="1:9" x14ac:dyDescent="0.25">
      <c r="B1" t="s">
        <v>154</v>
      </c>
      <c r="C1" t="s">
        <v>155</v>
      </c>
      <c r="D1" t="s">
        <v>156</v>
      </c>
      <c r="E1" t="s">
        <v>157</v>
      </c>
      <c r="F1" t="s">
        <v>158</v>
      </c>
      <c r="G1" t="s">
        <v>159</v>
      </c>
      <c r="H1" t="s">
        <v>160</v>
      </c>
      <c r="I1" t="s">
        <v>161</v>
      </c>
    </row>
    <row r="2" spans="1:9" x14ac:dyDescent="0.25">
      <c r="A2" s="13">
        <v>2012</v>
      </c>
      <c r="B2" s="13"/>
      <c r="C2" s="13"/>
      <c r="D2" s="13"/>
      <c r="E2" s="13"/>
      <c r="F2" s="13"/>
      <c r="G2" s="13"/>
    </row>
    <row r="3" spans="1:9" x14ac:dyDescent="0.25">
      <c r="D3" s="4"/>
    </row>
    <row r="4" spans="1:9" x14ac:dyDescent="0.25">
      <c r="D4" s="4"/>
    </row>
    <row r="5" spans="1:9" x14ac:dyDescent="0.25">
      <c r="A5" s="3"/>
      <c r="B5" s="10"/>
      <c r="C5" s="10"/>
      <c r="D5" s="3"/>
      <c r="E5" s="3"/>
      <c r="F5" s="3"/>
      <c r="G5" s="3"/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G1" sqref="G1:I7"/>
    </sheetView>
  </sheetViews>
  <sheetFormatPr defaultRowHeight="15" x14ac:dyDescent="0.25"/>
  <sheetData>
    <row r="1" spans="1:3" x14ac:dyDescent="0.25">
      <c r="B1" t="s">
        <v>71</v>
      </c>
      <c r="C1" t="s">
        <v>65</v>
      </c>
    </row>
    <row r="2" spans="1:3" x14ac:dyDescent="0.25">
      <c r="A2" t="s">
        <v>219</v>
      </c>
      <c r="B2">
        <v>22</v>
      </c>
      <c r="C2">
        <v>21.3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8" workbookViewId="0">
      <selection activeCell="C2" sqref="C2"/>
    </sheetView>
  </sheetViews>
  <sheetFormatPr defaultRowHeight="15" x14ac:dyDescent="0.25"/>
  <cols>
    <col min="1" max="1" width="42.28515625" bestFit="1" customWidth="1"/>
  </cols>
  <sheetData>
    <row r="1" spans="1:6" x14ac:dyDescent="0.25">
      <c r="A1" t="s">
        <v>165</v>
      </c>
      <c r="B1" t="s">
        <v>191</v>
      </c>
      <c r="C1" t="s">
        <v>29</v>
      </c>
    </row>
    <row r="2" spans="1:6" x14ac:dyDescent="0.25">
      <c r="A2" t="s">
        <v>166</v>
      </c>
      <c r="B2">
        <v>22.9</v>
      </c>
      <c r="C2">
        <v>22.4</v>
      </c>
    </row>
    <row r="3" spans="1:6" x14ac:dyDescent="0.25">
      <c r="A3" t="s">
        <v>167</v>
      </c>
      <c r="B3">
        <v>4.32</v>
      </c>
      <c r="C3">
        <v>4.45</v>
      </c>
    </row>
    <row r="4" spans="1:6" x14ac:dyDescent="0.25">
      <c r="A4" t="s">
        <v>168</v>
      </c>
      <c r="B4">
        <v>3.93</v>
      </c>
      <c r="C4">
        <v>3.93</v>
      </c>
    </row>
    <row r="5" spans="1:6" x14ac:dyDescent="0.25">
      <c r="A5" t="s">
        <v>169</v>
      </c>
      <c r="B5">
        <v>4.91</v>
      </c>
      <c r="C5">
        <v>4.91</v>
      </c>
    </row>
    <row r="6" spans="1:6" x14ac:dyDescent="0.25">
      <c r="A6" t="s">
        <v>170</v>
      </c>
      <c r="B6">
        <v>14.6</v>
      </c>
      <c r="C6">
        <v>16</v>
      </c>
    </row>
    <row r="7" spans="1:6" x14ac:dyDescent="0.25">
      <c r="A7" t="s">
        <v>171</v>
      </c>
      <c r="B7">
        <v>22</v>
      </c>
      <c r="C7">
        <v>21.3</v>
      </c>
    </row>
    <row r="8" spans="1:6" x14ac:dyDescent="0.25">
      <c r="A8" t="s">
        <v>172</v>
      </c>
    </row>
    <row r="9" spans="1:6" x14ac:dyDescent="0.25">
      <c r="A9" s="12" t="s">
        <v>173</v>
      </c>
      <c r="B9" s="12"/>
      <c r="C9" s="12"/>
      <c r="D9" s="12"/>
      <c r="E9" t="s">
        <v>193</v>
      </c>
    </row>
    <row r="10" spans="1:6" x14ac:dyDescent="0.25">
      <c r="A10" t="s">
        <v>174</v>
      </c>
      <c r="B10">
        <v>30.4</v>
      </c>
      <c r="E10">
        <v>23.5</v>
      </c>
    </row>
    <row r="11" spans="1:6" x14ac:dyDescent="0.25">
      <c r="A11" t="s">
        <v>175</v>
      </c>
      <c r="B11">
        <v>24.4</v>
      </c>
      <c r="E11">
        <v>18.8</v>
      </c>
    </row>
    <row r="12" spans="1:6" x14ac:dyDescent="0.25">
      <c r="A12" t="s">
        <v>176</v>
      </c>
      <c r="B12">
        <v>51</v>
      </c>
      <c r="E12" t="s">
        <v>228</v>
      </c>
    </row>
    <row r="13" spans="1:6" x14ac:dyDescent="0.25">
      <c r="A13" t="s">
        <v>177</v>
      </c>
      <c r="B13">
        <v>17.440000000000001</v>
      </c>
      <c r="E13">
        <v>17.440000000000001</v>
      </c>
    </row>
    <row r="14" spans="1:6" x14ac:dyDescent="0.25">
      <c r="A14" s="12" t="s">
        <v>178</v>
      </c>
      <c r="B14" s="12"/>
      <c r="C14" s="12"/>
      <c r="D14" s="12"/>
      <c r="E14" t="s">
        <v>193</v>
      </c>
    </row>
    <row r="15" spans="1:6" x14ac:dyDescent="0.25">
      <c r="A15" t="s">
        <v>179</v>
      </c>
      <c r="B15">
        <v>36.6</v>
      </c>
      <c r="C15">
        <v>34.5</v>
      </c>
      <c r="E15">
        <v>22.8</v>
      </c>
      <c r="F15">
        <v>22.4</v>
      </c>
    </row>
    <row r="16" spans="1:6" x14ac:dyDescent="0.25">
      <c r="A16" t="s">
        <v>180</v>
      </c>
      <c r="B16">
        <v>31.6</v>
      </c>
      <c r="C16">
        <v>29.9</v>
      </c>
      <c r="E16">
        <v>20.3</v>
      </c>
      <c r="F16">
        <v>20</v>
      </c>
    </row>
    <row r="17" spans="1:9" x14ac:dyDescent="0.25">
      <c r="A17" t="s">
        <v>181</v>
      </c>
      <c r="B17">
        <v>29</v>
      </c>
      <c r="C17">
        <v>33</v>
      </c>
      <c r="E17">
        <v>2650</v>
      </c>
      <c r="F17">
        <v>6367</v>
      </c>
    </row>
    <row r="18" spans="1:9" x14ac:dyDescent="0.25">
      <c r="A18" t="s">
        <v>182</v>
      </c>
      <c r="B18">
        <v>14.9</v>
      </c>
      <c r="C18">
        <v>15</v>
      </c>
      <c r="E18">
        <v>14.9</v>
      </c>
      <c r="F18">
        <v>15.5</v>
      </c>
    </row>
    <row r="19" spans="1:9" x14ac:dyDescent="0.25">
      <c r="A19" t="s">
        <v>183</v>
      </c>
      <c r="B19">
        <v>14</v>
      </c>
      <c r="C19">
        <v>17</v>
      </c>
      <c r="E19">
        <v>10</v>
      </c>
      <c r="F19">
        <v>10</v>
      </c>
    </row>
    <row r="20" spans="1:9" x14ac:dyDescent="0.25">
      <c r="A20" s="12" t="s">
        <v>184</v>
      </c>
      <c r="B20" s="12"/>
      <c r="C20" s="12"/>
      <c r="D20" s="12"/>
      <c r="E20" t="s">
        <v>193</v>
      </c>
    </row>
    <row r="21" spans="1:9" x14ac:dyDescent="0.25">
      <c r="A21" t="s">
        <v>179</v>
      </c>
      <c r="B21">
        <v>32.5</v>
      </c>
      <c r="C21">
        <v>29.7</v>
      </c>
      <c r="E21">
        <v>19.899999999999999</v>
      </c>
      <c r="F21">
        <v>19</v>
      </c>
    </row>
    <row r="22" spans="1:9" x14ac:dyDescent="0.25">
      <c r="A22" t="s">
        <v>180</v>
      </c>
      <c r="B22">
        <v>33.5</v>
      </c>
      <c r="C22">
        <v>31.3</v>
      </c>
      <c r="E22">
        <v>21.3</v>
      </c>
      <c r="F22">
        <v>20.8</v>
      </c>
    </row>
    <row r="23" spans="1:9" x14ac:dyDescent="0.25">
      <c r="A23" t="s">
        <v>182</v>
      </c>
      <c r="B23">
        <v>14.94</v>
      </c>
      <c r="C23">
        <v>15.08</v>
      </c>
      <c r="E23">
        <v>14.87</v>
      </c>
      <c r="F23">
        <v>15.49</v>
      </c>
    </row>
    <row r="24" spans="1:9" x14ac:dyDescent="0.25">
      <c r="A24" t="s">
        <v>185</v>
      </c>
      <c r="B24">
        <v>13.8</v>
      </c>
      <c r="C24">
        <v>12.9</v>
      </c>
      <c r="E24">
        <v>5.9</v>
      </c>
      <c r="F24">
        <v>6</v>
      </c>
    </row>
    <row r="25" spans="1:9" x14ac:dyDescent="0.25">
      <c r="A25" t="s">
        <v>186</v>
      </c>
      <c r="B25">
        <v>28</v>
      </c>
      <c r="C25">
        <v>35</v>
      </c>
      <c r="E25">
        <v>74</v>
      </c>
      <c r="F25">
        <v>73</v>
      </c>
    </row>
    <row r="26" spans="1:9" x14ac:dyDescent="0.25">
      <c r="A26" s="12" t="s">
        <v>187</v>
      </c>
      <c r="B26" s="12"/>
      <c r="C26" s="12"/>
      <c r="D26" s="12"/>
      <c r="E26" t="s">
        <v>229</v>
      </c>
      <c r="H26" t="s">
        <v>230</v>
      </c>
    </row>
    <row r="27" spans="1:9" x14ac:dyDescent="0.25">
      <c r="A27" t="s">
        <v>188</v>
      </c>
      <c r="B27">
        <v>40.19</v>
      </c>
      <c r="C27" s="3">
        <v>40.1</v>
      </c>
      <c r="D27" s="3"/>
      <c r="E27">
        <v>31.77</v>
      </c>
      <c r="F27">
        <v>32.93</v>
      </c>
      <c r="H27">
        <v>39.57</v>
      </c>
      <c r="I27">
        <v>40.79</v>
      </c>
    </row>
    <row r="28" spans="1:9" x14ac:dyDescent="0.25">
      <c r="A28" t="s">
        <v>175</v>
      </c>
      <c r="B28">
        <v>26.32</v>
      </c>
      <c r="C28" s="3">
        <v>25.54</v>
      </c>
      <c r="E28">
        <v>22.44</v>
      </c>
      <c r="F28">
        <v>22.38</v>
      </c>
      <c r="H28">
        <v>26.04</v>
      </c>
      <c r="I28">
        <v>25.89</v>
      </c>
    </row>
    <row r="29" spans="1:9" x14ac:dyDescent="0.25">
      <c r="A29" t="s">
        <v>189</v>
      </c>
      <c r="B29" s="8">
        <v>18376</v>
      </c>
      <c r="C29" s="11">
        <v>18353</v>
      </c>
      <c r="E29" s="8">
        <v>18376</v>
      </c>
      <c r="F29" s="8">
        <v>18353</v>
      </c>
    </row>
    <row r="30" spans="1:9" x14ac:dyDescent="0.25">
      <c r="A30" t="s">
        <v>190</v>
      </c>
      <c r="B30" s="8">
        <v>21729</v>
      </c>
      <c r="C30" s="11">
        <v>21626</v>
      </c>
      <c r="E30" s="8">
        <v>21729</v>
      </c>
      <c r="F30" s="8">
        <v>21626</v>
      </c>
      <c r="H30" s="8">
        <v>21738</v>
      </c>
      <c r="I30" s="8">
        <v>21626</v>
      </c>
    </row>
    <row r="31" spans="1:9" x14ac:dyDescent="0.25">
      <c r="C31" t="s">
        <v>192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Nutrient Inputs </vt:lpstr>
      <vt:lpstr>Weather Data </vt:lpstr>
      <vt:lpstr>Back-Calculation</vt:lpstr>
      <vt:lpstr>Prediction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2022-02-04T11:35:38Z</dcterms:created>
  <dcterms:modified xsi:type="dcterms:W3CDTF">2022-03-09T11:37:43Z</dcterms:modified>
</cp:coreProperties>
</file>