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5"/>
  </bookViews>
  <sheets>
    <sheet name="NRC" sheetId="1" r:id="rId1"/>
    <sheet name="CPM Dairy" sheetId="2" r:id="rId2"/>
    <sheet name="AMTS" sheetId="3" r:id="rId3"/>
    <sheet name="NASEM" sheetId="4" r:id="rId4"/>
    <sheet name="Nutrient Inputs " sheetId="7" r:id="rId5"/>
    <sheet name="Predictions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7" l="1"/>
  <c r="J4" i="7"/>
  <c r="J5" i="7"/>
  <c r="J6" i="7"/>
  <c r="J7" i="7"/>
  <c r="J8" i="7"/>
  <c r="J9" i="7"/>
  <c r="J10" i="7"/>
  <c r="J2" i="7"/>
  <c r="I3" i="7"/>
  <c r="I4" i="7"/>
  <c r="I5" i="7"/>
  <c r="I6" i="7"/>
  <c r="I7" i="7"/>
  <c r="I8" i="7"/>
  <c r="I9" i="7"/>
  <c r="I10" i="7"/>
  <c r="I2" i="7"/>
  <c r="H3" i="7"/>
  <c r="H4" i="7"/>
  <c r="H5" i="7"/>
  <c r="H6" i="7"/>
  <c r="H7" i="7"/>
  <c r="H8" i="7"/>
  <c r="H9" i="7"/>
  <c r="H10" i="7"/>
  <c r="H2" i="7"/>
  <c r="C26" i="3" l="1"/>
  <c r="D26" i="3"/>
  <c r="E26" i="3"/>
  <c r="B26" i="3"/>
  <c r="F3" i="7" l="1"/>
  <c r="F4" i="7"/>
  <c r="F5" i="7"/>
  <c r="F6" i="7"/>
  <c r="F7" i="7"/>
  <c r="F8" i="7"/>
  <c r="F9" i="7"/>
  <c r="F10" i="7"/>
  <c r="F2" i="7"/>
  <c r="E3" i="7"/>
  <c r="E4" i="7"/>
  <c r="E5" i="7"/>
  <c r="E6" i="7"/>
  <c r="E7" i="7"/>
  <c r="E8" i="7"/>
  <c r="E9" i="7"/>
  <c r="E10" i="7"/>
  <c r="E2" i="7"/>
  <c r="D3" i="7"/>
  <c r="D4" i="7"/>
  <c r="D5" i="7"/>
  <c r="D6" i="7"/>
  <c r="D7" i="7"/>
  <c r="D8" i="7"/>
  <c r="D9" i="7"/>
  <c r="D10" i="7"/>
  <c r="D2" i="7"/>
  <c r="C3" i="7"/>
  <c r="C4" i="7"/>
  <c r="C5" i="7"/>
  <c r="C6" i="7"/>
  <c r="C7" i="7"/>
  <c r="C8" i="7"/>
  <c r="C9" i="7"/>
  <c r="C10" i="7"/>
  <c r="C2" i="7"/>
</calcChain>
</file>

<file path=xl/sharedStrings.xml><?xml version="1.0" encoding="utf-8"?>
<sst xmlns="http://schemas.openxmlformats.org/spreadsheetml/2006/main" count="235" uniqueCount="194">
  <si>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</si>
  <si>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</si>
  <si>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</si>
  <si>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</si>
  <si>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</si>
  <si>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</si>
  <si>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</si>
  <si>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</si>
  <si>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</si>
  <si>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</si>
  <si>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</si>
  <si>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</si>
  <si>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</si>
  <si>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</si>
  <si>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</si>
  <si>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</si>
  <si>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</si>
  <si>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</si>
  <si>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</si>
  <si>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</si>
  <si>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</si>
  <si>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</si>
  <si>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</si>
  <si>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</si>
  <si>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</si>
  <si>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</si>
  <si>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</si>
  <si>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</si>
  <si>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>Jersey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</si>
  <si>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</si>
  <si>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</si>
  <si>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</si>
  <si>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</si>
  <si>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</si>
  <si>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</si>
  <si>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</si>
  <si>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</si>
  <si>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</si>
  <si>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</si>
  <si>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</si>
  <si>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</si>
  <si>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</si>
  <si>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</si>
  <si>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</si>
  <si>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</si>
  <si>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</si>
  <si>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</si>
  <si>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</si>
  <si>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</si>
  <si>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</si>
  <si>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</si>
  <si>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</si>
  <si>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</si>
  <si>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</si>
  <si>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</si>
  <si>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</si>
  <si>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</si>
  <si>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</si>
  <si>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</si>
  <si>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</si>
  <si>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</si>
  <si>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</si>
  <si>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</si>
  <si>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</si>
  <si>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</si>
  <si>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No mud</t>
  </si>
  <si>
    <t xml:space="preserve">Thin </t>
  </si>
  <si>
    <t>None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</si>
  <si>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</si>
  <si>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</si>
  <si>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</si>
  <si>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</si>
  <si>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</si>
  <si>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</si>
  <si>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</si>
  <si>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</si>
  <si>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</si>
  <si>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</si>
  <si>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</si>
  <si>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</si>
  <si>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</si>
  <si>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</si>
  <si>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</si>
  <si>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</si>
  <si>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</si>
  <si>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</si>
  <si>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</si>
  <si>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</si>
  <si>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</si>
  <si>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</si>
  <si>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</si>
  <si>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</si>
  <si>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</si>
  <si>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</si>
  <si>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</si>
  <si>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</si>
  <si>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</si>
  <si>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</si>
  <si>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</si>
  <si>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</si>
  <si>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</si>
  <si>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</si>
  <si>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</si>
  <si>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</si>
  <si>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</si>
  <si>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</si>
  <si>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</si>
  <si>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</si>
  <si>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</si>
  <si>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</si>
  <si>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</si>
  <si>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</si>
  <si>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</si>
  <si>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</si>
  <si>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 xml:space="preserve">Jersey 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</si>
  <si>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</si>
  <si>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</si>
  <si>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</si>
  <si>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</si>
  <si>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</si>
  <si>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</si>
  <si>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</si>
  <si>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</si>
  <si>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</si>
  <si>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</si>
  <si>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</si>
  <si>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</si>
  <si>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</si>
  <si>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</si>
  <si>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</si>
  <si>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</si>
  <si>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</si>
  <si>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</si>
  <si>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</si>
  <si>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</si>
  <si>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</si>
  <si>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 xml:space="preserve">Milk Protein:Rolling Herd Average </t>
  </si>
  <si>
    <t xml:space="preserve">Crude Protein (kg/305d) 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</si>
  <si>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</si>
  <si>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</si>
  <si>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</si>
  <si>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</si>
  <si>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</si>
  <si>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</si>
  <si>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</si>
  <si>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</si>
  <si>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</si>
  <si>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</si>
  <si>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</si>
  <si>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</si>
  <si>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</si>
  <si>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</si>
  <si>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</si>
  <si>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</si>
  <si>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</si>
  <si>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</si>
  <si>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</si>
  <si>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</si>
  <si>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</si>
  <si>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</si>
  <si>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</si>
  <si>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</si>
  <si>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</si>
  <si>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</si>
  <si>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Lactating</t>
  </si>
  <si>
    <t>No</t>
  </si>
  <si>
    <t xml:space="preserve">Concentrate Ingredients </t>
  </si>
  <si>
    <t>% DM</t>
  </si>
  <si>
    <t xml:space="preserve">Lucerne Hay </t>
  </si>
  <si>
    <t>Maize residues</t>
  </si>
  <si>
    <t xml:space="preserve">maize meal </t>
  </si>
  <si>
    <t>hominy chop</t>
  </si>
  <si>
    <t>Molasses, liquid</t>
  </si>
  <si>
    <t xml:space="preserve">Soya oilcake meal </t>
  </si>
  <si>
    <t>urea</t>
  </si>
  <si>
    <t>Rumen inert fat</t>
  </si>
  <si>
    <t xml:space="preserve">Mineral and vitamin premix </t>
  </si>
  <si>
    <t>control 18.61</t>
  </si>
  <si>
    <t>Ascorbic acid 18.53</t>
  </si>
  <si>
    <t>Ascorbic acid</t>
  </si>
  <si>
    <t>lysine</t>
  </si>
  <si>
    <t xml:space="preserve">niacin </t>
  </si>
  <si>
    <t xml:space="preserve">TRUE </t>
  </si>
  <si>
    <t xml:space="preserve">lactating </t>
  </si>
  <si>
    <t>yes</t>
  </si>
  <si>
    <t>true protein (%)</t>
  </si>
  <si>
    <t xml:space="preserve">no </t>
  </si>
  <si>
    <t>Lysine 19.290</t>
  </si>
  <si>
    <t>Niacin 17.27</t>
  </si>
  <si>
    <t xml:space="preserve">NRC - no rumen inert fat </t>
  </si>
  <si>
    <t>NRC</t>
  </si>
  <si>
    <t>using model predicted DMI</t>
  </si>
  <si>
    <t>&gt;305</t>
  </si>
  <si>
    <t>AMTS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</si>
</sst>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0" fontId="3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21" sqref="B21:E21"/>
    </sheetView>
  </sheetViews>
  <sheetFormatPr defaultRowHeight="15" x14ac:dyDescent="0.25"/>
  <cols>
    <col min="1" max="1" width="39" customWidth="1"/>
  </cols>
  <sheetData>
    <row r="1" spans="1:5" x14ac:dyDescent="0.25">
      <c r="B1" t="s">
        <v>27</v>
      </c>
      <c r="C1" t="s">
        <v>179</v>
      </c>
      <c r="D1" t="s">
        <v>180</v>
      </c>
      <c r="E1" t="s">
        <v>181</v>
      </c>
    </row>
    <row r="2" spans="1:5" x14ac:dyDescent="0.25">
      <c r="A2" t="s">
        <v>0</v>
      </c>
    </row>
    <row r="3" spans="1:5" x14ac:dyDescent="0.25">
      <c r="A3" s="1" t="s">
        <v>1</v>
      </c>
    </row>
    <row r="4" spans="1:5" x14ac:dyDescent="0.25">
      <c r="A4" t="s">
        <v>2</v>
      </c>
      <c r="B4" t="s">
        <v>183</v>
      </c>
    </row>
    <row r="5" spans="1:5" x14ac:dyDescent="0.25">
      <c r="A5" t="s">
        <v>3</v>
      </c>
      <c r="B5">
        <v>69.466666666666669</v>
      </c>
      <c r="C5">
        <v>69.466666666666669</v>
      </c>
      <c r="D5">
        <v>69.466666666666669</v>
      </c>
      <c r="E5">
        <v>69.466666666666669</v>
      </c>
    </row>
    <row r="6" spans="1:5" x14ac:dyDescent="0.25">
      <c r="A6" t="s">
        <v>4</v>
      </c>
      <c r="B6">
        <v>387.5</v>
      </c>
      <c r="C6">
        <v>385.5</v>
      </c>
      <c r="D6">
        <v>389.1</v>
      </c>
      <c r="E6">
        <v>391.9</v>
      </c>
    </row>
    <row r="7" spans="1:5" x14ac:dyDescent="0.25">
      <c r="A7" t="s">
        <v>5</v>
      </c>
      <c r="B7">
        <v>0</v>
      </c>
      <c r="C7">
        <v>0</v>
      </c>
      <c r="D7">
        <v>0</v>
      </c>
      <c r="E7">
        <v>0</v>
      </c>
    </row>
    <row r="8" spans="1:5" x14ac:dyDescent="0.25">
      <c r="A8" t="s">
        <v>6</v>
      </c>
      <c r="B8">
        <v>2.38</v>
      </c>
      <c r="C8">
        <v>2.33</v>
      </c>
      <c r="D8">
        <v>2.31</v>
      </c>
      <c r="E8">
        <v>2.31</v>
      </c>
    </row>
    <row r="9" spans="1:5" x14ac:dyDescent="0.25">
      <c r="A9" t="s">
        <v>7</v>
      </c>
      <c r="B9">
        <v>69</v>
      </c>
      <c r="C9">
        <v>69</v>
      </c>
      <c r="D9">
        <v>69</v>
      </c>
      <c r="E9">
        <v>69</v>
      </c>
    </row>
    <row r="10" spans="1:5" x14ac:dyDescent="0.25">
      <c r="A10" t="s">
        <v>8</v>
      </c>
      <c r="B10">
        <v>4.5</v>
      </c>
      <c r="C10">
        <v>4.5</v>
      </c>
      <c r="D10">
        <v>4.5</v>
      </c>
      <c r="E10">
        <v>4.5</v>
      </c>
    </row>
    <row r="11" spans="1:5" x14ac:dyDescent="0.25">
      <c r="A11" t="s">
        <v>9</v>
      </c>
      <c r="B11">
        <v>24</v>
      </c>
    </row>
    <row r="12" spans="1:5" x14ac:dyDescent="0.25">
      <c r="A12" t="s">
        <v>10</v>
      </c>
      <c r="B12">
        <v>13</v>
      </c>
    </row>
    <row r="14" spans="1:5" x14ac:dyDescent="0.25">
      <c r="A14" s="1" t="s">
        <v>11</v>
      </c>
    </row>
    <row r="15" spans="1:5" x14ac:dyDescent="0.25">
      <c r="A15" t="s">
        <v>12</v>
      </c>
      <c r="B15">
        <v>387.5</v>
      </c>
      <c r="C15">
        <v>385.5</v>
      </c>
      <c r="D15">
        <v>389.1</v>
      </c>
      <c r="E15">
        <v>391.9</v>
      </c>
    </row>
    <row r="16" spans="1:5" x14ac:dyDescent="0.25">
      <c r="A16" t="s">
        <v>13</v>
      </c>
      <c r="B16" t="s">
        <v>114</v>
      </c>
    </row>
    <row r="17" spans="1:6" x14ac:dyDescent="0.25">
      <c r="A17" t="s">
        <v>14</v>
      </c>
      <c r="B17">
        <v>23</v>
      </c>
    </row>
    <row r="18" spans="1:6" x14ac:dyDescent="0.25">
      <c r="A18" t="s">
        <v>15</v>
      </c>
      <c r="B18">
        <v>24.04</v>
      </c>
      <c r="C18">
        <v>23.21</v>
      </c>
      <c r="D18">
        <v>24.75</v>
      </c>
      <c r="E18">
        <v>24.04</v>
      </c>
    </row>
    <row r="19" spans="1:6" x14ac:dyDescent="0.25">
      <c r="A19" t="s">
        <v>16</v>
      </c>
      <c r="B19">
        <v>4.09</v>
      </c>
      <c r="C19">
        <v>4.21</v>
      </c>
      <c r="D19">
        <v>4.25</v>
      </c>
      <c r="E19">
        <v>4.18</v>
      </c>
    </row>
    <row r="20" spans="1:6" x14ac:dyDescent="0.25">
      <c r="A20" t="s">
        <v>17</v>
      </c>
      <c r="B20">
        <v>3.59</v>
      </c>
      <c r="C20">
        <v>3.49</v>
      </c>
      <c r="D20">
        <v>3.52</v>
      </c>
      <c r="E20">
        <v>3.63</v>
      </c>
      <c r="F20" t="s">
        <v>182</v>
      </c>
    </row>
    <row r="21" spans="1:6" x14ac:dyDescent="0.25">
      <c r="A21" t="s">
        <v>18</v>
      </c>
      <c r="B21">
        <v>4.9000000000000004</v>
      </c>
      <c r="C21">
        <v>5</v>
      </c>
      <c r="D21">
        <v>4.9400000000000004</v>
      </c>
      <c r="E21">
        <v>4.95</v>
      </c>
    </row>
    <row r="23" spans="1:6" x14ac:dyDescent="0.25">
      <c r="A23" s="1" t="s">
        <v>19</v>
      </c>
    </row>
    <row r="24" spans="1:6" x14ac:dyDescent="0.25">
      <c r="A24" s="2" t="s">
        <v>20</v>
      </c>
      <c r="B24" s="2">
        <v>16</v>
      </c>
    </row>
    <row r="25" spans="1:6" x14ac:dyDescent="0.25">
      <c r="A25" t="s">
        <v>21</v>
      </c>
      <c r="B25" t="s">
        <v>186</v>
      </c>
    </row>
    <row r="26" spans="1:6" x14ac:dyDescent="0.25">
      <c r="A26" t="s">
        <v>22</v>
      </c>
    </row>
    <row r="27" spans="1:6" x14ac:dyDescent="0.25">
      <c r="A27" t="s">
        <v>23</v>
      </c>
    </row>
    <row r="28" spans="1:6" x14ac:dyDescent="0.25">
      <c r="A28" t="s">
        <v>24</v>
      </c>
    </row>
    <row r="29" spans="1:6" x14ac:dyDescent="0.25">
      <c r="A29" t="s">
        <v>25</v>
      </c>
    </row>
    <row r="30" spans="1:6" x14ac:dyDescent="0.25">
      <c r="A30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B7" sqref="B7:E7"/>
    </sheetView>
  </sheetViews>
  <sheetFormatPr defaultRowHeight="15" x14ac:dyDescent="0.25"/>
  <cols>
    <col min="1" max="1" width="26.28515625" customWidth="1"/>
  </cols>
  <sheetData>
    <row r="1" spans="1:5" x14ac:dyDescent="0.25">
      <c r="B1" t="s">
        <v>27</v>
      </c>
      <c r="C1" t="s">
        <v>179</v>
      </c>
      <c r="D1" t="s">
        <v>180</v>
      </c>
      <c r="E1" t="s">
        <v>181</v>
      </c>
    </row>
    <row r="2" spans="1:5" x14ac:dyDescent="0.25">
      <c r="A2" t="s">
        <v>29</v>
      </c>
    </row>
    <row r="3" spans="1:5" x14ac:dyDescent="0.25">
      <c r="A3" s="1" t="s">
        <v>30</v>
      </c>
    </row>
    <row r="4" spans="1:5" x14ac:dyDescent="0.25">
      <c r="A4" t="s">
        <v>31</v>
      </c>
    </row>
    <row r="5" spans="1:5" x14ac:dyDescent="0.25">
      <c r="A5" s="2" t="s">
        <v>32</v>
      </c>
      <c r="B5" s="2"/>
    </row>
    <row r="6" spans="1:5" x14ac:dyDescent="0.25">
      <c r="A6" t="s">
        <v>33</v>
      </c>
      <c r="B6">
        <v>4.5</v>
      </c>
      <c r="C6">
        <v>4.5</v>
      </c>
      <c r="D6">
        <v>4.5</v>
      </c>
      <c r="E6">
        <v>4.5</v>
      </c>
    </row>
    <row r="7" spans="1:5" x14ac:dyDescent="0.25">
      <c r="A7" t="s">
        <v>34</v>
      </c>
      <c r="B7">
        <v>69.466666666666669</v>
      </c>
      <c r="C7">
        <v>69.466666666666669</v>
      </c>
      <c r="D7">
        <v>69.466666666666669</v>
      </c>
      <c r="E7">
        <v>69.466666666666669</v>
      </c>
    </row>
    <row r="8" spans="1:5" x14ac:dyDescent="0.25">
      <c r="A8" t="s">
        <v>35</v>
      </c>
    </row>
    <row r="9" spans="1:5" x14ac:dyDescent="0.25">
      <c r="A9" t="s">
        <v>36</v>
      </c>
      <c r="B9">
        <v>387.5</v>
      </c>
      <c r="C9">
        <v>385.5</v>
      </c>
      <c r="D9">
        <v>389.1</v>
      </c>
      <c r="E9">
        <v>391.9</v>
      </c>
    </row>
    <row r="10" spans="1:5" x14ac:dyDescent="0.25">
      <c r="A10" t="s">
        <v>37</v>
      </c>
      <c r="B10">
        <v>387.5</v>
      </c>
      <c r="C10">
        <v>385.5</v>
      </c>
      <c r="D10">
        <v>389.1</v>
      </c>
      <c r="E10">
        <v>391.9</v>
      </c>
    </row>
    <row r="11" spans="1:5" x14ac:dyDescent="0.25">
      <c r="A11" t="s">
        <v>14</v>
      </c>
    </row>
    <row r="12" spans="1:5" x14ac:dyDescent="0.25">
      <c r="A12" t="s">
        <v>38</v>
      </c>
      <c r="B12">
        <v>0</v>
      </c>
      <c r="C12">
        <v>0</v>
      </c>
      <c r="D12">
        <v>0</v>
      </c>
      <c r="E12">
        <v>0</v>
      </c>
    </row>
    <row r="13" spans="1:5" x14ac:dyDescent="0.25">
      <c r="A13" t="s">
        <v>39</v>
      </c>
      <c r="B13">
        <v>2.38</v>
      </c>
      <c r="C13">
        <v>2.33</v>
      </c>
      <c r="D13">
        <v>2.31</v>
      </c>
      <c r="E13">
        <v>2.31</v>
      </c>
    </row>
    <row r="15" spans="1:5" x14ac:dyDescent="0.25">
      <c r="A15" s="1" t="s">
        <v>40</v>
      </c>
    </row>
    <row r="16" spans="1:5" x14ac:dyDescent="0.25">
      <c r="A16" t="s">
        <v>41</v>
      </c>
      <c r="B16">
        <v>24.04</v>
      </c>
      <c r="C16">
        <v>23.21</v>
      </c>
      <c r="D16">
        <v>24.75</v>
      </c>
      <c r="E16">
        <v>24.04</v>
      </c>
    </row>
    <row r="17" spans="1:5" x14ac:dyDescent="0.25">
      <c r="A17" t="s">
        <v>42</v>
      </c>
    </row>
    <row r="18" spans="1:5" x14ac:dyDescent="0.25">
      <c r="A18" t="s">
        <v>43</v>
      </c>
      <c r="B18">
        <v>4.09</v>
      </c>
      <c r="C18">
        <v>4.21</v>
      </c>
      <c r="D18">
        <v>4.25</v>
      </c>
      <c r="E18">
        <v>4.18</v>
      </c>
    </row>
    <row r="19" spans="1:5" x14ac:dyDescent="0.25">
      <c r="A19" t="s">
        <v>7</v>
      </c>
      <c r="B19">
        <v>69</v>
      </c>
      <c r="C19">
        <v>69</v>
      </c>
      <c r="D19">
        <v>69</v>
      </c>
      <c r="E19">
        <v>69</v>
      </c>
    </row>
    <row r="20" spans="1:5" x14ac:dyDescent="0.25">
      <c r="A20" t="s">
        <v>44</v>
      </c>
      <c r="B20">
        <v>3.59</v>
      </c>
      <c r="C20">
        <v>3.49</v>
      </c>
      <c r="D20">
        <v>3.52</v>
      </c>
      <c r="E20">
        <v>3.63</v>
      </c>
    </row>
    <row r="22" spans="1:5" x14ac:dyDescent="0.25">
      <c r="A22" s="1" t="s">
        <v>45</v>
      </c>
    </row>
    <row r="23" spans="1:5" x14ac:dyDescent="0.25">
      <c r="A23" t="s">
        <v>46</v>
      </c>
      <c r="B23">
        <v>16</v>
      </c>
    </row>
    <row r="24" spans="1:5" x14ac:dyDescent="0.25">
      <c r="A24" t="s">
        <v>47</v>
      </c>
      <c r="B24">
        <v>78</v>
      </c>
    </row>
    <row r="25" spans="1:5" x14ac:dyDescent="0.25">
      <c r="A25" t="s">
        <v>48</v>
      </c>
      <c r="B25">
        <v>16</v>
      </c>
    </row>
    <row r="26" spans="1:5" x14ac:dyDescent="0.25">
      <c r="A26" t="s">
        <v>49</v>
      </c>
      <c r="B26">
        <v>78</v>
      </c>
    </row>
    <row r="27" spans="1:5" x14ac:dyDescent="0.25">
      <c r="A27" t="s">
        <v>50</v>
      </c>
      <c r="B27">
        <v>1</v>
      </c>
    </row>
    <row r="28" spans="1:5" x14ac:dyDescent="0.25">
      <c r="A28" t="s">
        <v>51</v>
      </c>
      <c r="B28">
        <v>12</v>
      </c>
    </row>
    <row r="29" spans="1:5" x14ac:dyDescent="0.25">
      <c r="A29" t="s">
        <v>52</v>
      </c>
      <c r="B29" t="s">
        <v>184</v>
      </c>
    </row>
    <row r="30" spans="1:5" x14ac:dyDescent="0.25">
      <c r="A30" t="s">
        <v>53</v>
      </c>
      <c r="B30">
        <v>12</v>
      </c>
    </row>
    <row r="31" spans="1:5" x14ac:dyDescent="0.25">
      <c r="A31" t="s">
        <v>54</v>
      </c>
      <c r="B31" s="3">
        <v>0</v>
      </c>
    </row>
    <row r="32" spans="1:5" x14ac:dyDescent="0.25">
      <c r="A32" t="s">
        <v>55</v>
      </c>
      <c r="B32" s="3">
        <v>0.3</v>
      </c>
    </row>
    <row r="33" spans="1:2" x14ac:dyDescent="0.25">
      <c r="A33" t="s">
        <v>56</v>
      </c>
      <c r="B33" s="3" t="s">
        <v>65</v>
      </c>
    </row>
    <row r="34" spans="1:2" x14ac:dyDescent="0.25">
      <c r="A34" t="s">
        <v>57</v>
      </c>
      <c r="B34" s="3" t="s">
        <v>66</v>
      </c>
    </row>
    <row r="36" spans="1:2" x14ac:dyDescent="0.25">
      <c r="A36" s="1" t="s">
        <v>58</v>
      </c>
    </row>
    <row r="37" spans="1:2" x14ac:dyDescent="0.25">
      <c r="A37" t="s">
        <v>59</v>
      </c>
      <c r="B37" s="3" t="s">
        <v>67</v>
      </c>
    </row>
    <row r="38" spans="1:2" x14ac:dyDescent="0.25">
      <c r="A38" t="s">
        <v>60</v>
      </c>
      <c r="B38" s="3"/>
    </row>
    <row r="39" spans="1:2" x14ac:dyDescent="0.25">
      <c r="A39" t="s">
        <v>61</v>
      </c>
      <c r="B39" s="3"/>
    </row>
    <row r="40" spans="1:2" x14ac:dyDescent="0.25">
      <c r="A40" t="s">
        <v>62</v>
      </c>
      <c r="B40" s="3"/>
    </row>
    <row r="41" spans="1:2" x14ac:dyDescent="0.25">
      <c r="A41" t="s">
        <v>63</v>
      </c>
      <c r="B41" s="5"/>
    </row>
    <row r="42" spans="1:2" x14ac:dyDescent="0.25">
      <c r="A42" t="s">
        <v>64</v>
      </c>
      <c r="B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31" workbookViewId="0">
      <selection activeCell="C37" sqref="B37:E37"/>
    </sheetView>
  </sheetViews>
  <sheetFormatPr defaultRowHeight="15" x14ac:dyDescent="0.25"/>
  <cols>
    <col min="1" max="1" width="30.7109375" customWidth="1"/>
  </cols>
  <sheetData>
    <row r="1" spans="1:6" x14ac:dyDescent="0.25">
      <c r="B1" t="s">
        <v>27</v>
      </c>
      <c r="C1" t="s">
        <v>179</v>
      </c>
      <c r="D1" t="s">
        <v>180</v>
      </c>
      <c r="E1" t="s">
        <v>181</v>
      </c>
    </row>
    <row r="2" spans="1:6" x14ac:dyDescent="0.25">
      <c r="A2" t="s">
        <v>68</v>
      </c>
      <c r="F2">
        <v>370</v>
      </c>
    </row>
    <row r="3" spans="1:6" x14ac:dyDescent="0.25">
      <c r="A3" s="1" t="s">
        <v>69</v>
      </c>
    </row>
    <row r="4" spans="1:6" x14ac:dyDescent="0.25">
      <c r="A4" t="s">
        <v>2</v>
      </c>
    </row>
    <row r="5" spans="1:6" x14ac:dyDescent="0.25">
      <c r="A5" t="s">
        <v>20</v>
      </c>
      <c r="B5">
        <v>16</v>
      </c>
    </row>
    <row r="6" spans="1:6" x14ac:dyDescent="0.25">
      <c r="A6" t="s">
        <v>70</v>
      </c>
      <c r="B6">
        <v>16</v>
      </c>
    </row>
    <row r="7" spans="1:6" x14ac:dyDescent="0.25">
      <c r="A7" t="s">
        <v>71</v>
      </c>
      <c r="B7">
        <v>78</v>
      </c>
    </row>
    <row r="8" spans="1:6" x14ac:dyDescent="0.25">
      <c r="A8" t="s">
        <v>72</v>
      </c>
      <c r="B8">
        <v>78</v>
      </c>
    </row>
    <row r="9" spans="1:6" x14ac:dyDescent="0.25">
      <c r="A9" t="s">
        <v>73</v>
      </c>
      <c r="B9">
        <v>1</v>
      </c>
    </row>
    <row r="10" spans="1:6" x14ac:dyDescent="0.25">
      <c r="A10" t="s">
        <v>74</v>
      </c>
      <c r="B10">
        <v>1</v>
      </c>
    </row>
    <row r="11" spans="1:6" x14ac:dyDescent="0.25">
      <c r="A11" t="s">
        <v>75</v>
      </c>
      <c r="B11" s="3">
        <v>12</v>
      </c>
    </row>
    <row r="12" spans="1:6" x14ac:dyDescent="0.25">
      <c r="A12" t="s">
        <v>76</v>
      </c>
      <c r="B12" s="3">
        <v>12</v>
      </c>
    </row>
    <row r="13" spans="1:6" x14ac:dyDescent="0.25">
      <c r="A13" t="s">
        <v>77</v>
      </c>
      <c r="B13" s="3" t="s">
        <v>184</v>
      </c>
    </row>
    <row r="14" spans="1:6" x14ac:dyDescent="0.25">
      <c r="A14" t="s">
        <v>78</v>
      </c>
      <c r="B14" s="3" t="s">
        <v>184</v>
      </c>
    </row>
    <row r="15" spans="1:6" x14ac:dyDescent="0.25">
      <c r="A15" s="4" t="s">
        <v>79</v>
      </c>
      <c r="B15" s="5">
        <v>14</v>
      </c>
    </row>
    <row r="16" spans="1:6" x14ac:dyDescent="0.25">
      <c r="A16" s="4" t="s">
        <v>80</v>
      </c>
      <c r="B16" s="5">
        <v>6</v>
      </c>
    </row>
    <row r="17" spans="1:5" x14ac:dyDescent="0.25">
      <c r="A17" s="4" t="s">
        <v>81</v>
      </c>
      <c r="B17" s="5">
        <v>152</v>
      </c>
    </row>
    <row r="18" spans="1:5" x14ac:dyDescent="0.25">
      <c r="A18" t="s">
        <v>82</v>
      </c>
      <c r="B18" s="3">
        <v>0</v>
      </c>
    </row>
    <row r="19" spans="1:5" x14ac:dyDescent="0.25">
      <c r="A19" t="s">
        <v>83</v>
      </c>
      <c r="B19" s="3"/>
    </row>
    <row r="20" spans="1:5" x14ac:dyDescent="0.25">
      <c r="A20" t="s">
        <v>84</v>
      </c>
      <c r="B20" s="3">
        <v>180</v>
      </c>
    </row>
    <row r="22" spans="1:5" x14ac:dyDescent="0.25">
      <c r="A22" s="1" t="s">
        <v>85</v>
      </c>
    </row>
    <row r="23" spans="1:5" x14ac:dyDescent="0.25">
      <c r="A23" t="s">
        <v>86</v>
      </c>
    </row>
    <row r="24" spans="1:5" x14ac:dyDescent="0.25">
      <c r="A24" t="s">
        <v>87</v>
      </c>
    </row>
    <row r="25" spans="1:5" x14ac:dyDescent="0.25">
      <c r="A25" t="s">
        <v>88</v>
      </c>
    </row>
    <row r="26" spans="1:5" x14ac:dyDescent="0.25">
      <c r="A26" t="s">
        <v>89</v>
      </c>
      <c r="B26">
        <f>((((B30-1)*370)+B28)/30)+24</f>
        <v>69.466666666666669</v>
      </c>
      <c r="C26">
        <f t="shared" ref="C26:E26" si="0">((((C30-1)*370)+C28)/30)+24</f>
        <v>69.466666666666669</v>
      </c>
      <c r="D26">
        <f t="shared" si="0"/>
        <v>69.466666666666669</v>
      </c>
      <c r="E26">
        <f t="shared" si="0"/>
        <v>69.466666666666669</v>
      </c>
    </row>
    <row r="27" spans="1:5" x14ac:dyDescent="0.25">
      <c r="A27" t="s">
        <v>90</v>
      </c>
      <c r="B27">
        <v>0</v>
      </c>
      <c r="C27">
        <v>0</v>
      </c>
      <c r="D27">
        <v>0</v>
      </c>
      <c r="E27">
        <v>0</v>
      </c>
    </row>
    <row r="28" spans="1:5" x14ac:dyDescent="0.25">
      <c r="A28" t="s">
        <v>91</v>
      </c>
      <c r="B28">
        <v>69</v>
      </c>
      <c r="C28">
        <v>69</v>
      </c>
      <c r="D28">
        <v>69</v>
      </c>
      <c r="E28">
        <v>69</v>
      </c>
    </row>
    <row r="29" spans="1:5" x14ac:dyDescent="0.25">
      <c r="A29" t="s">
        <v>92</v>
      </c>
    </row>
    <row r="30" spans="1:5" x14ac:dyDescent="0.25">
      <c r="A30" t="s">
        <v>8</v>
      </c>
      <c r="B30">
        <v>4.5</v>
      </c>
      <c r="C30">
        <v>4.5</v>
      </c>
      <c r="D30">
        <v>4.5</v>
      </c>
      <c r="E30">
        <v>4.5</v>
      </c>
    </row>
    <row r="31" spans="1:5" x14ac:dyDescent="0.25">
      <c r="A31" t="s">
        <v>93</v>
      </c>
    </row>
    <row r="32" spans="1:5" x14ac:dyDescent="0.25">
      <c r="A32" t="s">
        <v>35</v>
      </c>
    </row>
    <row r="33" spans="1:5" x14ac:dyDescent="0.25">
      <c r="A33" t="s">
        <v>94</v>
      </c>
      <c r="B33">
        <v>24.04</v>
      </c>
      <c r="C33">
        <v>23.21</v>
      </c>
      <c r="D33">
        <v>24.75</v>
      </c>
      <c r="E33">
        <v>24.04</v>
      </c>
    </row>
    <row r="34" spans="1:5" x14ac:dyDescent="0.25">
      <c r="A34" t="s">
        <v>16</v>
      </c>
      <c r="B34">
        <v>4.09</v>
      </c>
      <c r="C34">
        <v>4.21</v>
      </c>
      <c r="D34">
        <v>4.25</v>
      </c>
      <c r="E34">
        <v>4.18</v>
      </c>
    </row>
    <row r="35" spans="1:5" x14ac:dyDescent="0.25">
      <c r="A35" t="s">
        <v>95</v>
      </c>
      <c r="B35">
        <v>3.59</v>
      </c>
      <c r="C35">
        <v>3.49</v>
      </c>
      <c r="D35">
        <v>3.52</v>
      </c>
      <c r="E35">
        <v>3.63</v>
      </c>
    </row>
    <row r="36" spans="1:5" x14ac:dyDescent="0.25">
      <c r="A36" t="s">
        <v>96</v>
      </c>
    </row>
    <row r="37" spans="1:5" x14ac:dyDescent="0.25">
      <c r="A37" t="s">
        <v>97</v>
      </c>
      <c r="B37">
        <v>4.9000000000000004</v>
      </c>
      <c r="C37">
        <v>5</v>
      </c>
      <c r="D37">
        <v>4.9400000000000004</v>
      </c>
      <c r="E37">
        <v>4.95</v>
      </c>
    </row>
    <row r="38" spans="1:5" x14ac:dyDescent="0.25">
      <c r="A38" t="s">
        <v>98</v>
      </c>
      <c r="B38" s="3"/>
    </row>
    <row r="39" spans="1:5" x14ac:dyDescent="0.25">
      <c r="A39" t="s">
        <v>99</v>
      </c>
      <c r="B39">
        <v>2.38</v>
      </c>
      <c r="C39">
        <v>2.33</v>
      </c>
      <c r="D39">
        <v>2.31</v>
      </c>
      <c r="E39">
        <v>2.31</v>
      </c>
    </row>
    <row r="40" spans="1:5" x14ac:dyDescent="0.25">
      <c r="A40" t="s">
        <v>100</v>
      </c>
    </row>
    <row r="41" spans="1:5" x14ac:dyDescent="0.25">
      <c r="A41" t="s">
        <v>101</v>
      </c>
      <c r="B41" s="3"/>
    </row>
    <row r="42" spans="1:5" x14ac:dyDescent="0.25">
      <c r="A42" t="s">
        <v>102</v>
      </c>
      <c r="B42" s="3"/>
    </row>
    <row r="43" spans="1:5" x14ac:dyDescent="0.25">
      <c r="A43" t="s">
        <v>103</v>
      </c>
      <c r="B43" s="3"/>
    </row>
    <row r="44" spans="1:5" x14ac:dyDescent="0.25">
      <c r="A44" t="s">
        <v>104</v>
      </c>
      <c r="B44" s="3"/>
    </row>
    <row r="45" spans="1:5" x14ac:dyDescent="0.25">
      <c r="A45" t="s">
        <v>105</v>
      </c>
      <c r="B45" s="3"/>
    </row>
    <row r="46" spans="1:5" x14ac:dyDescent="0.25">
      <c r="A46" t="s">
        <v>106</v>
      </c>
      <c r="B46" s="3"/>
    </row>
    <row r="47" spans="1:5" x14ac:dyDescent="0.25">
      <c r="A47" t="s">
        <v>25</v>
      </c>
      <c r="B47" s="3"/>
    </row>
    <row r="48" spans="1:5" x14ac:dyDescent="0.25">
      <c r="A48" t="s">
        <v>107</v>
      </c>
      <c r="B48" s="3"/>
    </row>
    <row r="49" spans="1:5" x14ac:dyDescent="0.25">
      <c r="A49" t="s">
        <v>108</v>
      </c>
      <c r="B49" s="3"/>
    </row>
    <row r="50" spans="1:5" x14ac:dyDescent="0.25">
      <c r="A50" t="s">
        <v>109</v>
      </c>
      <c r="B50" s="3"/>
    </row>
    <row r="51" spans="1:5" x14ac:dyDescent="0.25">
      <c r="A51" t="s">
        <v>110</v>
      </c>
      <c r="B51">
        <v>387.5</v>
      </c>
      <c r="C51">
        <v>385.5</v>
      </c>
      <c r="D51">
        <v>389.1</v>
      </c>
      <c r="E51">
        <v>391.9</v>
      </c>
    </row>
    <row r="52" spans="1:5" x14ac:dyDescent="0.25">
      <c r="A52" t="s">
        <v>111</v>
      </c>
      <c r="B52">
        <v>387.5</v>
      </c>
      <c r="C52">
        <v>385.5</v>
      </c>
      <c r="D52">
        <v>389.1</v>
      </c>
      <c r="E52">
        <v>391.9</v>
      </c>
    </row>
    <row r="53" spans="1:5" x14ac:dyDescent="0.25">
      <c r="A53" t="s">
        <v>112</v>
      </c>
    </row>
    <row r="54" spans="1:5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K14" sqref="K14"/>
    </sheetView>
  </sheetViews>
  <sheetFormatPr defaultRowHeight="15" x14ac:dyDescent="0.25"/>
  <cols>
    <col min="1" max="1" width="45.7109375" bestFit="1" customWidth="1"/>
  </cols>
  <sheetData>
    <row r="1" spans="1:5" x14ac:dyDescent="0.25">
      <c r="B1" t="s">
        <v>27</v>
      </c>
      <c r="C1" t="s">
        <v>179</v>
      </c>
      <c r="D1" t="s">
        <v>180</v>
      </c>
      <c r="E1" t="s">
        <v>181</v>
      </c>
    </row>
    <row r="2" spans="1:5" x14ac:dyDescent="0.25">
      <c r="A2" t="s">
        <v>115</v>
      </c>
    </row>
    <row r="3" spans="1:5" x14ac:dyDescent="0.25">
      <c r="A3" t="s">
        <v>116</v>
      </c>
      <c r="B3" t="s">
        <v>164</v>
      </c>
    </row>
    <row r="4" spans="1:5" x14ac:dyDescent="0.25">
      <c r="A4" t="s">
        <v>117</v>
      </c>
      <c r="B4" t="s">
        <v>28</v>
      </c>
    </row>
    <row r="5" spans="1:5" x14ac:dyDescent="0.25">
      <c r="A5" t="s">
        <v>12</v>
      </c>
      <c r="B5">
        <v>387.5</v>
      </c>
      <c r="C5">
        <v>385.5</v>
      </c>
      <c r="D5">
        <v>389.1</v>
      </c>
      <c r="E5">
        <v>391.9</v>
      </c>
    </row>
    <row r="6" spans="1:5" x14ac:dyDescent="0.25">
      <c r="A6" t="s">
        <v>118</v>
      </c>
      <c r="B6" t="s">
        <v>165</v>
      </c>
    </row>
    <row r="7" spans="1:5" x14ac:dyDescent="0.25">
      <c r="A7" t="s">
        <v>89</v>
      </c>
      <c r="B7">
        <v>69.466666666666669</v>
      </c>
      <c r="C7">
        <v>69.466666666666669</v>
      </c>
      <c r="D7">
        <v>69.466666666666669</v>
      </c>
      <c r="E7">
        <v>69.466666666666669</v>
      </c>
    </row>
    <row r="8" spans="1:5" x14ac:dyDescent="0.25">
      <c r="A8" t="s">
        <v>119</v>
      </c>
      <c r="B8">
        <v>387.5</v>
      </c>
      <c r="C8">
        <v>385.5</v>
      </c>
      <c r="D8">
        <v>389.1</v>
      </c>
      <c r="E8">
        <v>391.9</v>
      </c>
    </row>
    <row r="9" spans="1:5" x14ac:dyDescent="0.25">
      <c r="A9" t="s">
        <v>120</v>
      </c>
      <c r="B9">
        <v>2.38</v>
      </c>
      <c r="C9">
        <v>2.33</v>
      </c>
      <c r="D9">
        <v>2.31</v>
      </c>
      <c r="E9">
        <v>2.31</v>
      </c>
    </row>
    <row r="10" spans="1:5" x14ac:dyDescent="0.25">
      <c r="A10" t="s">
        <v>121</v>
      </c>
    </row>
    <row r="11" spans="1:5" x14ac:dyDescent="0.25">
      <c r="A11" t="s">
        <v>122</v>
      </c>
      <c r="B11">
        <v>69</v>
      </c>
      <c r="C11">
        <v>69</v>
      </c>
      <c r="D11">
        <v>69</v>
      </c>
      <c r="E11">
        <v>69</v>
      </c>
    </row>
    <row r="12" spans="1:5" x14ac:dyDescent="0.25">
      <c r="A12" t="s">
        <v>123</v>
      </c>
    </row>
    <row r="13" spans="1:5" x14ac:dyDescent="0.25">
      <c r="A13" t="s">
        <v>124</v>
      </c>
      <c r="B13">
        <v>0</v>
      </c>
      <c r="C13">
        <v>0</v>
      </c>
      <c r="D13">
        <v>0</v>
      </c>
      <c r="E13">
        <v>0</v>
      </c>
    </row>
    <row r="14" spans="1:5" x14ac:dyDescent="0.25">
      <c r="A14" t="s">
        <v>20</v>
      </c>
    </row>
    <row r="16" spans="1:5" x14ac:dyDescent="0.25">
      <c r="A16" t="s">
        <v>21</v>
      </c>
      <c r="B16" t="s">
        <v>186</v>
      </c>
    </row>
    <row r="17" spans="1:5" x14ac:dyDescent="0.25">
      <c r="A17" t="s">
        <v>125</v>
      </c>
    </row>
    <row r="18" spans="1:5" x14ac:dyDescent="0.25">
      <c r="A18" t="s">
        <v>22</v>
      </c>
    </row>
    <row r="19" spans="1:5" x14ac:dyDescent="0.25">
      <c r="A19" t="s">
        <v>126</v>
      </c>
    </row>
    <row r="20" spans="1:5" x14ac:dyDescent="0.25">
      <c r="A20" t="s">
        <v>127</v>
      </c>
    </row>
    <row r="22" spans="1:5" x14ac:dyDescent="0.25">
      <c r="A22" t="s">
        <v>128</v>
      </c>
    </row>
    <row r="23" spans="1:5" x14ac:dyDescent="0.25">
      <c r="A23" t="s">
        <v>129</v>
      </c>
    </row>
    <row r="24" spans="1:5" x14ac:dyDescent="0.25">
      <c r="A24" t="s">
        <v>130</v>
      </c>
    </row>
    <row r="25" spans="1:5" x14ac:dyDescent="0.25">
      <c r="A25" t="s">
        <v>131</v>
      </c>
    </row>
    <row r="26" spans="1:5" x14ac:dyDescent="0.25">
      <c r="A26" t="s">
        <v>132</v>
      </c>
      <c r="B26">
        <v>24.04</v>
      </c>
      <c r="C26">
        <v>23.21</v>
      </c>
      <c r="D26">
        <v>24.75</v>
      </c>
      <c r="E26">
        <v>24.04</v>
      </c>
    </row>
    <row r="27" spans="1:5" x14ac:dyDescent="0.25">
      <c r="A27" t="s">
        <v>133</v>
      </c>
    </row>
    <row r="28" spans="1:5" x14ac:dyDescent="0.25">
      <c r="A28" t="s">
        <v>134</v>
      </c>
    </row>
    <row r="29" spans="1:5" x14ac:dyDescent="0.25">
      <c r="A29" t="s">
        <v>135</v>
      </c>
      <c r="B29">
        <v>4.09</v>
      </c>
      <c r="C29">
        <v>4.21</v>
      </c>
      <c r="D29">
        <v>4.25</v>
      </c>
      <c r="E29">
        <v>4.18</v>
      </c>
    </row>
    <row r="30" spans="1:5" x14ac:dyDescent="0.25">
      <c r="A30" t="s">
        <v>185</v>
      </c>
      <c r="B30">
        <v>3.59</v>
      </c>
      <c r="C30">
        <v>3.49</v>
      </c>
      <c r="D30">
        <v>3.52</v>
      </c>
      <c r="E30">
        <v>3.63</v>
      </c>
    </row>
    <row r="31" spans="1:5" x14ac:dyDescent="0.25">
      <c r="A31" t="s">
        <v>97</v>
      </c>
      <c r="B31">
        <v>4.9000000000000004</v>
      </c>
      <c r="C31">
        <v>5</v>
      </c>
      <c r="D31">
        <v>4.9400000000000004</v>
      </c>
      <c r="E31">
        <v>4.95</v>
      </c>
    </row>
    <row r="32" spans="1:5" x14ac:dyDescent="0.25">
      <c r="A32" t="s">
        <v>136</v>
      </c>
    </row>
    <row r="33" spans="1:1" x14ac:dyDescent="0.25">
      <c r="A33" t="s">
        <v>137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J2" sqref="J2:J10"/>
    </sheetView>
  </sheetViews>
  <sheetFormatPr defaultRowHeight="15" x14ac:dyDescent="0.25"/>
  <cols>
    <col min="1" max="1" width="24.42578125" bestFit="1" customWidth="1"/>
  </cols>
  <sheetData>
    <row r="1" spans="1:10" x14ac:dyDescent="0.25">
      <c r="A1" t="s">
        <v>166</v>
      </c>
      <c r="B1" t="s">
        <v>167</v>
      </c>
      <c r="C1" t="s">
        <v>177</v>
      </c>
      <c r="D1" t="s">
        <v>178</v>
      </c>
      <c r="E1" t="s">
        <v>187</v>
      </c>
      <c r="F1" t="s">
        <v>188</v>
      </c>
      <c r="H1" t="s">
        <v>190</v>
      </c>
      <c r="I1" t="s">
        <v>151</v>
      </c>
      <c r="J1" t="s">
        <v>193</v>
      </c>
    </row>
    <row r="2" spans="1:10" x14ac:dyDescent="0.25">
      <c r="A2" t="s">
        <v>168</v>
      </c>
      <c r="B2">
        <v>44.8</v>
      </c>
      <c r="C2">
        <f>((B2/100)*18.61)</f>
        <v>8.337279999999998</v>
      </c>
      <c r="D2">
        <f>((B2/100)*18.53)</f>
        <v>8.3014399999999995</v>
      </c>
      <c r="E2">
        <f>((B2/100)*19.29)</f>
        <v>8.6419199999999989</v>
      </c>
      <c r="F2">
        <f>((B2/100)*17.27)</f>
        <v>7.7369599999999989</v>
      </c>
      <c r="H2">
        <f>(B2/100)*16.11</f>
        <v>7.2172799999999988</v>
      </c>
      <c r="I2">
        <f>(B2/100)*14.4</f>
        <v>6.4511999999999992</v>
      </c>
      <c r="J2">
        <f>(B2/100)*14.48</f>
        <v>6.4870399999999995</v>
      </c>
    </row>
    <row r="3" spans="1:10" x14ac:dyDescent="0.25">
      <c r="A3" t="s">
        <v>169</v>
      </c>
      <c r="B3">
        <v>8.5</v>
      </c>
      <c r="C3">
        <f t="shared" ref="C3:C10" si="0">((B3/100)*18.61)</f>
        <v>1.58185</v>
      </c>
      <c r="D3">
        <f t="shared" ref="D3:D10" si="1">((B3/100)*18.53)</f>
        <v>1.5750500000000003</v>
      </c>
      <c r="E3">
        <f t="shared" ref="E3:E10" si="2">((B3/100)*19.29)</f>
        <v>1.6396500000000001</v>
      </c>
      <c r="F3">
        <f t="shared" ref="F3:F10" si="3">((B3/100)*17.27)</f>
        <v>1.4679500000000001</v>
      </c>
      <c r="H3">
        <f t="shared" ref="H3:H10" si="4">(B3/100)*16.11</f>
        <v>1.3693500000000001</v>
      </c>
      <c r="I3">
        <f t="shared" ref="I3:I10" si="5">(B3/100)*14.4</f>
        <v>1.2240000000000002</v>
      </c>
      <c r="J3">
        <f t="shared" ref="J3:J10" si="6">(B3/100)*14.48</f>
        <v>1.2308000000000001</v>
      </c>
    </row>
    <row r="4" spans="1:10" x14ac:dyDescent="0.25">
      <c r="A4" t="s">
        <v>170</v>
      </c>
      <c r="B4">
        <v>22.6</v>
      </c>
      <c r="C4">
        <f t="shared" si="0"/>
        <v>4.2058600000000004</v>
      </c>
      <c r="D4">
        <f t="shared" si="1"/>
        <v>4.1877800000000001</v>
      </c>
      <c r="E4">
        <f t="shared" si="2"/>
        <v>4.35954</v>
      </c>
      <c r="F4">
        <f t="shared" si="3"/>
        <v>3.9030200000000002</v>
      </c>
      <c r="H4">
        <f t="shared" si="4"/>
        <v>3.64086</v>
      </c>
      <c r="I4">
        <f t="shared" si="5"/>
        <v>3.2544</v>
      </c>
      <c r="J4">
        <f t="shared" si="6"/>
        <v>3.2724800000000003</v>
      </c>
    </row>
    <row r="5" spans="1:10" x14ac:dyDescent="0.25">
      <c r="A5" t="s">
        <v>171</v>
      </c>
      <c r="B5">
        <v>6.6</v>
      </c>
      <c r="C5">
        <f t="shared" si="0"/>
        <v>1.2282600000000001</v>
      </c>
      <c r="D5">
        <f t="shared" si="1"/>
        <v>1.2229800000000002</v>
      </c>
      <c r="E5">
        <f t="shared" si="2"/>
        <v>1.2731399999999999</v>
      </c>
      <c r="F5">
        <f t="shared" si="3"/>
        <v>1.1398200000000001</v>
      </c>
      <c r="H5">
        <f t="shared" si="4"/>
        <v>1.0632600000000001</v>
      </c>
      <c r="I5">
        <f t="shared" si="5"/>
        <v>0.95040000000000002</v>
      </c>
      <c r="J5">
        <f t="shared" si="6"/>
        <v>0.95568000000000008</v>
      </c>
    </row>
    <row r="6" spans="1:10" x14ac:dyDescent="0.25">
      <c r="A6" t="s">
        <v>172</v>
      </c>
      <c r="B6">
        <v>6.1</v>
      </c>
      <c r="C6">
        <f t="shared" si="0"/>
        <v>1.1352099999999998</v>
      </c>
      <c r="D6">
        <f t="shared" si="1"/>
        <v>1.1303300000000001</v>
      </c>
      <c r="E6">
        <f t="shared" si="2"/>
        <v>1.17669</v>
      </c>
      <c r="F6">
        <f t="shared" si="3"/>
        <v>1.0534699999999999</v>
      </c>
      <c r="H6">
        <f t="shared" si="4"/>
        <v>0.98270999999999997</v>
      </c>
      <c r="I6">
        <f t="shared" si="5"/>
        <v>0.87839999999999996</v>
      </c>
      <c r="J6">
        <f t="shared" si="6"/>
        <v>0.88327999999999995</v>
      </c>
    </row>
    <row r="7" spans="1:10" x14ac:dyDescent="0.25">
      <c r="A7" t="s">
        <v>173</v>
      </c>
      <c r="B7">
        <v>8.5</v>
      </c>
      <c r="C7">
        <f t="shared" si="0"/>
        <v>1.58185</v>
      </c>
      <c r="D7">
        <f t="shared" si="1"/>
        <v>1.5750500000000003</v>
      </c>
      <c r="E7">
        <f t="shared" si="2"/>
        <v>1.6396500000000001</v>
      </c>
      <c r="F7">
        <f t="shared" si="3"/>
        <v>1.4679500000000001</v>
      </c>
      <c r="H7">
        <f t="shared" si="4"/>
        <v>1.3693500000000001</v>
      </c>
      <c r="I7">
        <f t="shared" si="5"/>
        <v>1.2240000000000002</v>
      </c>
      <c r="J7">
        <f t="shared" si="6"/>
        <v>1.2308000000000001</v>
      </c>
    </row>
    <row r="8" spans="1:10" x14ac:dyDescent="0.25">
      <c r="A8" t="s">
        <v>174</v>
      </c>
      <c r="B8">
        <v>0.3</v>
      </c>
      <c r="C8">
        <f t="shared" si="0"/>
        <v>5.5829999999999998E-2</v>
      </c>
      <c r="D8">
        <f t="shared" si="1"/>
        <v>5.5590000000000007E-2</v>
      </c>
      <c r="E8">
        <f t="shared" si="2"/>
        <v>5.7869999999999998E-2</v>
      </c>
      <c r="F8">
        <f t="shared" si="3"/>
        <v>5.1810000000000002E-2</v>
      </c>
      <c r="H8">
        <f t="shared" si="4"/>
        <v>4.8329999999999998E-2</v>
      </c>
      <c r="I8">
        <f t="shared" si="5"/>
        <v>4.3200000000000002E-2</v>
      </c>
      <c r="J8">
        <f t="shared" si="6"/>
        <v>4.3439999999999999E-2</v>
      </c>
    </row>
    <row r="9" spans="1:10" x14ac:dyDescent="0.25">
      <c r="A9" t="s">
        <v>175</v>
      </c>
      <c r="B9">
        <v>1.1000000000000001</v>
      </c>
      <c r="C9">
        <f t="shared" si="0"/>
        <v>0.20471</v>
      </c>
      <c r="D9">
        <f t="shared" si="1"/>
        <v>0.20383000000000004</v>
      </c>
      <c r="E9">
        <f t="shared" si="2"/>
        <v>0.21219000000000002</v>
      </c>
      <c r="F9">
        <f t="shared" si="3"/>
        <v>0.18997000000000003</v>
      </c>
      <c r="H9">
        <f t="shared" si="4"/>
        <v>0.17721000000000001</v>
      </c>
      <c r="I9">
        <f t="shared" si="5"/>
        <v>0.15840000000000001</v>
      </c>
      <c r="J9">
        <f t="shared" si="6"/>
        <v>0.15928000000000003</v>
      </c>
    </row>
    <row r="10" spans="1:10" x14ac:dyDescent="0.25">
      <c r="A10" t="s">
        <v>176</v>
      </c>
      <c r="B10">
        <v>1.4</v>
      </c>
      <c r="C10">
        <f t="shared" si="0"/>
        <v>0.26053999999999994</v>
      </c>
      <c r="D10">
        <f t="shared" si="1"/>
        <v>0.25941999999999998</v>
      </c>
      <c r="E10">
        <f t="shared" si="2"/>
        <v>0.27005999999999997</v>
      </c>
      <c r="F10">
        <f t="shared" si="3"/>
        <v>0.24177999999999997</v>
      </c>
      <c r="H10">
        <f t="shared" si="4"/>
        <v>0.22553999999999996</v>
      </c>
      <c r="I10">
        <f t="shared" si="5"/>
        <v>0.20159999999999997</v>
      </c>
      <c r="J10">
        <f t="shared" si="6"/>
        <v>0.20271999999999998</v>
      </c>
    </row>
    <row r="12" spans="1:10" x14ac:dyDescent="0.25">
      <c r="B12" t="s">
        <v>189</v>
      </c>
    </row>
    <row r="28" spans="3:3" x14ac:dyDescent="0.25">
      <c r="C28" s="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0" workbookViewId="0">
      <selection activeCell="J25" sqref="J25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138</v>
      </c>
      <c r="B1" t="s">
        <v>27</v>
      </c>
      <c r="C1" t="s">
        <v>179</v>
      </c>
      <c r="D1" t="s">
        <v>180</v>
      </c>
      <c r="E1" t="s">
        <v>181</v>
      </c>
    </row>
    <row r="2" spans="1:10" x14ac:dyDescent="0.25">
      <c r="A2" t="s">
        <v>139</v>
      </c>
      <c r="B2">
        <v>24.04</v>
      </c>
      <c r="C2">
        <v>23.21</v>
      </c>
      <c r="D2">
        <v>24.75</v>
      </c>
      <c r="E2">
        <v>24.04</v>
      </c>
    </row>
    <row r="3" spans="1:10" x14ac:dyDescent="0.25">
      <c r="A3" t="s">
        <v>140</v>
      </c>
      <c r="B3">
        <v>4.09</v>
      </c>
      <c r="C3">
        <v>4.21</v>
      </c>
      <c r="D3">
        <v>4.25</v>
      </c>
      <c r="E3">
        <v>4.18</v>
      </c>
    </row>
    <row r="4" spans="1:10" x14ac:dyDescent="0.25">
      <c r="A4" t="s">
        <v>141</v>
      </c>
      <c r="B4">
        <v>3.59</v>
      </c>
      <c r="C4">
        <v>3.49</v>
      </c>
      <c r="D4">
        <v>3.52</v>
      </c>
      <c r="E4">
        <v>3.63</v>
      </c>
    </row>
    <row r="5" spans="1:10" x14ac:dyDescent="0.25">
      <c r="A5" t="s">
        <v>142</v>
      </c>
      <c r="B5">
        <v>4.9000000000000004</v>
      </c>
      <c r="C5">
        <v>5</v>
      </c>
      <c r="D5">
        <v>4.9400000000000004</v>
      </c>
      <c r="E5">
        <v>4.95</v>
      </c>
    </row>
    <row r="6" spans="1:10" x14ac:dyDescent="0.25">
      <c r="A6" t="s">
        <v>143</v>
      </c>
      <c r="B6">
        <v>16.28</v>
      </c>
      <c r="C6">
        <v>14.44</v>
      </c>
      <c r="D6">
        <v>15.05</v>
      </c>
      <c r="E6">
        <v>14.49</v>
      </c>
    </row>
    <row r="7" spans="1:10" x14ac:dyDescent="0.25">
      <c r="A7" t="s">
        <v>144</v>
      </c>
    </row>
    <row r="8" spans="1:10" x14ac:dyDescent="0.25">
      <c r="A8" t="s">
        <v>145</v>
      </c>
    </row>
    <row r="9" spans="1:10" x14ac:dyDescent="0.25">
      <c r="A9" s="8" t="s">
        <v>146</v>
      </c>
      <c r="B9" s="8"/>
      <c r="C9" s="8"/>
      <c r="D9" s="8"/>
      <c r="G9" t="s">
        <v>191</v>
      </c>
    </row>
    <row r="10" spans="1:10" x14ac:dyDescent="0.25">
      <c r="A10" t="s">
        <v>147</v>
      </c>
      <c r="B10">
        <v>28.3</v>
      </c>
      <c r="C10">
        <v>27.1</v>
      </c>
      <c r="D10">
        <v>28.1</v>
      </c>
      <c r="E10">
        <v>25.1</v>
      </c>
      <c r="G10">
        <v>23.4</v>
      </c>
      <c r="H10">
        <v>22.8</v>
      </c>
      <c r="I10">
        <v>24</v>
      </c>
      <c r="J10">
        <v>22.8</v>
      </c>
    </row>
    <row r="11" spans="1:10" x14ac:dyDescent="0.25">
      <c r="A11" t="s">
        <v>148</v>
      </c>
      <c r="B11">
        <v>25.6</v>
      </c>
      <c r="C11">
        <v>26.1</v>
      </c>
      <c r="D11">
        <v>26.9</v>
      </c>
      <c r="E11">
        <v>23.1</v>
      </c>
      <c r="G11">
        <v>21.4</v>
      </c>
      <c r="H11">
        <v>21.7</v>
      </c>
      <c r="I11">
        <v>22.7</v>
      </c>
      <c r="J11">
        <v>19.899999999999999</v>
      </c>
    </row>
    <row r="12" spans="1:10" x14ac:dyDescent="0.25">
      <c r="A12" t="s">
        <v>149</v>
      </c>
      <c r="B12">
        <v>89</v>
      </c>
      <c r="C12">
        <v>96</v>
      </c>
      <c r="D12">
        <v>116</v>
      </c>
      <c r="E12" t="s">
        <v>192</v>
      </c>
      <c r="G12" t="s">
        <v>192</v>
      </c>
      <c r="H12" t="s">
        <v>192</v>
      </c>
      <c r="I12" t="s">
        <v>192</v>
      </c>
      <c r="J12">
        <v>253</v>
      </c>
    </row>
    <row r="13" spans="1:10" x14ac:dyDescent="0.25">
      <c r="A13" t="s">
        <v>150</v>
      </c>
      <c r="B13">
        <v>15.94</v>
      </c>
      <c r="C13">
        <v>15.77</v>
      </c>
      <c r="D13">
        <v>16.57</v>
      </c>
      <c r="E13">
        <v>16.11</v>
      </c>
    </row>
    <row r="14" spans="1:10" x14ac:dyDescent="0.25">
      <c r="A14" s="8" t="s">
        <v>151</v>
      </c>
      <c r="B14" s="8"/>
      <c r="C14" s="8"/>
      <c r="D14" s="8"/>
    </row>
    <row r="15" spans="1:10" x14ac:dyDescent="0.25">
      <c r="A15" t="s">
        <v>152</v>
      </c>
      <c r="B15">
        <v>34.299999999999997</v>
      </c>
      <c r="C15">
        <v>33.4</v>
      </c>
      <c r="D15">
        <v>34.9</v>
      </c>
      <c r="E15">
        <v>30.9</v>
      </c>
      <c r="G15">
        <v>24.7</v>
      </c>
      <c r="H15">
        <v>24</v>
      </c>
      <c r="I15">
        <v>25.1</v>
      </c>
      <c r="J15">
        <v>24.6</v>
      </c>
    </row>
    <row r="16" spans="1:10" x14ac:dyDescent="0.25">
      <c r="A16" t="s">
        <v>153</v>
      </c>
      <c r="B16">
        <v>30.1</v>
      </c>
      <c r="C16">
        <v>30.9</v>
      </c>
      <c r="D16">
        <v>32</v>
      </c>
      <c r="E16">
        <v>27.3</v>
      </c>
      <c r="G16">
        <v>22</v>
      </c>
      <c r="H16">
        <v>22.5</v>
      </c>
      <c r="I16">
        <v>23.4</v>
      </c>
      <c r="J16">
        <v>22.1</v>
      </c>
    </row>
    <row r="17" spans="1:10" x14ac:dyDescent="0.25">
      <c r="A17" t="s">
        <v>154</v>
      </c>
      <c r="B17">
        <v>38</v>
      </c>
      <c r="C17">
        <v>37</v>
      </c>
      <c r="D17">
        <v>38</v>
      </c>
      <c r="E17">
        <v>57</v>
      </c>
      <c r="G17">
        <v>575</v>
      </c>
      <c r="H17">
        <v>489</v>
      </c>
      <c r="I17">
        <v>965</v>
      </c>
      <c r="J17">
        <v>639</v>
      </c>
    </row>
    <row r="18" spans="1:10" x14ac:dyDescent="0.25">
      <c r="A18" t="s">
        <v>155</v>
      </c>
      <c r="B18">
        <v>14.2</v>
      </c>
      <c r="C18">
        <v>14.1</v>
      </c>
      <c r="D18">
        <v>14.7</v>
      </c>
      <c r="E18">
        <v>14.4</v>
      </c>
    </row>
    <row r="19" spans="1:10" x14ac:dyDescent="0.25">
      <c r="A19" t="s">
        <v>156</v>
      </c>
      <c r="B19">
        <v>13</v>
      </c>
      <c r="C19">
        <v>13</v>
      </c>
      <c r="D19">
        <v>13</v>
      </c>
      <c r="E19">
        <v>12</v>
      </c>
      <c r="G19">
        <v>10</v>
      </c>
      <c r="H19">
        <v>10</v>
      </c>
      <c r="I19">
        <v>10</v>
      </c>
      <c r="J19">
        <v>10</v>
      </c>
    </row>
    <row r="20" spans="1:10" x14ac:dyDescent="0.25">
      <c r="A20" s="8" t="s">
        <v>157</v>
      </c>
      <c r="B20" s="8"/>
      <c r="C20" s="8"/>
      <c r="D20" s="8"/>
    </row>
    <row r="21" spans="1:10" x14ac:dyDescent="0.25">
      <c r="A21" t="s">
        <v>152</v>
      </c>
      <c r="B21">
        <v>29.6</v>
      </c>
      <c r="C21">
        <v>29</v>
      </c>
      <c r="D21">
        <v>30.2</v>
      </c>
      <c r="E21">
        <v>26.4</v>
      </c>
      <c r="G21">
        <v>23.1</v>
      </c>
      <c r="H21">
        <v>20.6</v>
      </c>
      <c r="I21">
        <v>21.6</v>
      </c>
      <c r="J21">
        <v>20.9</v>
      </c>
    </row>
    <row r="22" spans="1:10" x14ac:dyDescent="0.25">
      <c r="A22" t="s">
        <v>153</v>
      </c>
      <c r="B22">
        <v>28.2</v>
      </c>
      <c r="C22">
        <v>28.8</v>
      </c>
      <c r="D22">
        <v>29.8</v>
      </c>
      <c r="E22">
        <v>25.2</v>
      </c>
      <c r="G22">
        <v>20.5</v>
      </c>
      <c r="H22">
        <v>20.6</v>
      </c>
      <c r="I22">
        <v>21.5</v>
      </c>
      <c r="J22">
        <v>20</v>
      </c>
    </row>
    <row r="23" spans="1:10" x14ac:dyDescent="0.25">
      <c r="A23" t="s">
        <v>155</v>
      </c>
      <c r="B23">
        <v>14.31</v>
      </c>
      <c r="C23">
        <v>14.15</v>
      </c>
      <c r="D23">
        <v>14.72</v>
      </c>
      <c r="E23">
        <v>14.48</v>
      </c>
    </row>
    <row r="24" spans="1:10" x14ac:dyDescent="0.25">
      <c r="A24" t="s">
        <v>158</v>
      </c>
      <c r="B24">
        <v>11.7</v>
      </c>
      <c r="C24">
        <v>12.1</v>
      </c>
      <c r="D24">
        <v>12.3</v>
      </c>
      <c r="E24">
        <v>9.9</v>
      </c>
      <c r="G24">
        <v>6.5</v>
      </c>
      <c r="H24">
        <v>6.7</v>
      </c>
      <c r="I24">
        <v>6.8</v>
      </c>
      <c r="J24">
        <v>6.1</v>
      </c>
    </row>
    <row r="25" spans="1:10" x14ac:dyDescent="0.25">
      <c r="A25" t="s">
        <v>159</v>
      </c>
    </row>
    <row r="26" spans="1:10" x14ac:dyDescent="0.25">
      <c r="A26" s="8" t="s">
        <v>160</v>
      </c>
      <c r="B26" s="8"/>
      <c r="C26" s="8"/>
      <c r="D26" s="8"/>
    </row>
    <row r="27" spans="1:10" x14ac:dyDescent="0.25">
      <c r="A27" t="s">
        <v>161</v>
      </c>
      <c r="C27" s="6"/>
      <c r="D27" s="6"/>
    </row>
    <row r="28" spans="1:10" x14ac:dyDescent="0.25">
      <c r="A28" t="s">
        <v>148</v>
      </c>
      <c r="C28" s="6"/>
    </row>
    <row r="29" spans="1:10" x14ac:dyDescent="0.25">
      <c r="A29" t="s">
        <v>162</v>
      </c>
      <c r="C29" s="6"/>
    </row>
    <row r="30" spans="1:10" x14ac:dyDescent="0.25">
      <c r="A30" t="s">
        <v>163</v>
      </c>
      <c r="C30" s="6"/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NRC</vt:lpstr>
      <vt:lpstr>CPM Dairy</vt:lpstr>
      <vt:lpstr>AMTS</vt:lpstr>
      <vt:lpstr>NASEM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2022-05-23T10:00:28Z</dcterms:modified>
</cp:coreProperties>
</file>