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4084369_up_ac_za/Documents/Results chapter FINALE/"/>
    </mc:Choice>
  </mc:AlternateContent>
  <xr:revisionPtr revIDLastSave="71" documentId="13_ncr:1_{2C8C9FF3-D897-4BFF-BC1D-9C27240540E4}" xr6:coauthVersionLast="47" xr6:coauthVersionMax="47" xr10:uidLastSave="{8620F294-D0EF-4BFD-8F86-8292CA95DA46}"/>
  <bookViews>
    <workbookView minimized="1" xWindow="4056" yWindow="12" windowWidth="17280" windowHeight="8880" tabRatio="799" xr2:uid="{2A362B26-815B-4726-A942-8C507B71A5B6}"/>
  </bookViews>
  <sheets>
    <sheet name="Protein Solubility " sheetId="26" r:id="rId1"/>
    <sheet name="WAC" sheetId="5" r:id="rId2"/>
    <sheet name="OAC" sheetId="15" r:id="rId3"/>
    <sheet name="WSI" sheetId="16" r:id="rId4"/>
    <sheet name="Foam C n S" sheetId="24" r:id="rId5"/>
    <sheet name="Emulsion A n S" sheetId="7" r:id="rId6"/>
    <sheet name="Gelling" sheetId="9" r:id="rId7"/>
  </sheets>
  <externalReferences>
    <externalReference r:id="rId8"/>
    <externalReference r:id="rId9"/>
  </externalReferences>
  <definedNames>
    <definedName name="Intercept">[1]Sample!$I$4</definedName>
    <definedName name="Intercept_30.aug">#REF!</definedName>
    <definedName name="Slope">[1]Sample!$I$3</definedName>
    <definedName name="Slope_30.au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24" l="1"/>
  <c r="J151" i="24"/>
  <c r="K151" i="24" s="1"/>
  <c r="D151" i="24"/>
  <c r="J150" i="24"/>
  <c r="D150" i="24"/>
  <c r="K149" i="24"/>
  <c r="J149" i="24"/>
  <c r="D149" i="24"/>
  <c r="J148" i="24"/>
  <c r="D148" i="24"/>
  <c r="J147" i="24"/>
  <c r="D147" i="24"/>
  <c r="J146" i="24"/>
  <c r="D146" i="24"/>
  <c r="J145" i="24"/>
  <c r="D145" i="24"/>
  <c r="K145" i="24" s="1"/>
  <c r="J144" i="24"/>
  <c r="D144" i="24"/>
  <c r="J143" i="24"/>
  <c r="D143" i="24"/>
  <c r="J142" i="24"/>
  <c r="D142" i="24"/>
  <c r="J141" i="24"/>
  <c r="K141" i="24" s="1"/>
  <c r="D141" i="24"/>
  <c r="J140" i="24"/>
  <c r="D140" i="24"/>
  <c r="J139" i="24"/>
  <c r="D139" i="24"/>
  <c r="J138" i="24"/>
  <c r="K138" i="24" s="1"/>
  <c r="D138" i="24"/>
  <c r="J137" i="24"/>
  <c r="D137" i="24"/>
  <c r="K137" i="24" s="1"/>
  <c r="J136" i="24"/>
  <c r="D136" i="24"/>
  <c r="J135" i="24"/>
  <c r="D135" i="24"/>
  <c r="J134" i="24"/>
  <c r="K134" i="24" s="1"/>
  <c r="D134" i="24"/>
  <c r="J133" i="24"/>
  <c r="K133" i="24" s="1"/>
  <c r="D133" i="24"/>
  <c r="J132" i="24"/>
  <c r="D132" i="24"/>
  <c r="J131" i="24"/>
  <c r="D131" i="24"/>
  <c r="J130" i="24"/>
  <c r="K130" i="24" s="1"/>
  <c r="D130" i="24"/>
  <c r="J129" i="24"/>
  <c r="D129" i="24"/>
  <c r="K129" i="24" s="1"/>
  <c r="J128" i="24"/>
  <c r="D128" i="24"/>
  <c r="J127" i="24"/>
  <c r="D127" i="24"/>
  <c r="J126" i="24"/>
  <c r="K126" i="24" s="1"/>
  <c r="D126" i="24"/>
  <c r="J125" i="24"/>
  <c r="K125" i="24" s="1"/>
  <c r="D125" i="24"/>
  <c r="D124" i="24"/>
  <c r="J123" i="24"/>
  <c r="K123" i="24" s="1"/>
  <c r="D123" i="24"/>
  <c r="J122" i="24"/>
  <c r="D122" i="24"/>
  <c r="J121" i="24"/>
  <c r="D121" i="24"/>
  <c r="J120" i="24"/>
  <c r="D120" i="24"/>
  <c r="J119" i="24"/>
  <c r="D119" i="24"/>
  <c r="J118" i="24"/>
  <c r="D118" i="24"/>
  <c r="J117" i="24"/>
  <c r="D117" i="24"/>
  <c r="J116" i="24"/>
  <c r="D116" i="24"/>
  <c r="K115" i="24"/>
  <c r="J115" i="24"/>
  <c r="D115" i="24"/>
  <c r="J114" i="24"/>
  <c r="D114" i="24"/>
  <c r="J113" i="24"/>
  <c r="D113" i="24"/>
  <c r="J112" i="24"/>
  <c r="D112" i="24"/>
  <c r="J111" i="24"/>
  <c r="D111" i="24"/>
  <c r="J110" i="24"/>
  <c r="D110" i="24"/>
  <c r="J109" i="24"/>
  <c r="D109" i="24"/>
  <c r="J108" i="24"/>
  <c r="D108" i="24"/>
  <c r="J107" i="24"/>
  <c r="D107" i="24"/>
  <c r="K107" i="24" s="1"/>
  <c r="J106" i="24"/>
  <c r="D106" i="24"/>
  <c r="J105" i="24"/>
  <c r="D105" i="24"/>
  <c r="J104" i="24"/>
  <c r="K104" i="24" s="1"/>
  <c r="D104" i="24"/>
  <c r="J103" i="24"/>
  <c r="D103" i="24"/>
  <c r="K103" i="24" s="1"/>
  <c r="J102" i="24"/>
  <c r="D102" i="24"/>
  <c r="J101" i="24"/>
  <c r="D101" i="24"/>
  <c r="J100" i="24"/>
  <c r="K100" i="24" s="1"/>
  <c r="D100" i="24"/>
  <c r="J99" i="24"/>
  <c r="K99" i="24" s="1"/>
  <c r="D99" i="24"/>
  <c r="J98" i="24"/>
  <c r="D98" i="24"/>
  <c r="J97" i="24"/>
  <c r="D97" i="24"/>
  <c r="D96" i="24"/>
  <c r="J95" i="24"/>
  <c r="D95" i="24"/>
  <c r="J94" i="24"/>
  <c r="K94" i="24" s="1"/>
  <c r="D94" i="24"/>
  <c r="J93" i="24"/>
  <c r="D93" i="24"/>
  <c r="J92" i="24"/>
  <c r="K92" i="24" s="1"/>
  <c r="D92" i="24"/>
  <c r="J91" i="24"/>
  <c r="D91" i="24"/>
  <c r="K90" i="24"/>
  <c r="J90" i="24"/>
  <c r="D90" i="24"/>
  <c r="J89" i="24"/>
  <c r="D89" i="24"/>
  <c r="J88" i="24"/>
  <c r="D88" i="24"/>
  <c r="J87" i="24"/>
  <c r="D87" i="24"/>
  <c r="J86" i="24"/>
  <c r="K86" i="24" s="1"/>
  <c r="D86" i="24"/>
  <c r="J85" i="24"/>
  <c r="D85" i="24"/>
  <c r="J84" i="24"/>
  <c r="K84" i="24" s="1"/>
  <c r="D84" i="24"/>
  <c r="J83" i="24"/>
  <c r="D83" i="24"/>
  <c r="K82" i="24"/>
  <c r="J82" i="24"/>
  <c r="D82" i="24"/>
  <c r="J81" i="24"/>
  <c r="K81" i="24" s="1"/>
  <c r="D81" i="24"/>
  <c r="J80" i="24"/>
  <c r="D80" i="24"/>
  <c r="J79" i="24"/>
  <c r="K79" i="24" s="1"/>
  <c r="D79" i="24"/>
  <c r="J78" i="24"/>
  <c r="D78" i="24"/>
  <c r="J77" i="24"/>
  <c r="K77" i="24" s="1"/>
  <c r="D77" i="24"/>
  <c r="J76" i="24"/>
  <c r="D76" i="24"/>
  <c r="J75" i="24"/>
  <c r="K75" i="24" s="1"/>
  <c r="D75" i="24"/>
  <c r="J74" i="24"/>
  <c r="K74" i="24" s="1"/>
  <c r="D74" i="24"/>
  <c r="J73" i="24"/>
  <c r="K73" i="24" s="1"/>
  <c r="D73" i="24"/>
  <c r="J72" i="24"/>
  <c r="D72" i="24"/>
  <c r="J71" i="24"/>
  <c r="K71" i="24" s="1"/>
  <c r="D71" i="24"/>
  <c r="J70" i="24"/>
  <c r="D70" i="24"/>
  <c r="K70" i="24" s="1"/>
  <c r="J69" i="24"/>
  <c r="K69" i="24" s="1"/>
  <c r="D69" i="24"/>
  <c r="D68" i="24"/>
  <c r="J67" i="24"/>
  <c r="K67" i="24" s="1"/>
  <c r="D67" i="24"/>
  <c r="J66" i="24"/>
  <c r="D66" i="24"/>
  <c r="J65" i="24"/>
  <c r="K65" i="24" s="1"/>
  <c r="D65" i="24"/>
  <c r="J64" i="24"/>
  <c r="K64" i="24" s="1"/>
  <c r="D64" i="24"/>
  <c r="J63" i="24"/>
  <c r="K63" i="24" s="1"/>
  <c r="D63" i="24"/>
  <c r="J62" i="24"/>
  <c r="D62" i="24"/>
  <c r="J61" i="24"/>
  <c r="K61" i="24" s="1"/>
  <c r="D61" i="24"/>
  <c r="J60" i="24"/>
  <c r="D60" i="24"/>
  <c r="K60" i="24" s="1"/>
  <c r="J59" i="24"/>
  <c r="K59" i="24" s="1"/>
  <c r="D59" i="24"/>
  <c r="J58" i="24"/>
  <c r="D58" i="24"/>
  <c r="J57" i="24"/>
  <c r="K57" i="24" s="1"/>
  <c r="D57" i="24"/>
  <c r="J56" i="24"/>
  <c r="K56" i="24" s="1"/>
  <c r="D56" i="24"/>
  <c r="J55" i="24"/>
  <c r="D55" i="24"/>
  <c r="J54" i="24"/>
  <c r="K54" i="24" s="1"/>
  <c r="D54" i="24"/>
  <c r="J53" i="24"/>
  <c r="D53" i="24"/>
  <c r="J52" i="24"/>
  <c r="D52" i="24"/>
  <c r="J51" i="24"/>
  <c r="D51" i="24"/>
  <c r="J50" i="24"/>
  <c r="K50" i="24" s="1"/>
  <c r="D50" i="24"/>
  <c r="J49" i="24"/>
  <c r="D49" i="24"/>
  <c r="K48" i="24"/>
  <c r="J48" i="24"/>
  <c r="D48" i="24"/>
  <c r="J47" i="24"/>
  <c r="D47" i="24"/>
  <c r="J46" i="24"/>
  <c r="K46" i="24" s="1"/>
  <c r="D46" i="24"/>
  <c r="J45" i="24"/>
  <c r="D45" i="24"/>
  <c r="J44" i="24"/>
  <c r="D44" i="24"/>
  <c r="J43" i="24"/>
  <c r="D43" i="24"/>
  <c r="J42" i="24"/>
  <c r="K42" i="24" s="1"/>
  <c r="D42" i="24"/>
  <c r="J41" i="24"/>
  <c r="D41" i="24"/>
  <c r="D40" i="24"/>
  <c r="J39" i="24"/>
  <c r="D39" i="24"/>
  <c r="J38" i="24"/>
  <c r="K38" i="24" s="1"/>
  <c r="D38" i="24"/>
  <c r="J37" i="24"/>
  <c r="D37" i="24"/>
  <c r="K37" i="24" s="1"/>
  <c r="J36" i="24"/>
  <c r="D36" i="24"/>
  <c r="J35" i="24"/>
  <c r="D35" i="24"/>
  <c r="J34" i="24"/>
  <c r="D34" i="24"/>
  <c r="J33" i="24"/>
  <c r="D33" i="24"/>
  <c r="J32" i="24"/>
  <c r="K32" i="24" s="1"/>
  <c r="D32" i="24"/>
  <c r="J31" i="24"/>
  <c r="D31" i="24"/>
  <c r="J30" i="24"/>
  <c r="D30" i="24"/>
  <c r="J29" i="24"/>
  <c r="D29" i="24"/>
  <c r="J28" i="24"/>
  <c r="K28" i="24" s="1"/>
  <c r="D28" i="24"/>
  <c r="J27" i="24"/>
  <c r="D27" i="24"/>
  <c r="K26" i="24"/>
  <c r="J26" i="24"/>
  <c r="D26" i="24"/>
  <c r="J25" i="24"/>
  <c r="D25" i="24"/>
  <c r="J24" i="24"/>
  <c r="K24" i="24" s="1"/>
  <c r="D24" i="24"/>
  <c r="J23" i="24"/>
  <c r="D23" i="24"/>
  <c r="J22" i="24"/>
  <c r="D22" i="24"/>
  <c r="J21" i="24"/>
  <c r="D21" i="24"/>
  <c r="J20" i="24"/>
  <c r="K20" i="24" s="1"/>
  <c r="D20" i="24"/>
  <c r="J19" i="24"/>
  <c r="D19" i="24"/>
  <c r="J18" i="24"/>
  <c r="D18" i="24"/>
  <c r="K18" i="24" s="1"/>
  <c r="J17" i="24"/>
  <c r="K17" i="24" s="1"/>
  <c r="D17" i="24"/>
  <c r="J16" i="24"/>
  <c r="D16" i="24"/>
  <c r="J15" i="24"/>
  <c r="K15" i="24" s="1"/>
  <c r="D15" i="24"/>
  <c r="J14" i="24"/>
  <c r="D14" i="24"/>
  <c r="K14" i="24" s="1"/>
  <c r="J13" i="24"/>
  <c r="K13" i="24" s="1"/>
  <c r="D13" i="24"/>
  <c r="J12" i="24"/>
  <c r="D12" i="24"/>
  <c r="J11" i="24"/>
  <c r="K11" i="24" s="1"/>
  <c r="D11" i="24"/>
  <c r="J10" i="24"/>
  <c r="K10" i="24" s="1"/>
  <c r="D10" i="24"/>
  <c r="J9" i="24"/>
  <c r="D9" i="24"/>
  <c r="J8" i="24"/>
  <c r="D8" i="24"/>
  <c r="J7" i="24"/>
  <c r="K7" i="24" s="1"/>
  <c r="D7" i="24"/>
  <c r="J6" i="24"/>
  <c r="D6" i="24"/>
  <c r="K6" i="24" s="1"/>
  <c r="J5" i="24"/>
  <c r="K5" i="24" s="1"/>
  <c r="D5" i="24"/>
  <c r="J4" i="24"/>
  <c r="K4" i="24" s="1"/>
  <c r="E137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13" i="7"/>
  <c r="E5" i="7"/>
  <c r="E6" i="7"/>
  <c r="E7" i="7"/>
  <c r="E8" i="7"/>
  <c r="E9" i="7"/>
  <c r="E10" i="7"/>
  <c r="E11" i="7"/>
  <c r="E12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4" i="7"/>
  <c r="K15" i="5"/>
  <c r="K14" i="5"/>
  <c r="K13" i="5"/>
  <c r="L83" i="5"/>
  <c r="L84" i="5"/>
  <c r="L82" i="5"/>
  <c r="L76" i="5"/>
  <c r="L77" i="5"/>
  <c r="L75" i="5"/>
  <c r="L69" i="5"/>
  <c r="L70" i="5"/>
  <c r="L68" i="5"/>
  <c r="L62" i="5"/>
  <c r="L63" i="5"/>
  <c r="L61" i="5"/>
  <c r="L56" i="5"/>
  <c r="L55" i="5"/>
  <c r="L54" i="5"/>
  <c r="K8" i="24" l="1"/>
  <c r="K19" i="24"/>
  <c r="K21" i="24"/>
  <c r="K23" i="24"/>
  <c r="K25" i="24"/>
  <c r="K41" i="24"/>
  <c r="K43" i="24"/>
  <c r="K45" i="24"/>
  <c r="K47" i="24"/>
  <c r="K58" i="24"/>
  <c r="K62" i="24"/>
  <c r="K72" i="24"/>
  <c r="K85" i="24"/>
  <c r="K87" i="24"/>
  <c r="K89" i="24"/>
  <c r="K108" i="24"/>
  <c r="K112" i="24"/>
  <c r="K142" i="24"/>
  <c r="K146" i="24"/>
  <c r="K12" i="24"/>
  <c r="K16" i="24"/>
  <c r="K22" i="24"/>
  <c r="K27" i="24"/>
  <c r="K29" i="24"/>
  <c r="K31" i="24"/>
  <c r="K33" i="24"/>
  <c r="K44" i="24"/>
  <c r="K49" i="24"/>
  <c r="K51" i="24"/>
  <c r="K53" i="24"/>
  <c r="K55" i="24"/>
  <c r="K66" i="24"/>
  <c r="K76" i="24"/>
  <c r="K78" i="24"/>
  <c r="K80" i="24"/>
  <c r="K93" i="24"/>
  <c r="K95" i="24"/>
  <c r="K111" i="24"/>
  <c r="K116" i="24"/>
  <c r="K120" i="24"/>
  <c r="K150" i="24"/>
  <c r="K9" i="24"/>
  <c r="K30" i="24"/>
  <c r="K34" i="24"/>
  <c r="K52" i="24"/>
  <c r="K119" i="24"/>
  <c r="K35" i="24"/>
  <c r="K98" i="24"/>
  <c r="K101" i="24"/>
  <c r="K106" i="24"/>
  <c r="K109" i="24"/>
  <c r="K114" i="24"/>
  <c r="K117" i="24"/>
  <c r="K122" i="24"/>
  <c r="K127" i="24"/>
  <c r="K132" i="24"/>
  <c r="K135" i="24"/>
  <c r="K140" i="24"/>
  <c r="K143" i="24"/>
  <c r="K148" i="24"/>
  <c r="K83" i="24"/>
  <c r="K88" i="24"/>
  <c r="K91" i="24"/>
  <c r="K36" i="24"/>
  <c r="K39" i="24"/>
  <c r="K97" i="24"/>
  <c r="K102" i="24"/>
  <c r="K105" i="24"/>
  <c r="K110" i="24"/>
  <c r="K113" i="24"/>
  <c r="K118" i="24"/>
  <c r="K121" i="24"/>
  <c r="K128" i="24"/>
  <c r="K131" i="24"/>
  <c r="K136" i="24"/>
  <c r="K139" i="24"/>
  <c r="K144" i="24"/>
  <c r="K147" i="24"/>
  <c r="J55" i="16"/>
  <c r="J56" i="16"/>
  <c r="J64" i="16"/>
  <c r="J72" i="16"/>
  <c r="H53" i="16"/>
  <c r="J53" i="16" s="1"/>
  <c r="H62" i="16"/>
  <c r="J62" i="16" s="1"/>
  <c r="L62" i="16" s="1"/>
  <c r="H49" i="16"/>
  <c r="J49" i="16" s="1"/>
  <c r="H50" i="16"/>
  <c r="J50" i="16" s="1"/>
  <c r="H51" i="16"/>
  <c r="J51" i="16" s="1"/>
  <c r="H52" i="16"/>
  <c r="J52" i="16" s="1"/>
  <c r="H54" i="16"/>
  <c r="J54" i="16" s="1"/>
  <c r="H55" i="16"/>
  <c r="H56" i="16"/>
  <c r="H57" i="16"/>
  <c r="J57" i="16" s="1"/>
  <c r="H58" i="16"/>
  <c r="J58" i="16" s="1"/>
  <c r="L55" i="16" s="1"/>
  <c r="H59" i="16"/>
  <c r="J59" i="16" s="1"/>
  <c r="H60" i="16"/>
  <c r="J60" i="16" s="1"/>
  <c r="L60" i="16" s="1"/>
  <c r="H61" i="16"/>
  <c r="J61" i="16" s="1"/>
  <c r="L61" i="16" s="1"/>
  <c r="H63" i="16"/>
  <c r="J63" i="16" s="1"/>
  <c r="H64" i="16"/>
  <c r="H65" i="16"/>
  <c r="J65" i="16" s="1"/>
  <c r="H66" i="16"/>
  <c r="J66" i="16" s="1"/>
  <c r="L66" i="16" s="1"/>
  <c r="H67" i="16"/>
  <c r="J67" i="16" s="1"/>
  <c r="H68" i="16"/>
  <c r="J68" i="16" s="1"/>
  <c r="L68" i="16" s="1"/>
  <c r="H69" i="16"/>
  <c r="J69" i="16" s="1"/>
  <c r="H70" i="16"/>
  <c r="J70" i="16" s="1"/>
  <c r="H71" i="16"/>
  <c r="J71" i="16" s="1"/>
  <c r="H72" i="16"/>
  <c r="H73" i="16"/>
  <c r="J73" i="16" s="1"/>
  <c r="H74" i="16"/>
  <c r="J74" i="16" s="1"/>
  <c r="L74" i="16" s="1"/>
  <c r="H75" i="16"/>
  <c r="J75" i="16" s="1"/>
  <c r="H76" i="16"/>
  <c r="J76" i="16" s="1"/>
  <c r="H77" i="16"/>
  <c r="J77" i="16" s="1"/>
  <c r="H48" i="16"/>
  <c r="J48" i="16" s="1"/>
  <c r="L48" i="16" s="1"/>
  <c r="I55" i="5"/>
  <c r="I56" i="5"/>
  <c r="I57" i="5"/>
  <c r="I58" i="5"/>
  <c r="I59" i="5"/>
  <c r="I61" i="5"/>
  <c r="I62" i="5"/>
  <c r="I63" i="5"/>
  <c r="I64" i="5"/>
  <c r="I65" i="5"/>
  <c r="I66" i="5"/>
  <c r="I68" i="5"/>
  <c r="I69" i="5"/>
  <c r="I70" i="5"/>
  <c r="I71" i="5"/>
  <c r="I72" i="5"/>
  <c r="I73" i="5"/>
  <c r="I75" i="5"/>
  <c r="I76" i="5"/>
  <c r="I77" i="5"/>
  <c r="I78" i="5"/>
  <c r="I79" i="5"/>
  <c r="I80" i="5"/>
  <c r="I82" i="5"/>
  <c r="I83" i="5"/>
  <c r="I84" i="5"/>
  <c r="I85" i="5"/>
  <c r="I86" i="5"/>
  <c r="I87" i="5"/>
  <c r="I54" i="5"/>
  <c r="G59" i="5"/>
  <c r="G61" i="5"/>
  <c r="G62" i="5"/>
  <c r="G63" i="5"/>
  <c r="G64" i="5"/>
  <c r="G65" i="5"/>
  <c r="G66" i="5"/>
  <c r="G68" i="5"/>
  <c r="G69" i="5"/>
  <c r="G70" i="5"/>
  <c r="G71" i="5"/>
  <c r="G72" i="5"/>
  <c r="G73" i="5"/>
  <c r="G75" i="5"/>
  <c r="G76" i="5"/>
  <c r="G78" i="5"/>
  <c r="G79" i="5"/>
  <c r="G80" i="5"/>
  <c r="G82" i="5"/>
  <c r="G83" i="5"/>
  <c r="G84" i="5"/>
  <c r="G85" i="5"/>
  <c r="G86" i="5"/>
  <c r="G87" i="5"/>
  <c r="G54" i="5"/>
  <c r="E55" i="15"/>
  <c r="G55" i="15" s="1"/>
  <c r="I55" i="15" s="1"/>
  <c r="E56" i="15"/>
  <c r="G56" i="15" s="1"/>
  <c r="I56" i="15" s="1"/>
  <c r="E57" i="15"/>
  <c r="G57" i="15" s="1"/>
  <c r="I57" i="15" s="1"/>
  <c r="E58" i="15"/>
  <c r="G58" i="15" s="1"/>
  <c r="I58" i="15" s="1"/>
  <c r="E59" i="15"/>
  <c r="G59" i="15" s="1"/>
  <c r="I59" i="15" s="1"/>
  <c r="E61" i="15"/>
  <c r="G61" i="15" s="1"/>
  <c r="I61" i="15" s="1"/>
  <c r="E62" i="15"/>
  <c r="G62" i="15" s="1"/>
  <c r="I62" i="15" s="1"/>
  <c r="E63" i="15"/>
  <c r="G63" i="15" s="1"/>
  <c r="I63" i="15" s="1"/>
  <c r="E64" i="15"/>
  <c r="G64" i="15" s="1"/>
  <c r="I64" i="15" s="1"/>
  <c r="E65" i="15"/>
  <c r="G65" i="15" s="1"/>
  <c r="I65" i="15" s="1"/>
  <c r="E66" i="15"/>
  <c r="G66" i="15" s="1"/>
  <c r="I66" i="15" s="1"/>
  <c r="E68" i="15"/>
  <c r="G68" i="15" s="1"/>
  <c r="I68" i="15" s="1"/>
  <c r="L68" i="15" s="1"/>
  <c r="E69" i="15"/>
  <c r="G69" i="15" s="1"/>
  <c r="I69" i="15" s="1"/>
  <c r="E70" i="15"/>
  <c r="G70" i="15" s="1"/>
  <c r="I70" i="15" s="1"/>
  <c r="E71" i="15"/>
  <c r="G71" i="15" s="1"/>
  <c r="I71" i="15" s="1"/>
  <c r="E72" i="15"/>
  <c r="G72" i="15" s="1"/>
  <c r="I72" i="15" s="1"/>
  <c r="E73" i="15"/>
  <c r="G73" i="15" s="1"/>
  <c r="I73" i="15" s="1"/>
  <c r="E75" i="15"/>
  <c r="G75" i="15" s="1"/>
  <c r="I75" i="15" s="1"/>
  <c r="E76" i="15"/>
  <c r="G76" i="15" s="1"/>
  <c r="I76" i="15" s="1"/>
  <c r="E77" i="15"/>
  <c r="G77" i="15" s="1"/>
  <c r="I77" i="15" s="1"/>
  <c r="L75" i="15" s="1"/>
  <c r="E78" i="15"/>
  <c r="G78" i="15" s="1"/>
  <c r="I78" i="15" s="1"/>
  <c r="E79" i="15"/>
  <c r="G79" i="15" s="1"/>
  <c r="I79" i="15" s="1"/>
  <c r="E80" i="15"/>
  <c r="G80" i="15" s="1"/>
  <c r="I80" i="15" s="1"/>
  <c r="E82" i="15"/>
  <c r="G82" i="15" s="1"/>
  <c r="I82" i="15" s="1"/>
  <c r="E83" i="15"/>
  <c r="G83" i="15" s="1"/>
  <c r="I83" i="15" s="1"/>
  <c r="E84" i="15"/>
  <c r="G84" i="15" s="1"/>
  <c r="I84" i="15" s="1"/>
  <c r="E85" i="15"/>
  <c r="G85" i="15" s="1"/>
  <c r="I85" i="15" s="1"/>
  <c r="E86" i="15"/>
  <c r="G86" i="15" s="1"/>
  <c r="I86" i="15" s="1"/>
  <c r="E87" i="15"/>
  <c r="G87" i="15" s="1"/>
  <c r="I87" i="15" s="1"/>
  <c r="E54" i="15"/>
  <c r="G54" i="15" s="1"/>
  <c r="I54" i="15" s="1"/>
  <c r="E54" i="5"/>
  <c r="E55" i="5"/>
  <c r="G55" i="5" s="1"/>
  <c r="E56" i="5"/>
  <c r="G56" i="5" s="1"/>
  <c r="E57" i="5"/>
  <c r="G57" i="5" s="1"/>
  <c r="E58" i="5"/>
  <c r="G58" i="5" s="1"/>
  <c r="E59" i="5"/>
  <c r="E61" i="5"/>
  <c r="E62" i="5"/>
  <c r="E63" i="5"/>
  <c r="E64" i="5"/>
  <c r="E65" i="5"/>
  <c r="E66" i="5"/>
  <c r="E68" i="5"/>
  <c r="E69" i="5"/>
  <c r="E70" i="5"/>
  <c r="E71" i="5"/>
  <c r="E72" i="5"/>
  <c r="E73" i="5"/>
  <c r="E75" i="5"/>
  <c r="E76" i="5"/>
  <c r="E77" i="5"/>
  <c r="G77" i="5" s="1"/>
  <c r="E78" i="5"/>
  <c r="E79" i="5"/>
  <c r="E80" i="5"/>
  <c r="E82" i="5"/>
  <c r="E83" i="5"/>
  <c r="E84" i="5"/>
  <c r="E85" i="5"/>
  <c r="E86" i="5"/>
  <c r="E87" i="5"/>
  <c r="L72" i="16" l="1"/>
  <c r="L73" i="16"/>
  <c r="L50" i="16"/>
  <c r="L56" i="16"/>
  <c r="L54" i="16"/>
  <c r="L49" i="16"/>
  <c r="L76" i="15"/>
  <c r="L61" i="15"/>
  <c r="L77" i="15"/>
  <c r="L69" i="15"/>
  <c r="L55" i="15"/>
  <c r="L84" i="15"/>
  <c r="L70" i="15"/>
  <c r="L57" i="15"/>
  <c r="L82" i="15"/>
  <c r="L63" i="15"/>
  <c r="L83" i="15"/>
  <c r="L56" i="15"/>
  <c r="L62" i="15"/>
  <c r="L67" i="16"/>
  <c r="E12" i="15" l="1"/>
  <c r="G12" i="15" s="1"/>
  <c r="I12" i="15" s="1"/>
  <c r="E13" i="15"/>
  <c r="G13" i="15" s="1"/>
  <c r="I13" i="15" s="1"/>
  <c r="E14" i="15"/>
  <c r="G14" i="15" s="1"/>
  <c r="I14" i="15" s="1"/>
  <c r="E15" i="15"/>
  <c r="G15" i="15" s="1"/>
  <c r="I15" i="15" s="1"/>
  <c r="E16" i="15"/>
  <c r="G16" i="15" s="1"/>
  <c r="I16" i="15" s="1"/>
  <c r="E11" i="15"/>
  <c r="G11" i="15" s="1"/>
  <c r="I11" i="15" s="1"/>
  <c r="L11" i="15" s="1"/>
  <c r="E12" i="5"/>
  <c r="G12" i="5" s="1"/>
  <c r="I12" i="5" s="1"/>
  <c r="E13" i="5"/>
  <c r="G13" i="5" s="1"/>
  <c r="I13" i="5" s="1"/>
  <c r="E14" i="5"/>
  <c r="G14" i="5" s="1"/>
  <c r="I14" i="5" s="1"/>
  <c r="E15" i="5"/>
  <c r="G15" i="5" s="1"/>
  <c r="I15" i="5" s="1"/>
  <c r="E16" i="5"/>
  <c r="G16" i="5" s="1"/>
  <c r="I16" i="5" s="1"/>
  <c r="E11" i="5"/>
  <c r="G11" i="5" s="1"/>
  <c r="I11" i="5" s="1"/>
  <c r="L13" i="15" l="1"/>
  <c r="L12" i="15"/>
  <c r="G7" i="16"/>
  <c r="I7" i="16" s="1"/>
  <c r="G8" i="16"/>
  <c r="I8" i="16" s="1"/>
  <c r="G10" i="16"/>
  <c r="I10" i="16" s="1"/>
  <c r="G11" i="16"/>
  <c r="I11" i="16" s="1"/>
  <c r="G12" i="16"/>
  <c r="I12" i="16" s="1"/>
  <c r="G14" i="16"/>
  <c r="I14" i="16" s="1"/>
  <c r="G15" i="16"/>
  <c r="I15" i="16" s="1"/>
  <c r="G16" i="16"/>
  <c r="I16" i="16" s="1"/>
  <c r="G18" i="16"/>
  <c r="I18" i="16" s="1"/>
  <c r="G19" i="16"/>
  <c r="I19" i="16" s="1"/>
  <c r="G20" i="16"/>
  <c r="I20" i="16" s="1"/>
  <c r="G22" i="16"/>
  <c r="I22" i="16" s="1"/>
  <c r="G23" i="16"/>
  <c r="I23" i="16" s="1"/>
  <c r="G24" i="16"/>
  <c r="I24" i="16" s="1"/>
  <c r="G26" i="16"/>
  <c r="I26" i="16" s="1"/>
  <c r="G27" i="16"/>
  <c r="I27" i="16" s="1"/>
  <c r="G28" i="16"/>
  <c r="I28" i="16" s="1"/>
  <c r="G30" i="16"/>
  <c r="I30" i="16" s="1"/>
  <c r="G31" i="16"/>
  <c r="I31" i="16" s="1"/>
  <c r="G32" i="16"/>
  <c r="I32" i="16" s="1"/>
  <c r="G34" i="16"/>
  <c r="I34" i="16" s="1"/>
  <c r="G35" i="16"/>
  <c r="I35" i="16" s="1"/>
  <c r="G36" i="16"/>
  <c r="I36" i="16" s="1"/>
  <c r="G38" i="16"/>
  <c r="I38" i="16" s="1"/>
  <c r="G39" i="16"/>
  <c r="I39" i="16" s="1"/>
  <c r="G40" i="16"/>
  <c r="I40" i="16" s="1"/>
  <c r="G42" i="16"/>
  <c r="I42" i="16" s="1"/>
  <c r="G43" i="16"/>
  <c r="I43" i="16" s="1"/>
  <c r="G44" i="16"/>
  <c r="I44" i="16" s="1"/>
  <c r="G6" i="16"/>
  <c r="I6" i="16" s="1"/>
  <c r="G25" i="5"/>
  <c r="I25" i="5" s="1"/>
  <c r="G26" i="5"/>
  <c r="I26" i="5" s="1"/>
  <c r="G27" i="5"/>
  <c r="I27" i="5" s="1"/>
  <c r="G36" i="15"/>
  <c r="I36" i="15" s="1"/>
  <c r="G37" i="15"/>
  <c r="I37" i="15" s="1"/>
  <c r="G21" i="15"/>
  <c r="I21" i="15" s="1"/>
  <c r="G20" i="15"/>
  <c r="I20" i="15" s="1"/>
  <c r="G5" i="15"/>
  <c r="I5" i="15" s="1"/>
  <c r="G6" i="15"/>
  <c r="I6" i="15" s="1"/>
  <c r="G7" i="15"/>
  <c r="I7" i="15" s="1"/>
  <c r="G8" i="15"/>
  <c r="I8" i="15" s="1"/>
  <c r="G9" i="15"/>
  <c r="I9" i="15" s="1"/>
  <c r="G18" i="15"/>
  <c r="I18" i="15" s="1"/>
  <c r="G19" i="15"/>
  <c r="I19" i="15" s="1"/>
  <c r="G22" i="15"/>
  <c r="I22" i="15" s="1"/>
  <c r="G23" i="15"/>
  <c r="I23" i="15" s="1"/>
  <c r="G25" i="15"/>
  <c r="I25" i="15" s="1"/>
  <c r="G26" i="15"/>
  <c r="I26" i="15" s="1"/>
  <c r="G27" i="15"/>
  <c r="I27" i="15" s="1"/>
  <c r="G28" i="15"/>
  <c r="I28" i="15" s="1"/>
  <c r="G29" i="15"/>
  <c r="I29" i="15" s="1"/>
  <c r="G30" i="15"/>
  <c r="I30" i="15" s="1"/>
  <c r="G32" i="15"/>
  <c r="I32" i="15" s="1"/>
  <c r="G33" i="15"/>
  <c r="I33" i="15" s="1"/>
  <c r="G34" i="15"/>
  <c r="I34" i="15" s="1"/>
  <c r="G35" i="15"/>
  <c r="I35" i="15" s="1"/>
  <c r="G39" i="15"/>
  <c r="I39" i="15" s="1"/>
  <c r="G40" i="15"/>
  <c r="I40" i="15" s="1"/>
  <c r="G41" i="15"/>
  <c r="I41" i="15" s="1"/>
  <c r="G42" i="15"/>
  <c r="I42" i="15" s="1"/>
  <c r="G43" i="15"/>
  <c r="I43" i="15" s="1"/>
  <c r="G44" i="15"/>
  <c r="I44" i="15" s="1"/>
  <c r="G46" i="15"/>
  <c r="I46" i="15" s="1"/>
  <c r="G47" i="15"/>
  <c r="I47" i="15" s="1"/>
  <c r="G48" i="15"/>
  <c r="I48" i="15" s="1"/>
  <c r="G4" i="15"/>
  <c r="I4" i="15" s="1"/>
  <c r="G5" i="5"/>
  <c r="I5" i="5" s="1"/>
  <c r="G6" i="5"/>
  <c r="I6" i="5" s="1"/>
  <c r="G7" i="5"/>
  <c r="I7" i="5" s="1"/>
  <c r="G8" i="5"/>
  <c r="I8" i="5" s="1"/>
  <c r="G9" i="5"/>
  <c r="I9" i="5" s="1"/>
  <c r="G18" i="5"/>
  <c r="I18" i="5" s="1"/>
  <c r="G19" i="5"/>
  <c r="I19" i="5" s="1"/>
  <c r="G20" i="5"/>
  <c r="I20" i="5" s="1"/>
  <c r="G21" i="5"/>
  <c r="I21" i="5" s="1"/>
  <c r="G22" i="5"/>
  <c r="I22" i="5" s="1"/>
  <c r="G23" i="5"/>
  <c r="I23" i="5" s="1"/>
  <c r="G28" i="5"/>
  <c r="I28" i="5" s="1"/>
  <c r="G29" i="5"/>
  <c r="I29" i="5" s="1"/>
  <c r="G30" i="5"/>
  <c r="I30" i="5" s="1"/>
  <c r="G32" i="5"/>
  <c r="I32" i="5" s="1"/>
  <c r="G33" i="5"/>
  <c r="I33" i="5" s="1"/>
  <c r="G34" i="5"/>
  <c r="I34" i="5" s="1"/>
  <c r="G35" i="5"/>
  <c r="I35" i="5" s="1"/>
  <c r="G36" i="5"/>
  <c r="I36" i="5" s="1"/>
  <c r="G37" i="5"/>
  <c r="I37" i="5" s="1"/>
  <c r="G39" i="5"/>
  <c r="I39" i="5" s="1"/>
  <c r="G40" i="5"/>
  <c r="I40" i="5" s="1"/>
  <c r="G41" i="5"/>
  <c r="I41" i="5" s="1"/>
  <c r="G42" i="5"/>
  <c r="I42" i="5" s="1"/>
  <c r="G43" i="5"/>
  <c r="I43" i="5" s="1"/>
  <c r="G44" i="5"/>
  <c r="I44" i="5" s="1"/>
  <c r="G46" i="5"/>
  <c r="I46" i="5" s="1"/>
  <c r="G47" i="5"/>
  <c r="I47" i="5" s="1"/>
  <c r="G48" i="5"/>
  <c r="I48" i="5" s="1"/>
  <c r="G4" i="5"/>
  <c r="I4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tc={0D6AFC13-7EB5-4F48-97CA-DD2B4559767C}</author>
  </authors>
  <commentList>
    <comment ref="J2" authorId="0" shapeId="0" xr:uid="{0D6AFC13-7EB5-4F48-97CA-DD2B4559767C}">
      <text>
        <t>[Threaded comment]
Your version of Excel allows you to read this threaded comment; however, any edits to it will get removed if the file is opened in a newer version of Excel. Learn more: https://go.microsoft.com/fwlink/?linkid=870924
Comment:
    dwb
ratio of the amount of dry solid in a sample after drying to the total mass of the sample before drying,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tc={8AFF72DE-F30B-4E0F-8F3B-8EE43F896ECC}</author>
  </authors>
  <commentList>
    <comment ref="J1" authorId="0" shapeId="0" xr:uid="{8AFF72DE-F30B-4E0F-8F3B-8EE43F896ECC}">
      <text>
        <t>[Threaded comment]
Your version of Excel allows you to read this threaded comment; however, any edits to it will get removed if the file is opened in a newer version of Excel. Learn more: https://go.microsoft.com/fwlink/?linkid=870924
Comment:
    dwb
ratio of the amount of dry solid in a sample after drying to the total mass of the sample before drying,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tc={2FC44B3D-3834-4667-9F30-EE762F3C3A20}</author>
  </authors>
  <commentList>
    <comment ref="C2" authorId="0" shapeId="0" xr:uid="{2FC44B3D-3834-4667-9F30-EE762F3C3A20}">
      <text>
        <t>[Threaded comment]
Your version of Excel allows you to read this threaded comment; however, any edits to it will get removed if the file is opened in a newer version of Excel. Learn more: https://go.microsoft.com/fwlink/?linkid=870924
Comment:
    No supernatant, sample is highly water absorbing. See results for WAC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tc={7E76917F-6E7D-4F21-B04C-E7BCCFFE5C8C}</author>
  </authors>
  <commentList>
    <comment ref="A4" authorId="0" shapeId="0" xr:uid="{7E76917F-6E7D-4F21-B04C-E7BCCFFE5C8C}">
      <text>
        <t>[Threaded comment]
Your version of Excel allows you to read this threaded comment; however, any edits to it will get removed if the file is opened in a newer version of Excel. Learn more: https://go.microsoft.com/fwlink/?linkid=870924
Comment:
    Gel range maybe within (10-15%) for CBGN, RBGN, BW and between 5-10% for Dr Saunders</t>
      </text>
    </comment>
  </commentList>
</comments>
</file>

<file path=xl/sharedStrings.xml><?xml version="1.0" encoding="utf-8"?>
<sst xmlns="http://schemas.openxmlformats.org/spreadsheetml/2006/main" count="1264" uniqueCount="223">
  <si>
    <t>Legume</t>
  </si>
  <si>
    <t xml:space="preserve">Treatement </t>
  </si>
  <si>
    <t>MEAN</t>
  </si>
  <si>
    <t>STD</t>
  </si>
  <si>
    <t>Defatted 1</t>
  </si>
  <si>
    <t>Defatted 2</t>
  </si>
  <si>
    <t>Defatted 3</t>
  </si>
  <si>
    <t>concentrate 1</t>
  </si>
  <si>
    <t>concentrate 2</t>
  </si>
  <si>
    <t>concentrate 3</t>
  </si>
  <si>
    <t>isolate 1</t>
  </si>
  <si>
    <t>isolate 2</t>
  </si>
  <si>
    <t>isolate 3</t>
  </si>
  <si>
    <t>Soy wet mill</t>
  </si>
  <si>
    <t>Cream bambara groundnut</t>
  </si>
  <si>
    <t>Red bambara groundnut</t>
  </si>
  <si>
    <t>Maize gluten-60</t>
  </si>
  <si>
    <t>weight of dry food (g)</t>
  </si>
  <si>
    <t>mean</t>
  </si>
  <si>
    <t>std</t>
  </si>
  <si>
    <t xml:space="preserve"> </t>
  </si>
  <si>
    <t>-</t>
  </si>
  <si>
    <t>Dr Saunders</t>
  </si>
  <si>
    <t>Soy (Freddy Hirsch control)</t>
  </si>
  <si>
    <t>Cream Bambara groundut</t>
  </si>
  <si>
    <t>Red Bambara groundut</t>
  </si>
  <si>
    <t>Bechuana white</t>
  </si>
  <si>
    <t>Water Absorption capacity</t>
  </si>
  <si>
    <t>Oil Absorption capacity</t>
  </si>
  <si>
    <t>weight of tube (g)</t>
  </si>
  <si>
    <t>weight of tube + sediment (g)</t>
  </si>
  <si>
    <t>Red Bambara groundnut</t>
  </si>
  <si>
    <t>Cream Bambara groundnut</t>
  </si>
  <si>
    <t>Soy</t>
  </si>
  <si>
    <t>WAC , (g water /g dry protein concentrate or isolate) = ((weight of tube + sediment) - (Weight of tube + dry sample)) / (weight of protein)</t>
  </si>
  <si>
    <t>OAC , (g oil /g dry protein concentrate or isolate) = ((weight of tube + sediment) - (Weight of tube + dry sample)) / (weight of protein)</t>
  </si>
  <si>
    <t>weight of tube and dry sample</t>
  </si>
  <si>
    <t>WAC</t>
  </si>
  <si>
    <t>OAC</t>
  </si>
  <si>
    <t>Samples</t>
  </si>
  <si>
    <t>Key</t>
  </si>
  <si>
    <t>gelled (+)</t>
  </si>
  <si>
    <t>strong gel (+)</t>
  </si>
  <si>
    <t>concentrates</t>
  </si>
  <si>
    <t xml:space="preserve">isolates </t>
  </si>
  <si>
    <t>Red BGN</t>
  </si>
  <si>
    <t>Cream BGN</t>
  </si>
  <si>
    <t>*</t>
  </si>
  <si>
    <t>concentration (%)</t>
  </si>
  <si>
    <t>ND</t>
  </si>
  <si>
    <t>Not determined</t>
  </si>
  <si>
    <t>+</t>
  </si>
  <si>
    <t>++</t>
  </si>
  <si>
    <t>weak gel (- or *)</t>
  </si>
  <si>
    <t xml:space="preserve">2% until 9% </t>
  </si>
  <si>
    <t>concentration  (%)</t>
  </si>
  <si>
    <t>WAC , d.w.b</t>
  </si>
  <si>
    <t>dry weight basis (d.w.b)</t>
  </si>
  <si>
    <t>dwb--WAC/ (100-MC) *100</t>
  </si>
  <si>
    <t>OAC, d.w.b</t>
  </si>
  <si>
    <t xml:space="preserve">Sample </t>
  </si>
  <si>
    <t>weight of empty aluminium pan (g)</t>
  </si>
  <si>
    <t>Weight of supernatant (g)</t>
  </si>
  <si>
    <t>Weight of aluminium pan and dried supernatant (g)</t>
  </si>
  <si>
    <t>soy isolate</t>
  </si>
  <si>
    <t>replicates</t>
  </si>
  <si>
    <t>soy wet mill</t>
  </si>
  <si>
    <t>Cream BGN isolate</t>
  </si>
  <si>
    <t>Red BGN isolate</t>
  </si>
  <si>
    <t>Cream BGN wet mill</t>
  </si>
  <si>
    <t>Red BGN wet mill</t>
  </si>
  <si>
    <t>Dr Saunders isolate</t>
  </si>
  <si>
    <t>DR Saunders wet mill</t>
  </si>
  <si>
    <t>Bechuana white isolate</t>
  </si>
  <si>
    <t>Bechuana white wet mill</t>
  </si>
  <si>
    <t>WSI (%)</t>
  </si>
  <si>
    <t>WSI (%) = [(weight of aluminium pan and dried sample - weight of empty pan) / weight of supernatant] x 100</t>
  </si>
  <si>
    <t>±</t>
  </si>
  <si>
    <t>Concentration</t>
  </si>
  <si>
    <t xml:space="preserve">Highly absorbable extract there gelling beyond 10 was not determined </t>
  </si>
  <si>
    <t>mass of sample</t>
  </si>
  <si>
    <t>MC</t>
  </si>
  <si>
    <t>WSI, d.w.b (%)</t>
  </si>
  <si>
    <t>soy defatted flour</t>
  </si>
  <si>
    <t>Soy self isolated</t>
  </si>
  <si>
    <t>Soy isolate</t>
  </si>
  <si>
    <t>average - soy SE</t>
  </si>
  <si>
    <t>Soy fh</t>
  </si>
  <si>
    <t>Soy self-isolate</t>
  </si>
  <si>
    <t>1 hour</t>
  </si>
  <si>
    <t>Defatted flours</t>
  </si>
  <si>
    <t xml:space="preserve">2% until 8% </t>
  </si>
  <si>
    <t>OAC , d.w.b</t>
  </si>
  <si>
    <t>OAC , (g water /g dry protein concentrate or isolate) = ((weight of tube + sediment) - (Weight of tube + dry sample)) / (weight of protein)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</si>
  <si>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</si>
  <si>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</si>
  <si>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</si>
  <si>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</si>
  <si>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</si>
  <si>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</si>
  <si>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</si>
  <si>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</si>
  <si>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</si>
  <si>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J(I)</t>
  </si>
  <si>
    <t>K</t>
  </si>
  <si>
    <t>L</t>
  </si>
  <si>
    <t>M</t>
  </si>
  <si>
    <t>N</t>
  </si>
  <si>
    <t>O</t>
  </si>
  <si>
    <t>P</t>
  </si>
  <si>
    <t>Q</t>
  </si>
  <si>
    <t>weight of empty plastic pan (g)</t>
  </si>
  <si>
    <t>Weight of plastic pan and dried supernatant (g)</t>
  </si>
  <si>
    <t>J</t>
  </si>
  <si>
    <t>CBGN defatted flour</t>
  </si>
  <si>
    <t>RBGN defatted flour</t>
  </si>
  <si>
    <t>DRS defatted flour</t>
  </si>
  <si>
    <t>BW defatted flour</t>
  </si>
  <si>
    <t>Averages</t>
  </si>
  <si>
    <t>Defatted flour</t>
  </si>
  <si>
    <t>averages of the duplicates</t>
  </si>
  <si>
    <t>a</t>
  </si>
  <si>
    <t>b</t>
  </si>
  <si>
    <t>c</t>
  </si>
  <si>
    <t>e</t>
  </si>
  <si>
    <t>k</t>
  </si>
  <si>
    <t>l</t>
  </si>
  <si>
    <t>m</t>
  </si>
  <si>
    <t>Isolate</t>
  </si>
  <si>
    <t>Concentrate</t>
  </si>
  <si>
    <t>Soy FH</t>
  </si>
  <si>
    <t>Emulion Capacity = Emulsion Stability</t>
  </si>
  <si>
    <t>soy samples</t>
  </si>
  <si>
    <t>V initial</t>
  </si>
  <si>
    <t>V 1</t>
  </si>
  <si>
    <t>V 2</t>
  </si>
  <si>
    <t>EC and ES</t>
  </si>
  <si>
    <t>1 HR</t>
  </si>
  <si>
    <t>3 HR</t>
  </si>
  <si>
    <t>24 HR</t>
  </si>
  <si>
    <t>V 0</t>
  </si>
  <si>
    <t>V1</t>
  </si>
  <si>
    <t>FC</t>
  </si>
  <si>
    <t>V t</t>
  </si>
  <si>
    <t>FS</t>
  </si>
  <si>
    <t>SFH1</t>
  </si>
  <si>
    <t>SFH2</t>
  </si>
  <si>
    <t>SFH3</t>
  </si>
  <si>
    <t>SE1</t>
  </si>
  <si>
    <t>SE2</t>
  </si>
  <si>
    <t>SE3</t>
  </si>
  <si>
    <t>SOY CONC 1</t>
  </si>
  <si>
    <t>SOY CONC 2</t>
  </si>
  <si>
    <t>SOY CONC 3</t>
  </si>
  <si>
    <t>CBGN</t>
  </si>
  <si>
    <t>CBGN ISO 1</t>
  </si>
  <si>
    <t>CBGN CONC 1</t>
  </si>
  <si>
    <t>CBGN ISO 2</t>
  </si>
  <si>
    <t>CBGN ISO 3</t>
  </si>
  <si>
    <t>CBGN CONC 2</t>
  </si>
  <si>
    <t>CBGN CONC 3</t>
  </si>
  <si>
    <t>RBGN ISO 1</t>
  </si>
  <si>
    <t>RBGN ISO 2</t>
  </si>
  <si>
    <t>RBGN ISO 3</t>
  </si>
  <si>
    <t>RBGN CONC 1</t>
  </si>
  <si>
    <t>RBGN CONC 2</t>
  </si>
  <si>
    <t>RBGN CONC 3</t>
  </si>
  <si>
    <t>RBGN</t>
  </si>
  <si>
    <t>DRS</t>
  </si>
  <si>
    <t>DRS ISO 1</t>
  </si>
  <si>
    <t>DRS ISO 2</t>
  </si>
  <si>
    <t>DRS ISO 3</t>
  </si>
  <si>
    <t>DRS CONC 1</t>
  </si>
  <si>
    <t>DRS CONC 2</t>
  </si>
  <si>
    <t>DRS CONC 3</t>
  </si>
  <si>
    <t>BW</t>
  </si>
  <si>
    <t>BW ISO 1</t>
  </si>
  <si>
    <t>BW ISO 2</t>
  </si>
  <si>
    <t>BW ISO 3</t>
  </si>
  <si>
    <t>BW CONC 1</t>
  </si>
  <si>
    <t>BW CONC 2</t>
  </si>
  <si>
    <t>BW CONC 3</t>
  </si>
  <si>
    <t>SAMPLE</t>
  </si>
  <si>
    <t>Bechuana White</t>
  </si>
  <si>
    <t>Protein ingredient</t>
  </si>
  <si>
    <t>Emulsion Capacity = Emulsion stability</t>
  </si>
  <si>
    <t>SAMPLES</t>
  </si>
  <si>
    <t>FOAM CAPACITY</t>
  </si>
  <si>
    <t>FOAM STABILITY</t>
  </si>
  <si>
    <t>3 hour</t>
  </si>
  <si>
    <t>24 hour</t>
  </si>
  <si>
    <r>
      <t xml:space="preserve">Isolate </t>
    </r>
    <r>
      <rPr>
        <i/>
        <sz val="11"/>
        <rFont val="Calibri"/>
        <family val="2"/>
        <scheme val="minor"/>
      </rPr>
      <t>A</t>
    </r>
  </si>
  <si>
    <r>
      <t xml:space="preserve">Isolate </t>
    </r>
    <r>
      <rPr>
        <i/>
        <sz val="11"/>
        <rFont val="Calibri"/>
        <family val="2"/>
        <scheme val="minor"/>
      </rPr>
      <t>B</t>
    </r>
  </si>
  <si>
    <t>Isolate A</t>
  </si>
  <si>
    <t>Isolate B</t>
  </si>
  <si>
    <t>exclude the high lightled yellow stuff</t>
  </si>
  <si>
    <t>ab</t>
  </si>
  <si>
    <t>Isolates</t>
  </si>
  <si>
    <t>pH Range</t>
  </si>
  <si>
    <t>PH 3</t>
  </si>
  <si>
    <t>PH 4</t>
  </si>
  <si>
    <t>PH 7</t>
  </si>
  <si>
    <t>PH 8</t>
  </si>
  <si>
    <t>Mean (AVG)</t>
  </si>
  <si>
    <t>rep 1</t>
  </si>
  <si>
    <t>WHAT WAS THE ORIGINAL PH OF THIS ISOLATE WHEN RECEIVED FROM FH</t>
  </si>
  <si>
    <t>rep2</t>
  </si>
  <si>
    <t>Soy extract</t>
  </si>
  <si>
    <t>Concentrates</t>
  </si>
  <si>
    <t xml:space="preserve">Soy </t>
  </si>
  <si>
    <t>Ph</t>
  </si>
  <si>
    <t>SD</t>
  </si>
  <si>
    <t>Sample/grain</t>
  </si>
  <si>
    <t>isolates</t>
  </si>
  <si>
    <t>Colour code</t>
  </si>
  <si>
    <t>Blue</t>
  </si>
  <si>
    <t>Soy SE</t>
  </si>
  <si>
    <t>Light blue</t>
  </si>
  <si>
    <t>Dark Red</t>
  </si>
  <si>
    <t>Red</t>
  </si>
  <si>
    <t>Light green</t>
  </si>
  <si>
    <t>green</t>
  </si>
  <si>
    <t>Yellow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</si>
</sst>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Times New Roman"/>
      <family val="1"/>
    </font>
    <font>
      <b/>
      <sz val="16"/>
      <name val="Calibri"/>
      <family val="2"/>
      <scheme val="minor"/>
    </font>
    <font>
      <sz val="12"/>
      <name val="Times New Roman"/>
      <family val="1"/>
    </font>
    <font>
      <sz val="11"/>
      <color rgb="FF7030A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rgb="FF0070C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FFFF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gray125">
        <fgColor rgb="FFFF0000"/>
        <bgColor auto="1"/>
      </patternFill>
    </fill>
    <fill>
      <patternFill patternType="darkGray">
        <fgColor theme="5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79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/>
      <diagonal/>
    </border>
    <border>
      <left/>
      <right style="thick">
        <color rgb="FF00B0F0"/>
      </right>
      <top/>
      <bottom/>
      <diagonal/>
    </border>
    <border>
      <left style="thick">
        <color rgb="FF00B0F0"/>
      </left>
      <right/>
      <top/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/>
      <right style="thick">
        <color rgb="FF00B0F0"/>
      </right>
      <top/>
      <bottom style="thick">
        <color rgb="FF00B0F0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166" fontId="0" fillId="0" borderId="0" xfId="0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9" xfId="0" applyFont="1" applyBorder="1"/>
    <xf numFmtId="0" fontId="0" fillId="0" borderId="14" xfId="0" applyBorder="1"/>
    <xf numFmtId="0" fontId="0" fillId="0" borderId="0" xfId="0" quotePrefix="1"/>
    <xf numFmtId="0" fontId="0" fillId="0" borderId="14" xfId="0" quotePrefix="1" applyBorder="1"/>
    <xf numFmtId="9" fontId="0" fillId="0" borderId="0" xfId="0" applyNumberFormat="1"/>
    <xf numFmtId="9" fontId="0" fillId="0" borderId="10" xfId="0" applyNumberFormat="1" applyBorder="1"/>
    <xf numFmtId="0" fontId="0" fillId="0" borderId="10" xfId="0" quotePrefix="1" applyBorder="1"/>
    <xf numFmtId="0" fontId="5" fillId="0" borderId="14" xfId="0" applyFont="1" applyBorder="1"/>
    <xf numFmtId="0" fontId="5" fillId="0" borderId="12" xfId="0" applyFont="1" applyBorder="1"/>
    <xf numFmtId="0" fontId="7" fillId="0" borderId="0" xfId="0" applyFont="1" applyAlignment="1">
      <alignment horizontal="justify" vertical="center"/>
    </xf>
    <xf numFmtId="0" fontId="5" fillId="6" borderId="0" xfId="0" applyFont="1" applyFill="1"/>
    <xf numFmtId="0" fontId="5" fillId="0" borderId="0" xfId="0" applyFont="1" applyAlignment="1">
      <alignment wrapText="1"/>
    </xf>
    <xf numFmtId="0" fontId="9" fillId="0" borderId="0" xfId="0" applyFont="1" applyAlignment="1">
      <alignment horizontal="justify" vertical="center"/>
    </xf>
    <xf numFmtId="0" fontId="5" fillId="4" borderId="0" xfId="0" applyFont="1" applyFill="1"/>
    <xf numFmtId="0" fontId="5" fillId="5" borderId="0" xfId="0" applyFont="1" applyFill="1"/>
    <xf numFmtId="0" fontId="5" fillId="0" borderId="0" xfId="0" applyFont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7" borderId="0" xfId="0" applyFill="1"/>
    <xf numFmtId="0" fontId="0" fillId="7" borderId="10" xfId="0" applyFill="1" applyBorder="1"/>
    <xf numFmtId="0" fontId="0" fillId="7" borderId="14" xfId="0" applyFill="1" applyBorder="1"/>
    <xf numFmtId="0" fontId="0" fillId="7" borderId="12" xfId="0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6" fontId="0" fillId="0" borderId="0" xfId="0" applyNumberFormat="1" applyAlignment="1">
      <alignment horizontal="left"/>
    </xf>
    <xf numFmtId="0" fontId="4" fillId="0" borderId="0" xfId="0" applyFont="1" applyAlignment="1">
      <alignment horizontal="center"/>
    </xf>
    <xf numFmtId="0" fontId="10" fillId="0" borderId="0" xfId="0" applyFont="1"/>
    <xf numFmtId="0" fontId="1" fillId="0" borderId="22" xfId="0" applyFont="1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1" fillId="0" borderId="27" xfId="0" applyFont="1" applyBorder="1" applyAlignment="1">
      <alignment horizontal="center"/>
    </xf>
    <xf numFmtId="0" fontId="0" fillId="0" borderId="27" xfId="0" applyBorder="1"/>
    <xf numFmtId="0" fontId="5" fillId="0" borderId="21" xfId="0" applyFont="1" applyBorder="1"/>
    <xf numFmtId="0" fontId="5" fillId="0" borderId="22" xfId="0" applyFont="1" applyBorder="1"/>
    <xf numFmtId="0" fontId="5" fillId="0" borderId="24" xfId="0" applyFont="1" applyBorder="1"/>
    <xf numFmtId="0" fontId="5" fillId="0" borderId="25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8" xfId="0" applyFont="1" applyBorder="1"/>
    <xf numFmtId="0" fontId="0" fillId="0" borderId="26" xfId="0" applyBorder="1"/>
    <xf numFmtId="0" fontId="0" fillId="0" borderId="21" xfId="0" applyBorder="1"/>
    <xf numFmtId="0" fontId="5" fillId="2" borderId="0" xfId="0" applyFont="1" applyFill="1" applyAlignment="1">
      <alignment wrapText="1"/>
    </xf>
    <xf numFmtId="0" fontId="5" fillId="0" borderId="13" xfId="0" applyFont="1" applyBorder="1"/>
    <xf numFmtId="0" fontId="5" fillId="2" borderId="0" xfId="0" applyFont="1" applyFill="1"/>
    <xf numFmtId="2" fontId="5" fillId="0" borderId="0" xfId="0" applyNumberFormat="1" applyFont="1"/>
    <xf numFmtId="0" fontId="0" fillId="0" borderId="28" xfId="0" quotePrefix="1" applyBorder="1"/>
    <xf numFmtId="2" fontId="9" fillId="0" borderId="1" xfId="0" applyNumberFormat="1" applyFont="1" applyBorder="1"/>
    <xf numFmtId="0" fontId="9" fillId="2" borderId="2" xfId="0" applyFont="1" applyFill="1" applyBorder="1"/>
    <xf numFmtId="2" fontId="9" fillId="0" borderId="3" xfId="0" applyNumberFormat="1" applyFont="1" applyBorder="1"/>
    <xf numFmtId="0" fontId="9" fillId="8" borderId="4" xfId="0" applyFont="1" applyFill="1" applyBorder="1"/>
    <xf numFmtId="2" fontId="9" fillId="0" borderId="5" xfId="0" applyNumberFormat="1" applyFont="1" applyBorder="1"/>
    <xf numFmtId="0" fontId="9" fillId="9" borderId="6" xfId="0" applyFont="1" applyFill="1" applyBorder="1"/>
    <xf numFmtId="0" fontId="11" fillId="7" borderId="0" xfId="0" applyFont="1" applyFill="1"/>
    <xf numFmtId="0" fontId="0" fillId="7" borderId="0" xfId="0" applyFill="1" applyAlignment="1">
      <alignment vertical="center"/>
    </xf>
    <xf numFmtId="2" fontId="0" fillId="7" borderId="0" xfId="0" applyNumberFormat="1" applyFill="1"/>
    <xf numFmtId="0" fontId="0" fillId="7" borderId="11" xfId="0" applyFill="1" applyBorder="1"/>
    <xf numFmtId="0" fontId="5" fillId="7" borderId="14" xfId="0" applyFont="1" applyFill="1" applyBorder="1"/>
    <xf numFmtId="0" fontId="5" fillId="7" borderId="12" xfId="0" applyFont="1" applyFill="1" applyBorder="1"/>
    <xf numFmtId="0" fontId="14" fillId="0" borderId="0" xfId="0" applyFont="1"/>
    <xf numFmtId="166" fontId="5" fillId="2" borderId="0" xfId="0" applyNumberFormat="1" applyFont="1" applyFill="1"/>
    <xf numFmtId="166" fontId="5" fillId="0" borderId="0" xfId="0" applyNumberFormat="1" applyFont="1"/>
    <xf numFmtId="166" fontId="5" fillId="0" borderId="22" xfId="0" applyNumberFormat="1" applyFont="1" applyBorder="1"/>
    <xf numFmtId="166" fontId="5" fillId="0" borderId="27" xfId="0" applyNumberFormat="1" applyFont="1" applyBorder="1"/>
    <xf numFmtId="166" fontId="5" fillId="2" borderId="25" xfId="0" applyNumberFormat="1" applyFont="1" applyFill="1" applyBorder="1"/>
    <xf numFmtId="0" fontId="5" fillId="7" borderId="0" xfId="0" applyFont="1" applyFill="1"/>
    <xf numFmtId="166" fontId="5" fillId="7" borderId="0" xfId="0" applyNumberFormat="1" applyFont="1" applyFill="1"/>
    <xf numFmtId="166" fontId="5" fillId="0" borderId="0" xfId="0" applyNumberFormat="1" applyFont="1" applyAlignment="1">
      <alignment wrapText="1"/>
    </xf>
    <xf numFmtId="166" fontId="5" fillId="5" borderId="0" xfId="0" applyNumberFormat="1" applyFont="1" applyFill="1"/>
    <xf numFmtId="166" fontId="5" fillId="2" borderId="0" xfId="0" applyNumberFormat="1" applyFont="1" applyFill="1" applyAlignment="1">
      <alignment wrapText="1"/>
    </xf>
    <xf numFmtId="166" fontId="5" fillId="0" borderId="13" xfId="0" applyNumberFormat="1" applyFont="1" applyBorder="1"/>
    <xf numFmtId="166" fontId="5" fillId="0" borderId="0" xfId="0" applyNumberFormat="1" applyFont="1" applyAlignment="1">
      <alignment horizontal="right"/>
    </xf>
    <xf numFmtId="0" fontId="15" fillId="0" borderId="0" xfId="0" applyFont="1"/>
    <xf numFmtId="0" fontId="0" fillId="2" borderId="0" xfId="0" applyFill="1"/>
    <xf numFmtId="2" fontId="0" fillId="2" borderId="0" xfId="0" applyNumberFormat="1" applyFill="1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2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2" borderId="25" xfId="0" applyFon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0" fillId="10" borderId="0" xfId="0" applyFill="1"/>
    <xf numFmtId="166" fontId="0" fillId="0" borderId="0" xfId="0" applyNumberFormat="1" applyAlignment="1">
      <alignment horizontal="center"/>
    </xf>
    <xf numFmtId="1" fontId="0" fillId="0" borderId="0" xfId="0" applyNumberFormat="1"/>
    <xf numFmtId="2" fontId="0" fillId="0" borderId="19" xfId="0" applyNumberFormat="1" applyBorder="1"/>
    <xf numFmtId="2" fontId="0" fillId="0" borderId="16" xfId="0" applyNumberFormat="1" applyBorder="1"/>
    <xf numFmtId="166" fontId="0" fillId="0" borderId="16" xfId="0" applyNumberFormat="1" applyBorder="1"/>
    <xf numFmtId="166" fontId="0" fillId="0" borderId="19" xfId="0" applyNumberFormat="1" applyBorder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3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39BE1"/>
      <color rgb="FFFFFF00"/>
      <color rgb="FFFD0BB8"/>
      <color rgb="FFFF3399"/>
      <color rgb="FFFF66CC"/>
      <color rgb="FF87096C"/>
      <color rgb="FFCC3300"/>
      <color rgb="FF8C61A7"/>
      <color rgb="FF81D7E5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microsoft.com/office/2017/10/relationships/person" Target="persons/person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Protein Isolate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'Protein Solubility '!$I$35</c:f>
              <c:strCache>
                <c:ptCount val="1"/>
                <c:pt idx="0">
                  <c:v>Isolate A</c:v>
                </c:pt>
              </c:strCache>
            </c:strRef>
          </c:tx>
          <c:spPr>
            <a:solidFill>
              <a:srgbClr val="FF7979"/>
            </a:solidFill>
            <a:ln>
              <a:solidFill>
                <a:srgbClr val="E64AAB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'!$N$35:$Q$35</c:f>
                <c:numCache>
                  <c:formatCode>General</c:formatCode>
                  <c:ptCount val="4"/>
                  <c:pt idx="0">
                    <c:v>0.65</c:v>
                  </c:pt>
                  <c:pt idx="1">
                    <c:v>0.95</c:v>
                  </c:pt>
                  <c:pt idx="2">
                    <c:v>0.6</c:v>
                  </c:pt>
                  <c:pt idx="3">
                    <c:v>0.01</c:v>
                  </c:pt>
                </c:numCache>
              </c:numRef>
            </c:plus>
            <c:minus>
              <c:numRef>
                <c:f>'Protein Solubility '!$N$35:$Q$35</c:f>
                <c:numCache>
                  <c:formatCode>General</c:formatCode>
                  <c:ptCount val="4"/>
                  <c:pt idx="0">
                    <c:v>0.65</c:v>
                  </c:pt>
                  <c:pt idx="1">
                    <c:v>0.95</c:v>
                  </c:pt>
                  <c:pt idx="2">
                    <c:v>0.6</c:v>
                  </c:pt>
                  <c:pt idx="3">
                    <c:v>0.01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'!$J$35:$M$35</c:f>
              <c:numCache>
                <c:formatCode>General</c:formatCode>
                <c:ptCount val="4"/>
                <c:pt idx="0">
                  <c:v>66.92</c:v>
                </c:pt>
                <c:pt idx="1">
                  <c:v>30.79</c:v>
                </c:pt>
                <c:pt idx="2">
                  <c:v>76.239999999999995</c:v>
                </c:pt>
                <c:pt idx="3">
                  <c:v>88.11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E2-49C2-8744-E46859CCAF45}"/>
            </c:ext>
          </c:extLst>
        </c:ser>
        <c:ser>
          <c:idx val="1"/>
          <c:order val="1"/>
          <c:tx>
            <c:strRef>
              <c:f>'Protein Solubility '!$I$36</c:f>
              <c:strCache>
                <c:ptCount val="1"/>
                <c:pt idx="0">
                  <c:v>Isolate B</c:v>
                </c:pt>
              </c:strCache>
            </c:strRef>
          </c:tx>
          <c:spPr>
            <a:solidFill>
              <a:srgbClr val="900FF1"/>
            </a:solidFill>
            <a:ln>
              <a:solidFill>
                <a:srgbClr val="900FF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'!$N$36:$Q$36</c:f>
                <c:numCache>
                  <c:formatCode>General</c:formatCode>
                  <c:ptCount val="4"/>
                  <c:pt idx="0">
                    <c:v>0.15</c:v>
                  </c:pt>
                  <c:pt idx="1">
                    <c:v>0.18</c:v>
                  </c:pt>
                  <c:pt idx="2">
                    <c:v>0.6</c:v>
                  </c:pt>
                  <c:pt idx="3">
                    <c:v>0.23</c:v>
                  </c:pt>
                </c:numCache>
              </c:numRef>
            </c:plus>
            <c:minus>
              <c:numRef>
                <c:f>'Protein Solubility '!$N$36:$Q$36</c:f>
                <c:numCache>
                  <c:formatCode>General</c:formatCode>
                  <c:ptCount val="4"/>
                  <c:pt idx="0">
                    <c:v>0.15</c:v>
                  </c:pt>
                  <c:pt idx="1">
                    <c:v>0.18</c:v>
                  </c:pt>
                  <c:pt idx="2">
                    <c:v>0.6</c:v>
                  </c:pt>
                  <c:pt idx="3">
                    <c:v>0.23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'!$J$36:$M$36</c:f>
              <c:numCache>
                <c:formatCode>General</c:formatCode>
                <c:ptCount val="4"/>
                <c:pt idx="0">
                  <c:v>73.7</c:v>
                </c:pt>
                <c:pt idx="1">
                  <c:v>37.619999999999997</c:v>
                </c:pt>
                <c:pt idx="2">
                  <c:v>67.95</c:v>
                </c:pt>
                <c:pt idx="3">
                  <c:v>75.319999999999993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E2-49C2-8744-E46859CCAF45}"/>
            </c:ext>
          </c:extLst>
        </c:ser>
        <c:ser>
          <c:idx val="2"/>
          <c:order val="2"/>
          <c:tx>
            <c:strRef>
              <c:f>'Protein Solubility '!$I$37</c:f>
              <c:strCache>
                <c:ptCount val="1"/>
                <c:pt idx="0">
                  <c:v>Cream bambara groundnut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'!$N$37:$Q$37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0.51</c:v>
                  </c:pt>
                  <c:pt idx="2">
                    <c:v>1.58</c:v>
                  </c:pt>
                  <c:pt idx="3">
                    <c:v>0.62</c:v>
                  </c:pt>
                </c:numCache>
              </c:numRef>
            </c:plus>
            <c:minus>
              <c:numRef>
                <c:f>'Protein Solubility '!$N$37:$Q$37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0.51</c:v>
                  </c:pt>
                  <c:pt idx="2">
                    <c:v>1.58</c:v>
                  </c:pt>
                  <c:pt idx="3">
                    <c:v>0.62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'!$J$37:$M$37</c:f>
              <c:numCache>
                <c:formatCode>General</c:formatCode>
                <c:ptCount val="4"/>
                <c:pt idx="0">
                  <c:v>75.319999999999993</c:v>
                </c:pt>
                <c:pt idx="1">
                  <c:v>18.399999999999999</c:v>
                </c:pt>
                <c:pt idx="2">
                  <c:v>70.510000000000005</c:v>
                </c:pt>
                <c:pt idx="3">
                  <c:v>79.23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E2-49C2-8744-E46859CCAF45}"/>
            </c:ext>
          </c:extLst>
        </c:ser>
        <c:ser>
          <c:idx val="3"/>
          <c:order val="3"/>
          <c:tx>
            <c:strRef>
              <c:f>'Protein Solubility '!$I$38</c:f>
              <c:strCache>
                <c:ptCount val="1"/>
                <c:pt idx="0">
                  <c:v>Red bambara groundnut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C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'!$N$38:$Q$38</c:f>
                <c:numCache>
                  <c:formatCode>General</c:formatCode>
                  <c:ptCount val="4"/>
                  <c:pt idx="0">
                    <c:v>1.37</c:v>
                  </c:pt>
                  <c:pt idx="1">
                    <c:v>0.35</c:v>
                  </c:pt>
                  <c:pt idx="2">
                    <c:v>1.06</c:v>
                  </c:pt>
                  <c:pt idx="3">
                    <c:v>0.08</c:v>
                  </c:pt>
                </c:numCache>
              </c:numRef>
            </c:plus>
            <c:minus>
              <c:numRef>
                <c:f>'Protein Solubility '!$N$38:$Q$38</c:f>
                <c:numCache>
                  <c:formatCode>General</c:formatCode>
                  <c:ptCount val="4"/>
                  <c:pt idx="0">
                    <c:v>1.37</c:v>
                  </c:pt>
                  <c:pt idx="1">
                    <c:v>0.35</c:v>
                  </c:pt>
                  <c:pt idx="2">
                    <c:v>1.06</c:v>
                  </c:pt>
                  <c:pt idx="3">
                    <c:v>0.08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'!$J$38:$M$38</c:f>
              <c:numCache>
                <c:formatCode>General</c:formatCode>
                <c:ptCount val="4"/>
                <c:pt idx="0">
                  <c:v>98.57</c:v>
                </c:pt>
                <c:pt idx="1">
                  <c:v>16.670000000000002</c:v>
                </c:pt>
                <c:pt idx="2">
                  <c:v>64.27</c:v>
                </c:pt>
                <c:pt idx="3">
                  <c:v>82.27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E2-49C2-8744-E46859CCAF45}"/>
            </c:ext>
          </c:extLst>
        </c:ser>
        <c:ser>
          <c:idx val="4"/>
          <c:order val="4"/>
          <c:tx>
            <c:strRef>
              <c:f>'Protein Solubility '!$I$39</c:f>
              <c:strCache>
                <c:ptCount val="1"/>
                <c:pt idx="0">
                  <c:v>Dr Saunders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'!$N$39:$Q$39</c:f>
                <c:numCache>
                  <c:formatCode>General</c:formatCode>
                  <c:ptCount val="4"/>
                  <c:pt idx="0">
                    <c:v>1.1000000000000001</c:v>
                  </c:pt>
                  <c:pt idx="1">
                    <c:v>0.09</c:v>
                  </c:pt>
                  <c:pt idx="2">
                    <c:v>1.61</c:v>
                  </c:pt>
                  <c:pt idx="3">
                    <c:v>0.72</c:v>
                  </c:pt>
                </c:numCache>
              </c:numRef>
            </c:plus>
            <c:minus>
              <c:numRef>
                <c:f>'Protein Solubility '!$N$39:$Q$39</c:f>
                <c:numCache>
                  <c:formatCode>General</c:formatCode>
                  <c:ptCount val="4"/>
                  <c:pt idx="0">
                    <c:v>1.1000000000000001</c:v>
                  </c:pt>
                  <c:pt idx="1">
                    <c:v>0.09</c:v>
                  </c:pt>
                  <c:pt idx="2">
                    <c:v>1.61</c:v>
                  </c:pt>
                  <c:pt idx="3">
                    <c:v>0.72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'!$J$39:$M$39</c:f>
              <c:numCache>
                <c:formatCode>General</c:formatCode>
                <c:ptCount val="4"/>
                <c:pt idx="0">
                  <c:v>92.43</c:v>
                </c:pt>
                <c:pt idx="1">
                  <c:v>8.76</c:v>
                </c:pt>
                <c:pt idx="2">
                  <c:v>59.4</c:v>
                </c:pt>
                <c:pt idx="3">
                  <c:v>82.64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E2-49C2-8744-E46859CCAF45}"/>
            </c:ext>
          </c:extLst>
        </c:ser>
        <c:ser>
          <c:idx val="5"/>
          <c:order val="5"/>
          <c:tx>
            <c:strRef>
              <c:f>'Protein Solubility '!$I$40</c:f>
              <c:strCache>
                <c:ptCount val="1"/>
                <c:pt idx="0">
                  <c:v>Bechuana white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'!$N$40:$Q$40</c:f>
                <c:numCache>
                  <c:formatCode>General</c:formatCode>
                  <c:ptCount val="4"/>
                  <c:pt idx="0">
                    <c:v>0.49</c:v>
                  </c:pt>
                  <c:pt idx="1">
                    <c:v>0.31</c:v>
                  </c:pt>
                  <c:pt idx="2">
                    <c:v>0.45</c:v>
                  </c:pt>
                  <c:pt idx="3">
                    <c:v>0.13</c:v>
                  </c:pt>
                </c:numCache>
              </c:numRef>
            </c:plus>
            <c:minus>
              <c:numRef>
                <c:f>'Protein Solubility '!$N$40:$Q$40</c:f>
                <c:numCache>
                  <c:formatCode>General</c:formatCode>
                  <c:ptCount val="4"/>
                  <c:pt idx="0">
                    <c:v>0.49</c:v>
                  </c:pt>
                  <c:pt idx="1">
                    <c:v>0.31</c:v>
                  </c:pt>
                  <c:pt idx="2">
                    <c:v>0.45</c:v>
                  </c:pt>
                  <c:pt idx="3">
                    <c:v>0.13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'!$J$40:$M$40</c:f>
              <c:numCache>
                <c:formatCode>General</c:formatCode>
                <c:ptCount val="4"/>
                <c:pt idx="0">
                  <c:v>90.64</c:v>
                </c:pt>
                <c:pt idx="1">
                  <c:v>14.25</c:v>
                </c:pt>
                <c:pt idx="2">
                  <c:v>64.260000000000005</c:v>
                </c:pt>
                <c:pt idx="3">
                  <c:v>70.010000000000005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AE2-49C2-8744-E46859CCA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0627823"/>
        <c:axId val="1330628783"/>
      </c:barChart>
      <c:catAx>
        <c:axId val="1330627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8783"/>
        <c:crosses val="autoZero"/>
        <c:auto val="1"/>
        <c:lblAlgn val="ctr"/>
        <c:lblOffset val="100"/>
        <c:noMultiLvlLbl val="0"/>
      </c:catAx>
      <c:valAx>
        <c:axId val="133062878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Protein solubility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Protein Concentrate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'Protein Solubility '!$I$42</c:f>
              <c:strCache>
                <c:ptCount val="1"/>
                <c:pt idx="0">
                  <c:v>Soy</c:v>
                </c:pt>
              </c:strCache>
            </c:strRef>
          </c:tx>
          <c:spPr>
            <a:solidFill>
              <a:srgbClr val="FF7979"/>
            </a:solidFill>
            <a:ln>
              <a:solidFill>
                <a:srgbClr val="FF7979"/>
              </a:solidFill>
            </a:ln>
            <a:effectLst/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A6C-48D4-9E9F-8D886CC68A80}"/>
              </c:ext>
            </c:extLst>
          </c:dPt>
          <c:errBars>
            <c:errBarType val="both"/>
            <c:errValType val="cust"/>
            <c:noEndCap val="0"/>
            <c:plus>
              <c:numRef>
                <c:f>'Protein Solubility '!$N$42:$Q$42</c:f>
                <c:numCache>
                  <c:formatCode>General</c:formatCode>
                  <c:ptCount val="4"/>
                  <c:pt idx="0">
                    <c:v>0.69</c:v>
                  </c:pt>
                  <c:pt idx="1">
                    <c:v>1.17</c:v>
                  </c:pt>
                  <c:pt idx="2">
                    <c:v>0.23</c:v>
                  </c:pt>
                  <c:pt idx="3">
                    <c:v>1.9</c:v>
                  </c:pt>
                </c:numCache>
              </c:numRef>
            </c:plus>
            <c:minus>
              <c:numRef>
                <c:f>'Protein Solubility '!$N$42:$Q$42</c:f>
                <c:numCache>
                  <c:formatCode>General</c:formatCode>
                  <c:ptCount val="4"/>
                  <c:pt idx="0">
                    <c:v>0.69</c:v>
                  </c:pt>
                  <c:pt idx="1">
                    <c:v>1.17</c:v>
                  </c:pt>
                  <c:pt idx="2">
                    <c:v>0.23</c:v>
                  </c:pt>
                  <c:pt idx="3">
                    <c:v>1.9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'!$J$42:$M$42</c:f>
              <c:numCache>
                <c:formatCode>General</c:formatCode>
                <c:ptCount val="4"/>
                <c:pt idx="0">
                  <c:v>88.7</c:v>
                </c:pt>
                <c:pt idx="1">
                  <c:v>26.1</c:v>
                </c:pt>
                <c:pt idx="2">
                  <c:v>63.76</c:v>
                </c:pt>
                <c:pt idx="3">
                  <c:v>84.66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6C-48D4-9E9F-8D886CC68A80}"/>
            </c:ext>
          </c:extLst>
        </c:ser>
        <c:ser>
          <c:idx val="1"/>
          <c:order val="1"/>
          <c:tx>
            <c:strRef>
              <c:f>'Protein Solubility '!$I$43</c:f>
              <c:strCache>
                <c:ptCount val="1"/>
                <c:pt idx="0">
                  <c:v>Cream bambara groundnut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'!$N$43:$Q$43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0.2</c:v>
                  </c:pt>
                  <c:pt idx="2">
                    <c:v>2.4500000000000002</c:v>
                  </c:pt>
                  <c:pt idx="3">
                    <c:v>0.53</c:v>
                  </c:pt>
                </c:numCache>
              </c:numRef>
            </c:plus>
            <c:minus>
              <c:numRef>
                <c:f>'Protein Solubility '!$N$43:$Q$43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0.2</c:v>
                  </c:pt>
                  <c:pt idx="2">
                    <c:v>2.4500000000000002</c:v>
                  </c:pt>
                  <c:pt idx="3">
                    <c:v>0.53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'!$J$43:$M$43</c:f>
              <c:numCache>
                <c:formatCode>General</c:formatCode>
                <c:ptCount val="4"/>
                <c:pt idx="0">
                  <c:v>80.319999999999993</c:v>
                </c:pt>
                <c:pt idx="1">
                  <c:v>14.72</c:v>
                </c:pt>
                <c:pt idx="2">
                  <c:v>60.53</c:v>
                </c:pt>
                <c:pt idx="3">
                  <c:v>78.61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6C-48D4-9E9F-8D886CC68A80}"/>
            </c:ext>
          </c:extLst>
        </c:ser>
        <c:ser>
          <c:idx val="2"/>
          <c:order val="2"/>
          <c:tx>
            <c:strRef>
              <c:f>'Protein Solubility '!$I$44</c:f>
              <c:strCache>
                <c:ptCount val="1"/>
                <c:pt idx="0">
                  <c:v>Red bambara groundnut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C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'!$N$44:$Q$44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0.01</c:v>
                  </c:pt>
                  <c:pt idx="2">
                    <c:v>3.23</c:v>
                  </c:pt>
                  <c:pt idx="3">
                    <c:v>0.46</c:v>
                  </c:pt>
                </c:numCache>
              </c:numRef>
            </c:plus>
            <c:minus>
              <c:numRef>
                <c:f>'Protein Solubility '!$N$44:$Q$44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0.01</c:v>
                  </c:pt>
                  <c:pt idx="2">
                    <c:v>3.23</c:v>
                  </c:pt>
                  <c:pt idx="3">
                    <c:v>0.46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'!$J$44:$M$44</c:f>
              <c:numCache>
                <c:formatCode>General</c:formatCode>
                <c:ptCount val="4"/>
                <c:pt idx="0">
                  <c:v>97.82</c:v>
                </c:pt>
                <c:pt idx="1">
                  <c:v>34.81</c:v>
                </c:pt>
                <c:pt idx="2">
                  <c:v>47.48</c:v>
                </c:pt>
                <c:pt idx="3">
                  <c:v>97.67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6C-48D4-9E9F-8D886CC68A80}"/>
            </c:ext>
          </c:extLst>
        </c:ser>
        <c:ser>
          <c:idx val="3"/>
          <c:order val="3"/>
          <c:tx>
            <c:strRef>
              <c:f>'Protein Solubility '!$I$45</c:f>
              <c:strCache>
                <c:ptCount val="1"/>
                <c:pt idx="0">
                  <c:v>Dr Saunders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'!$N$45:$Q$45</c:f>
                <c:numCache>
                  <c:formatCode>General</c:formatCode>
                  <c:ptCount val="4"/>
                  <c:pt idx="0">
                    <c:v>0.36</c:v>
                  </c:pt>
                  <c:pt idx="1">
                    <c:v>0.01</c:v>
                  </c:pt>
                  <c:pt idx="2">
                    <c:v>0.61</c:v>
                  </c:pt>
                  <c:pt idx="3">
                    <c:v>0.17</c:v>
                  </c:pt>
                </c:numCache>
              </c:numRef>
            </c:plus>
            <c:minus>
              <c:numRef>
                <c:f>'Protein Solubility '!$N$45:$Q$45</c:f>
                <c:numCache>
                  <c:formatCode>General</c:formatCode>
                  <c:ptCount val="4"/>
                  <c:pt idx="0">
                    <c:v>0.36</c:v>
                  </c:pt>
                  <c:pt idx="1">
                    <c:v>0.01</c:v>
                  </c:pt>
                  <c:pt idx="2">
                    <c:v>0.61</c:v>
                  </c:pt>
                  <c:pt idx="3">
                    <c:v>0.17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'!$J$45:$M$45</c:f>
              <c:numCache>
                <c:formatCode>General</c:formatCode>
                <c:ptCount val="4"/>
                <c:pt idx="0">
                  <c:v>98.56</c:v>
                </c:pt>
                <c:pt idx="1">
                  <c:v>30.24</c:v>
                </c:pt>
                <c:pt idx="2">
                  <c:v>53.15</c:v>
                </c:pt>
                <c:pt idx="3">
                  <c:v>99.76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6C-48D4-9E9F-8D886CC68A80}"/>
            </c:ext>
          </c:extLst>
        </c:ser>
        <c:ser>
          <c:idx val="4"/>
          <c:order val="4"/>
          <c:tx>
            <c:strRef>
              <c:f>'Protein Solubility '!$I$46</c:f>
              <c:strCache>
                <c:ptCount val="1"/>
                <c:pt idx="0">
                  <c:v>Bechuana white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'!$N$46:$Q$46</c:f>
                <c:numCache>
                  <c:formatCode>General</c:formatCode>
                  <c:ptCount val="4"/>
                  <c:pt idx="0">
                    <c:v>0.91</c:v>
                  </c:pt>
                  <c:pt idx="1">
                    <c:v>0.61</c:v>
                  </c:pt>
                  <c:pt idx="2">
                    <c:v>1.45</c:v>
                  </c:pt>
                  <c:pt idx="3">
                    <c:v>0.66</c:v>
                  </c:pt>
                </c:numCache>
              </c:numRef>
            </c:plus>
            <c:minus>
              <c:numRef>
                <c:f>'Protein Solubility '!$N$46:$Q$46</c:f>
                <c:numCache>
                  <c:formatCode>General</c:formatCode>
                  <c:ptCount val="4"/>
                  <c:pt idx="0">
                    <c:v>0.91</c:v>
                  </c:pt>
                  <c:pt idx="1">
                    <c:v>0.61</c:v>
                  </c:pt>
                  <c:pt idx="2">
                    <c:v>1.45</c:v>
                  </c:pt>
                  <c:pt idx="3">
                    <c:v>0.66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'!$J$46:$M$46</c:f>
              <c:numCache>
                <c:formatCode>General</c:formatCode>
                <c:ptCount val="4"/>
                <c:pt idx="0">
                  <c:v>79.16</c:v>
                </c:pt>
                <c:pt idx="1">
                  <c:v>23.44</c:v>
                </c:pt>
                <c:pt idx="2">
                  <c:v>63.34</c:v>
                </c:pt>
                <c:pt idx="3">
                  <c:v>79.900000000000006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A6C-48D4-9E9F-8D886CC68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0627823"/>
        <c:axId val="1330628783"/>
      </c:barChart>
      <c:catAx>
        <c:axId val="1330627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8783"/>
        <c:crosses val="autoZero"/>
        <c:auto val="1"/>
        <c:lblAlgn val="ctr"/>
        <c:lblOffset val="100"/>
        <c:noMultiLvlLbl val="0"/>
      </c:catAx>
      <c:valAx>
        <c:axId val="133062878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Protein</a:t>
                </a:r>
                <a:r>
                  <a:rPr lang="en-ZA" baseline="0"/>
                  <a:t> s</a:t>
                </a:r>
                <a:r>
                  <a:rPr lang="en-ZA"/>
                  <a:t>olubility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Defatted flour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'Protein Solubility '!$I$48</c:f>
              <c:strCache>
                <c:ptCount val="1"/>
                <c:pt idx="0">
                  <c:v>Soy</c:v>
                </c:pt>
              </c:strCache>
            </c:strRef>
          </c:tx>
          <c:spPr>
            <a:solidFill>
              <a:srgbClr val="FF7979"/>
            </a:solidFill>
            <a:ln>
              <a:solidFill>
                <a:srgbClr val="FF7979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'!$N$42:$Q$42</c:f>
                <c:numCache>
                  <c:formatCode>General</c:formatCode>
                  <c:ptCount val="4"/>
                  <c:pt idx="0">
                    <c:v>0.69</c:v>
                  </c:pt>
                  <c:pt idx="1">
                    <c:v>1.17</c:v>
                  </c:pt>
                  <c:pt idx="2">
                    <c:v>0.23</c:v>
                  </c:pt>
                  <c:pt idx="3">
                    <c:v>1.9</c:v>
                  </c:pt>
                </c:numCache>
              </c:numRef>
            </c:plus>
            <c:minus>
              <c:numRef>
                <c:f>'Protein Solubility '!$N$42:$Q$42</c:f>
                <c:numCache>
                  <c:formatCode>General</c:formatCode>
                  <c:ptCount val="4"/>
                  <c:pt idx="0">
                    <c:v>0.69</c:v>
                  </c:pt>
                  <c:pt idx="1">
                    <c:v>1.17</c:v>
                  </c:pt>
                  <c:pt idx="2">
                    <c:v>0.23</c:v>
                  </c:pt>
                  <c:pt idx="3">
                    <c:v>1.9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'!$J$48:$M$48</c:f>
              <c:numCache>
                <c:formatCode>General</c:formatCode>
                <c:ptCount val="4"/>
                <c:pt idx="0">
                  <c:v>12.37</c:v>
                </c:pt>
                <c:pt idx="1">
                  <c:v>12.35</c:v>
                </c:pt>
                <c:pt idx="2">
                  <c:v>38.46</c:v>
                </c:pt>
                <c:pt idx="3">
                  <c:v>38.979999999999997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45-42EC-B61F-E6BE8776ED0B}"/>
            </c:ext>
          </c:extLst>
        </c:ser>
        <c:ser>
          <c:idx val="1"/>
          <c:order val="1"/>
          <c:tx>
            <c:strRef>
              <c:f>'Protein Solubility '!$I$49</c:f>
              <c:strCache>
                <c:ptCount val="1"/>
                <c:pt idx="0">
                  <c:v>Cream bambara groundnut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EA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'!$N$43:$Q$43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0.2</c:v>
                  </c:pt>
                  <c:pt idx="2">
                    <c:v>2.4500000000000002</c:v>
                  </c:pt>
                  <c:pt idx="3">
                    <c:v>0.53</c:v>
                  </c:pt>
                </c:numCache>
              </c:numRef>
            </c:plus>
            <c:minus>
              <c:numRef>
                <c:f>'Protein Solubility '!$N$43:$Q$43</c:f>
                <c:numCache>
                  <c:formatCode>General</c:formatCode>
                  <c:ptCount val="4"/>
                  <c:pt idx="0">
                    <c:v>0.86</c:v>
                  </c:pt>
                  <c:pt idx="1">
                    <c:v>0.2</c:v>
                  </c:pt>
                  <c:pt idx="2">
                    <c:v>2.4500000000000002</c:v>
                  </c:pt>
                  <c:pt idx="3">
                    <c:v>0.53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'!$J$49:$M$49</c:f>
              <c:numCache>
                <c:formatCode>General</c:formatCode>
                <c:ptCount val="4"/>
                <c:pt idx="0">
                  <c:v>39.17</c:v>
                </c:pt>
                <c:pt idx="1">
                  <c:v>21.2</c:v>
                </c:pt>
                <c:pt idx="2">
                  <c:v>41.34</c:v>
                </c:pt>
                <c:pt idx="3">
                  <c:v>43.92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45-42EC-B61F-E6BE8776ED0B}"/>
            </c:ext>
          </c:extLst>
        </c:ser>
        <c:ser>
          <c:idx val="2"/>
          <c:order val="2"/>
          <c:tx>
            <c:strRef>
              <c:f>'Protein Solubility '!$I$50</c:f>
              <c:strCache>
                <c:ptCount val="1"/>
                <c:pt idx="0">
                  <c:v>Red bambara groundnut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C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'!$N$44:$Q$44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0.01</c:v>
                  </c:pt>
                  <c:pt idx="2">
                    <c:v>3.23</c:v>
                  </c:pt>
                  <c:pt idx="3">
                    <c:v>0.46</c:v>
                  </c:pt>
                </c:numCache>
              </c:numRef>
            </c:plus>
            <c:minus>
              <c:numRef>
                <c:f>'Protein Solubility '!$N$44:$Q$44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0.01</c:v>
                  </c:pt>
                  <c:pt idx="2">
                    <c:v>3.23</c:v>
                  </c:pt>
                  <c:pt idx="3">
                    <c:v>0.46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'!$J$50:$M$50</c:f>
              <c:numCache>
                <c:formatCode>General</c:formatCode>
                <c:ptCount val="4"/>
                <c:pt idx="0">
                  <c:v>29.35</c:v>
                </c:pt>
                <c:pt idx="1">
                  <c:v>0</c:v>
                </c:pt>
                <c:pt idx="2">
                  <c:v>44.34</c:v>
                </c:pt>
                <c:pt idx="3">
                  <c:v>44.75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45-42EC-B61F-E6BE8776ED0B}"/>
            </c:ext>
          </c:extLst>
        </c:ser>
        <c:ser>
          <c:idx val="3"/>
          <c:order val="3"/>
          <c:tx>
            <c:strRef>
              <c:f>'Protein Solubility '!$I$51</c:f>
              <c:strCache>
                <c:ptCount val="1"/>
                <c:pt idx="0">
                  <c:v>Dr Saunders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'!$N$45:$Q$45</c:f>
                <c:numCache>
                  <c:formatCode>General</c:formatCode>
                  <c:ptCount val="4"/>
                  <c:pt idx="0">
                    <c:v>0.36</c:v>
                  </c:pt>
                  <c:pt idx="1">
                    <c:v>0.01</c:v>
                  </c:pt>
                  <c:pt idx="2">
                    <c:v>0.61</c:v>
                  </c:pt>
                  <c:pt idx="3">
                    <c:v>0.17</c:v>
                  </c:pt>
                </c:numCache>
              </c:numRef>
            </c:plus>
            <c:minus>
              <c:numRef>
                <c:f>'Protein Solubility '!$N$45:$Q$45</c:f>
                <c:numCache>
                  <c:formatCode>General</c:formatCode>
                  <c:ptCount val="4"/>
                  <c:pt idx="0">
                    <c:v>0.36</c:v>
                  </c:pt>
                  <c:pt idx="1">
                    <c:v>0.01</c:v>
                  </c:pt>
                  <c:pt idx="2">
                    <c:v>0.61</c:v>
                  </c:pt>
                  <c:pt idx="3">
                    <c:v>0.17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'!$J$51:$M$51</c:f>
              <c:numCache>
                <c:formatCode>General</c:formatCode>
                <c:ptCount val="4"/>
                <c:pt idx="0">
                  <c:v>15.87</c:v>
                </c:pt>
                <c:pt idx="1">
                  <c:v>0</c:v>
                </c:pt>
                <c:pt idx="2">
                  <c:v>46.13</c:v>
                </c:pt>
                <c:pt idx="3">
                  <c:v>42.84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45-42EC-B61F-E6BE8776ED0B}"/>
            </c:ext>
          </c:extLst>
        </c:ser>
        <c:ser>
          <c:idx val="4"/>
          <c:order val="4"/>
          <c:tx>
            <c:strRef>
              <c:f>'Protein Solubility '!$I$52</c:f>
              <c:strCache>
                <c:ptCount val="1"/>
                <c:pt idx="0">
                  <c:v>Bechuana white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'Protein Solubility '!$N$46:$Q$46</c:f>
                <c:numCache>
                  <c:formatCode>General</c:formatCode>
                  <c:ptCount val="4"/>
                  <c:pt idx="0">
                    <c:v>0.91</c:v>
                  </c:pt>
                  <c:pt idx="1">
                    <c:v>0.61</c:v>
                  </c:pt>
                  <c:pt idx="2">
                    <c:v>1.45</c:v>
                  </c:pt>
                  <c:pt idx="3">
                    <c:v>0.66</c:v>
                  </c:pt>
                </c:numCache>
              </c:numRef>
            </c:plus>
            <c:minus>
              <c:numRef>
                <c:f>'Protein Solubility '!$N$46:$Q$46</c:f>
                <c:numCache>
                  <c:formatCode>General</c:formatCode>
                  <c:ptCount val="4"/>
                  <c:pt idx="0">
                    <c:v>0.91</c:v>
                  </c:pt>
                  <c:pt idx="1">
                    <c:v>0.61</c:v>
                  </c:pt>
                  <c:pt idx="2">
                    <c:v>1.45</c:v>
                  </c:pt>
                  <c:pt idx="3">
                    <c:v>0.66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'Protein Solubility '!$J$34:$M$34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7</c:v>
                </c:pt>
                <c:pt idx="3">
                  <c:v>8</c:v>
                </c:pt>
              </c:numCache>
            </c:numRef>
          </c:cat>
          <c:val>
            <c:numRef>
              <c:f>'Protein Solubility '!$J$52:$M$52</c:f>
              <c:numCache>
                <c:formatCode>General</c:formatCode>
                <c:ptCount val="4"/>
                <c:pt idx="0">
                  <c:v>22.77</c:v>
                </c:pt>
                <c:pt idx="1">
                  <c:v>0</c:v>
                </c:pt>
                <c:pt idx="2">
                  <c:v>48.62</c:v>
                </c:pt>
                <c:pt idx="3">
                  <c:v>47.43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45-42EC-B61F-E6BE8776E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0627823"/>
        <c:axId val="1330628783"/>
      </c:barChart>
      <c:catAx>
        <c:axId val="1330627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8783"/>
        <c:crosses val="autoZero"/>
        <c:auto val="1"/>
        <c:lblAlgn val="ctr"/>
        <c:lblOffset val="100"/>
        <c:noMultiLvlLbl val="0"/>
      </c:catAx>
      <c:valAx>
        <c:axId val="133062878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Protein solubility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062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'Foam C n S'!$Q$22</c:f>
              <c:strCache>
                <c:ptCount val="1"/>
                <c:pt idx="0">
                  <c:v>1 hour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F6707FB-D5C1-4B73-B6AD-B97DD6524899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{7F6707FB-D5C1-4B73-B6AD-B97DD6524899}</c15:txfldGUID>
                      <c15:f>'Foam C n S'!$U$5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E90-4047-8FF6-98A832431D4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60252A5-8A44-4ACF-8727-C218E1DB16D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{660252A5-8A44-4ACF-8727-C218E1DB16DD}</c15:txfldGUID>
                      <c15:f>'Foam C n S'!$U$6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E90-4047-8FF6-98A832431D4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45BDFB3-FE34-4D3A-84A6-5B1F0CFCBF1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{345BDFB3-FE34-4D3A-84A6-5B1F0CFCBF1D}</c15:txfldGUID>
                      <c15:f>'Foam C n S'!$U$7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E90-4047-8FF6-98A832431D4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031F884-3522-46C3-BC76-8F7618AC95C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{2031F884-3522-46C3-BC76-8F7618AC95CA}</c15:txfldGUID>
                      <c15:f>'Foam C n S'!$U$8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E90-4047-8FF6-98A832431D4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E465C2B-9032-4AE1-A9AE-378C78FDCDB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{9E465C2B-9032-4AE1-A9AE-378C78FDCDBB}</c15:txfldGUID>
                      <c15:f>'Foam C n S'!$U$9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E90-4047-8FF6-98A832431D4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77967F8-03DF-41AF-BBF1-A5F8FF7D529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{E77967F8-03DF-41AF-BBF1-A5F8FF7D529A}</c15:txfldGUID>
                      <c15:f>'Foam C n S'!$U$10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E90-4047-8FF6-98A832431D4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BE082AF-668C-411E-B6E7-22B669CE642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{9BE082AF-668C-411E-B6E7-22B669CE6426}</c15:txfldGUID>
                      <c15:f>'Foam C n S'!$U$11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E90-4047-8FF6-98A832431D4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4F217E1-DD79-4EF5-872B-11D228D9441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{C4F217E1-DD79-4EF5-872B-11D228D94411}</c15:txfldGUID>
                      <c15:f>'Foam C n S'!$U$12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5E90-4047-8FF6-98A832431D4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DD65E34-B5E7-430A-9519-94A116B1A829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{4DD65E34-B5E7-430A-9519-94A116B1A829}</c15:txfldGUID>
                      <c15:f>'Foam C n S'!$U$13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5E90-4047-8FF6-98A832431D4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5C502BD-9346-4578-9730-79AFFA5D0839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{A5C502BD-9346-4578-9730-79AFFA5D0839}</c15:txfldGUID>
                      <c15:f>'Foam C n S'!$U$14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B-5E90-4047-8FF6-98A832431D4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409321F-2EB9-479A-9698-57F01C50881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{3409321F-2EB9-479A-9698-57F01C50881A}</c15:txfldGUID>
                      <c15:f>'Foam C n S'!$U$15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F-5E90-4047-8FF6-98A832431D4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5E5BC4D-C14D-4588-ABD8-559D8AA7506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{55E5BC4D-C14D-4588-ABD8-559D8AA75062}</c15:txfldGUID>
                      <c15:f>'Foam C n S'!$U$16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C-5E90-4047-8FF6-98A832431D42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2208718-A0F7-4E44-8EF5-F563F42EBFDC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{82208718-A0F7-4E44-8EF5-F563F42EBFDC}</c15:txfldGUID>
                      <c15:f>'Foam C n S'!$U$17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9-5E90-4047-8FF6-98A832431D4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7489964-678A-439B-BA6F-429A117E48EE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{77489964-678A-439B-BA6F-429A117E48EE}</c15:txfldGUID>
                      <c15:f>'Foam C n S'!$U$18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6-5E90-4047-8FF6-98A832431D4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429CA94-4A37-4046-9125-465BB9C3F93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{1429CA94-4A37-4046-9125-465BB9C3F933}</c15:txfldGUID>
                      <c15:f>'Foam C n S'!$U$19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3-5E90-4047-8FF6-98A832431D4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3A7D3998-8499-4736-9564-4C012E4F003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{3A7D3998-8499-4736-9564-4C012E4F0035}</c15:txfldGUID>
                      <c15:f>'Foam C n S'!$X$20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0-5E90-4047-8FF6-98A832431D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'Foam C n S'!$T$5:$T$20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2.31</c:v>
                  </c:pt>
                  <c:pt idx="3">
                    <c:v>1.1499999999999999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1.1499999999999999</c:v>
                  </c:pt>
                  <c:pt idx="13">
                    <c:v>1.1499999999999999</c:v>
                  </c:pt>
                  <c:pt idx="14">
                    <c:v>2.31</c:v>
                  </c:pt>
                  <c:pt idx="15">
                    <c:v>3.06</c:v>
                  </c:pt>
                </c:numCache>
              </c:numRef>
            </c:plus>
            <c:minus>
              <c:numRef>
                <c:f>'Foam C n S'!$T$5:$T$20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2.31</c:v>
                  </c:pt>
                  <c:pt idx="3">
                    <c:v>1.1499999999999999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1.1499999999999999</c:v>
                  </c:pt>
                  <c:pt idx="13">
                    <c:v>1.1499999999999999</c:v>
                  </c:pt>
                  <c:pt idx="14">
                    <c:v>2.31</c:v>
                  </c:pt>
                  <c:pt idx="15">
                    <c:v>3.06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'Foam C n S'!$Q$5:$R$20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'Foam C n S'!$S$5:$S$20</c:f>
              <c:numCache>
                <c:formatCode>0.00</c:formatCode>
                <c:ptCount val="16"/>
                <c:pt idx="0">
                  <c:v>6</c:v>
                </c:pt>
                <c:pt idx="1">
                  <c:v>10</c:v>
                </c:pt>
                <c:pt idx="2">
                  <c:v>13.33</c:v>
                </c:pt>
                <c:pt idx="3">
                  <c:v>13.33</c:v>
                </c:pt>
                <c:pt idx="4">
                  <c:v>10</c:v>
                </c:pt>
                <c:pt idx="5">
                  <c:v>6</c:v>
                </c:pt>
                <c:pt idx="6">
                  <c:v>10</c:v>
                </c:pt>
                <c:pt idx="7">
                  <c:v>6</c:v>
                </c:pt>
                <c:pt idx="8">
                  <c:v>6</c:v>
                </c:pt>
                <c:pt idx="9">
                  <c:v>12</c:v>
                </c:pt>
                <c:pt idx="10">
                  <c:v>6</c:v>
                </c:pt>
                <c:pt idx="11">
                  <c:v>10</c:v>
                </c:pt>
                <c:pt idx="12">
                  <c:v>11.33</c:v>
                </c:pt>
                <c:pt idx="13">
                  <c:v>12.67</c:v>
                </c:pt>
                <c:pt idx="14">
                  <c:v>9.33</c:v>
                </c:pt>
                <c:pt idx="15">
                  <c:v>23.33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8D-4B8D-A342-60B1B77994CE}"/>
            </c:ext>
          </c:extLst>
        </c:ser>
        <c:ser>
          <c:idx val="1"/>
          <c:order val="1"/>
          <c:tx>
            <c:strRef>
              <c:f>'Foam C n S'!$Q$23</c:f>
              <c:strCache>
                <c:ptCount val="1"/>
                <c:pt idx="0">
                  <c:v>3 hour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E90-4047-8FF6-98A832431D4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2A407B6-6CA6-4900-B10A-214159E4E2E8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{D2A407B6-6CA6-4900-B10A-214159E4E2E8}</c15:txfldGUID>
                      <c15:f>'Foam C n S'!$X$6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E90-4047-8FF6-98A832431D4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13C9BD0-037E-4C02-8FE8-310B30FA34B9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{613C9BD0-037E-4C02-8FE8-310B30FA34B9}</c15:txfldGUID>
                      <c15:f>'Foam C n S'!$X$7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E90-4047-8FF6-98A832431D4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ABC2CB6-0B07-495C-8200-6F4051CB718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{3ABC2CB6-0B07-495C-8200-6F4051CB718A}</c15:txfldGUID>
                      <c15:f>'Foam C n S'!$X$7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E90-4047-8FF6-98A832431D4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93652AF-0C6F-44CF-B082-13751EA2BB1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{793652AF-0C6F-44CF-B082-13751EA2BB1B}</c15:txfldGUID>
                      <c15:f>'Foam C n S'!$X$9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E90-4047-8FF6-98A832431D4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A457170-F287-444A-9373-829B95C471DE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{1A457170-F287-444A-9373-829B95C471DE}</c15:txfldGUID>
                      <c15:f>'Foam C n S'!$X$10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E90-4047-8FF6-98A832431D4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AFE7543-EB65-4458-8C9E-1F43701D5099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{DAFE7543-EB65-4458-8C9E-1F43701D5099}</c15:txfldGUID>
                      <c15:f>'Foam C n S'!$X$11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E90-4047-8FF6-98A832431D4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BC899E2-E1D8-4615-890F-C73E0DF4FEB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{BBC899E2-E1D8-4615-890F-C73E0DF4FEBA}</c15:txfldGUID>
                      <c15:f>'Foam C n S'!$X$12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5E90-4047-8FF6-98A832431D4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88D9CAA-F109-48ED-BBB4-EEC7F8388EE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{B88D9CAA-F109-48ED-BBB4-EEC7F8388EEA}</c15:txfldGUID>
                      <c15:f>'Foam C n S'!$X$13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9-5E90-4047-8FF6-98A832431D4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A4552DE-BE31-48E8-A9FE-45BB86DBCF5C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{1A4552DE-BE31-48E8-A9FE-45BB86DBCF5C}</c15:txfldGUID>
                      <c15:f>'Foam C n S'!$X$14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C-5E90-4047-8FF6-98A832431D4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D1984BD5-54CA-4F14-92C8-F9E391033604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{D1984BD5-54CA-4F14-92C8-F9E391033604}</c15:txfldGUID>
                      <c15:f>'Foam C n S'!$X$15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E-5E90-4047-8FF6-98A832431D4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B8A21B0-9A7E-4587-94C4-6CA2BD8F5CA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{BB8A21B0-9A7E-4587-94C4-6CA2BD8F5CA5}</c15:txfldGUID>
                      <c15:f>'Foam C n S'!$X$16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B-5E90-4047-8FF6-98A832431D42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BE9D712-0171-4BB1-9339-19A06687936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{2BE9D712-0171-4BB1-9339-19A066879365}</c15:txfldGUID>
                      <c15:f>'Foam C n S'!$X$17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8-5E90-4047-8FF6-98A832431D4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C178D96-1893-415C-8FA4-DAA107BB2C4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{9C178D96-1893-415C-8FA4-DAA107BB2C4B}</c15:txfldGUID>
                      <c15:f>'Foam C n S'!$X$18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5-5E90-4047-8FF6-98A832431D4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F2B7CC6-134C-4750-A954-742C6C9E03D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{1F2B7CC6-134C-4750-A954-742C6C9E03D3}</c15:txfldGUID>
                      <c15:f>'Foam C n S'!$X$19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2-5E90-4047-8FF6-98A832431D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'Foam C n S'!$W$5:$W$20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1.1499999999999999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1.1499999999999999</c:v>
                  </c:pt>
                  <c:pt idx="13">
                    <c:v>0</c:v>
                  </c:pt>
                  <c:pt idx="14">
                    <c:v>0</c:v>
                  </c:pt>
                  <c:pt idx="15">
                    <c:v>2.31</c:v>
                  </c:pt>
                </c:numCache>
              </c:numRef>
            </c:plus>
            <c:minus>
              <c:numRef>
                <c:f>'Foam C n S'!$W$5:$W$20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1.1499999999999999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1.1499999999999999</c:v>
                  </c:pt>
                  <c:pt idx="13">
                    <c:v>0</c:v>
                  </c:pt>
                  <c:pt idx="14">
                    <c:v>0</c:v>
                  </c:pt>
                  <c:pt idx="15">
                    <c:v>2.31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'Foam C n S'!$Q$5:$R$20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'Foam C n S'!$V$5:$V$20</c:f>
              <c:numCache>
                <c:formatCode>0.00</c:formatCode>
                <c:ptCount val="16"/>
                <c:pt idx="0">
                  <c:v>4</c:v>
                </c:pt>
                <c:pt idx="1">
                  <c:v>8</c:v>
                </c:pt>
                <c:pt idx="2">
                  <c:v>12.67</c:v>
                </c:pt>
                <c:pt idx="3">
                  <c:v>10</c:v>
                </c:pt>
                <c:pt idx="4">
                  <c:v>8</c:v>
                </c:pt>
                <c:pt idx="5">
                  <c:v>4</c:v>
                </c:pt>
                <c:pt idx="6">
                  <c:v>8</c:v>
                </c:pt>
                <c:pt idx="7">
                  <c:v>4</c:v>
                </c:pt>
                <c:pt idx="8">
                  <c:v>4</c:v>
                </c:pt>
                <c:pt idx="9">
                  <c:v>10</c:v>
                </c:pt>
                <c:pt idx="10">
                  <c:v>4</c:v>
                </c:pt>
                <c:pt idx="11">
                  <c:v>8</c:v>
                </c:pt>
                <c:pt idx="12">
                  <c:v>11.33</c:v>
                </c:pt>
                <c:pt idx="13">
                  <c:v>10</c:v>
                </c:pt>
                <c:pt idx="14">
                  <c:v>6</c:v>
                </c:pt>
                <c:pt idx="15">
                  <c:v>22.67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8D-4B8D-A342-60B1B77994CE}"/>
            </c:ext>
          </c:extLst>
        </c:ser>
        <c:ser>
          <c:idx val="2"/>
          <c:order val="2"/>
          <c:tx>
            <c:strRef>
              <c:f>'Foam C n S'!$Q$24</c:f>
              <c:strCache>
                <c:ptCount val="1"/>
                <c:pt idx="0">
                  <c:v>24 hour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BE306FF-2D9F-427D-B484-967DFFCE869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{BBE306FF-2D9F-427D-B484-967DFFCE8696}</c15:txfldGUID>
                      <c15:f>'Foam C n S'!$AA$5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E90-4047-8FF6-98A832431D4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6562E51-26BC-4A22-A367-97BD8EDB6FA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{B6562E51-26BC-4A22-A367-97BD8EDB6FAA}</c15:txfldGUID>
                      <c15:f>'Foam C n S'!$AA$6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E90-4047-8FF6-98A832431D4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756805F-636B-4B41-9894-490383FF6E7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{1756805F-636B-4B41-9894-490383FF6E71}</c15:txfldGUID>
                      <c15:f>'Foam C n S'!$AA$7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E90-4047-8FF6-98A832431D4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BD61BAB-BA1D-4B42-8AD8-07E266712C5C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{EBD61BAB-BA1D-4B42-8AD8-07E266712C5C}</c15:txfldGUID>
                      <c15:f>'Foam C n S'!$AA$8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E90-4047-8FF6-98A832431D4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9AA024A-D46C-4FB8-99A9-B985C95C8F7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{19AA024A-D46C-4FB8-99A9-B985C95C8F7B}</c15:txfldGUID>
                      <c15:f>'Foam C n S'!$AA$9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E90-4047-8FF6-98A832431D4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32311F5-67B8-4D49-96CB-63BE01BFB2F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{832311F5-67B8-4D49-96CB-63BE01BFB2F1}</c15:txfldGUID>
                      <c15:f>'Foam C n S'!$AA$11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E90-4047-8FF6-98A832431D4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DFAC84B-9427-4501-AB10-C5E34FFAAD8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{7DFAC84B-9427-4501-AB10-C5E34FFAAD8D}</c15:txfldGUID>
                      <c15:f>'Foam C n S'!$AA$11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5E90-4047-8FF6-98A832431D4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27F66AA-0E88-44D1-A831-B9767DABA90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{327F66AA-0E88-44D1-A831-B9767DABA90D}</c15:txfldGUID>
                      <c15:f>'Foam C n S'!$AA$12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5E90-4047-8FF6-98A832431D4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42FA50E-0E40-4405-8DC4-5C90E272C41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{142FA50E-0E40-4405-8DC4-5C90E272C415}</c15:txfldGUID>
                      <c15:f>'Foam C n S'!$AA$13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A-5E90-4047-8FF6-98A832431D4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354ABEC-D184-4157-B013-94EAFCCA28F9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{6354ABEC-D184-4157-B013-94EAFCCA28F9}</c15:txfldGUID>
                      <c15:f>'Foam C n S'!$AA$14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D-5E90-4047-8FF6-98A832431D4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822B210-E403-4F1E-98CD-1BC373835878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{9822B210-E403-4F1E-98CD-1BC373835878}</c15:txfldGUID>
                      <c15:f>'Foam C n S'!$AA$15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D-5E90-4047-8FF6-98A832431D4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C08E0DC-76F4-4F67-96CA-FDF0704D7A4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{0C08E0DC-76F4-4F67-96CA-FDF0704D7A46}</c15:txfldGUID>
                      <c15:f>'Foam C n S'!$AA$16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A-5E90-4047-8FF6-98A832431D42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75D6B55-951E-4B5F-A64C-03D415EC9C78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{975D6B55-951E-4B5F-A64C-03D415EC9C78}</c15:txfldGUID>
                      <c15:f>'Foam C n S'!$AA$17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7-5E90-4047-8FF6-98A832431D4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1B29CE1-9779-4D52-AD9A-F95A37F785F8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{C1B29CE1-9779-4D52-AD9A-F95A37F785F8}</c15:txfldGUID>
                      <c15:f>'Foam C n S'!$AA$18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4-5E90-4047-8FF6-98A832431D4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5889DAA-40BA-4AF6-A7CC-D1CA7C4CE33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{F5889DAA-40BA-4AF6-A7CC-D1CA7C4CE333}</c15:txfldGUID>
                      <c15:f>'Foam C n S'!$AA$19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1-5E90-4047-8FF6-98A832431D4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06D32E62-72E5-4C08-90B5-FFD95D3EF497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{06D32E62-72E5-4C08-90B5-FFD95D3EF497}</c15:txfldGUID>
                      <c15:f>'Foam C n S'!$AA$20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F-5E90-4047-8FF6-98A832431D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'Foam C n S'!$Z$5:$Z$20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1.1499999999999999</c:v>
                  </c:pt>
                  <c:pt idx="15">
                    <c:v>0</c:v>
                  </c:pt>
                </c:numCache>
              </c:numRef>
            </c:plus>
            <c:minus>
              <c:numRef>
                <c:f>'Foam C n S'!$Z$5:$Z$20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1.1499999999999999</c:v>
                  </c:pt>
                  <c:pt idx="1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'Foam C n S'!$Q$5:$R$20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'Foam C n S'!$Y$5:$Y$20</c:f>
              <c:numCache>
                <c:formatCode>0.00</c:formatCode>
                <c:ptCount val="16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6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10.67</c:v>
                </c:pt>
                <c:pt idx="13">
                  <c:v>4</c:v>
                </c:pt>
                <c:pt idx="14">
                  <c:v>0.66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8D-4B8D-A342-60B1B77994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27323231"/>
        <c:axId val="1227326143"/>
      </c:barChart>
      <c:catAx>
        <c:axId val="12273232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Pulse and protein ingredient</a:t>
                </a:r>
              </a:p>
            </c:rich>
          </c:tx>
          <c:layout>
            <c:manualLayout>
              <c:xMode val="edge"/>
              <c:yMode val="edge"/>
              <c:x val="0.42831732340089645"/>
              <c:y val="0.95365249874111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27326143"/>
        <c:crosses val="autoZero"/>
        <c:auto val="1"/>
        <c:lblAlgn val="ctr"/>
        <c:lblOffset val="100"/>
        <c:noMultiLvlLbl val="0"/>
      </c:catAx>
      <c:valAx>
        <c:axId val="122732614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alpha val="4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Foam Capacity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27323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'Foam C n S'!$Q$22</c:f>
              <c:strCache>
                <c:ptCount val="1"/>
                <c:pt idx="0">
                  <c:v>1 hour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60FA8BF-A179-4E45-B4BB-68696B651BD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{360FA8BF-A179-4E45-B4BB-68696B651BD2}</c15:txfldGUID>
                      <c15:f>'Foam C n S'!$U$29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3BDF-4328-9621-DFC1E416FEC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94A6178-102E-43F0-836A-59A597CA97E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{F94A6178-102E-43F0-836A-59A597CA97ED}</c15:txfldGUID>
                      <c15:f>'Foam C n S'!$U$30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3BDF-4328-9621-DFC1E416FEC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8714C2A-4BB8-40D6-83F1-FE53ECD4949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{98714C2A-4BB8-40D6-83F1-FE53ECD4949B}</c15:txfldGUID>
                      <c15:f>'Foam C n S'!$U$31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3BDF-4328-9621-DFC1E416FEC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028E6CC-B34D-4E37-BBD9-690BA7097D8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{2028E6CC-B34D-4E37-BBD9-690BA7097D83}</c15:txfldGUID>
                      <c15:f>'Foam C n S'!$U$32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3BDF-4328-9621-DFC1E416FEC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9BAD21F-B91A-41D1-9222-9588A805135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{09BAD21F-B91A-41D1-9222-9588A8051352}</c15:txfldGUID>
                      <c15:f>'Foam C n S'!$U$33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3BDF-4328-9621-DFC1E416FEC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4302CEA-0716-43B2-84D4-7E17CDEB19B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{C4302CEA-0716-43B2-84D4-7E17CDEB19B5}</c15:txfldGUID>
                      <c15:f>'Foam C n S'!$U$34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3BDF-4328-9621-DFC1E416FEC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8E71754-DB0A-44C9-AB9C-2A4F53CBDB1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{A8E71754-DB0A-44C9-AB9C-2A4F53CBDB13}</c15:txfldGUID>
                      <c15:f>'Foam C n S'!$U$35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3BDF-4328-9621-DFC1E416FEC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04BB0D3-32DA-42DA-A297-CEB2CBB7DEFF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{904BB0D3-32DA-42DA-A297-CEB2CBB7DEFF}</c15:txfldGUID>
                      <c15:f>'Foam C n S'!$U$36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3BDF-4328-9621-DFC1E416FEC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19C2C04-52EB-40D6-BDC5-C4EFD9134A8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{119C2C04-52EB-40D6-BDC5-C4EFD9134A85}</c15:txfldGUID>
                      <c15:f>'Foam C n S'!$U$37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3BDF-4328-9621-DFC1E416FEC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47F5DB5-8E42-487B-8CB1-1927451407E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{C47F5DB5-8E42-487B-8CB1-1927451407E1}</c15:txfldGUID>
                      <c15:f>'Foam C n S'!$U$38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B-3BDF-4328-9621-DFC1E416FEC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68AD94B-7A2D-4EED-B4BC-A45220D5089E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{968AD94B-7A2D-4EED-B4BC-A45220D5089E}</c15:txfldGUID>
                      <c15:f>'Foam C n S'!$U$39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E-3BDF-4328-9621-DFC1E416FEC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DFF1E68-BC74-47F6-824E-AFA885372300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{ADFF1E68-BC74-47F6-824E-AFA885372300}</c15:txfldGUID>
                      <c15:f>'Foam C n S'!$U$40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1-3BDF-4328-9621-DFC1E416FEC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482CA1D-443F-47CA-BBDE-EDB44F3E0A5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{8482CA1D-443F-47CA-BBDE-EDB44F3E0A56}</c15:txfldGUID>
                      <c15:f>'Foam C n S'!$U$41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4-3BDF-4328-9621-DFC1E416FEC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56F2DF5-B50C-4E1B-AD34-898E86FB6C4F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{A56F2DF5-B50C-4E1B-AD34-898E86FB6C4F}</c15:txfldGUID>
                      <c15:f>'Foam C n S'!$U$42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7-3BDF-4328-9621-DFC1E416FEC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61CC2D5-1ED9-4F68-AB39-43E63DBF1BEF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{661CC2D5-1ED9-4F68-AB39-43E63DBF1BEF}</c15:txfldGUID>
                      <c15:f>'Foam C n S'!$U$43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A-3BDF-4328-9621-DFC1E416FEC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DA37BB0-9353-40B9-A0D2-9A9569F42C2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{1DA37BB0-9353-40B9-A0D2-9A9569F42C26}</c15:txfldGUID>
                      <c15:f>'Foam C n S'!$U$44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D-3BDF-4328-9621-DFC1E416F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'Foam C n S'!$T$29:$T$44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2.41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1.92</c:v>
                  </c:pt>
                  <c:pt idx="13">
                    <c:v>1.37</c:v>
                  </c:pt>
                  <c:pt idx="14">
                    <c:v>2.89</c:v>
                  </c:pt>
                  <c:pt idx="15">
                    <c:v>0.96</c:v>
                  </c:pt>
                </c:numCache>
              </c:numRef>
            </c:plus>
            <c:minus>
              <c:numRef>
                <c:f>'Foam C n S'!$T$29:$T$44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2.41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1.92</c:v>
                  </c:pt>
                  <c:pt idx="13">
                    <c:v>1.37</c:v>
                  </c:pt>
                  <c:pt idx="14">
                    <c:v>2.89</c:v>
                  </c:pt>
                  <c:pt idx="15">
                    <c:v>0.96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'Foam C n S'!$Q$29:$R$44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'Foam C n S'!$S$29:$S$44</c:f>
              <c:numCache>
                <c:formatCode>0.00</c:formatCode>
                <c:ptCount val="16"/>
                <c:pt idx="0">
                  <c:v>66.67</c:v>
                </c:pt>
                <c:pt idx="1">
                  <c:v>80</c:v>
                </c:pt>
                <c:pt idx="2">
                  <c:v>84.72</c:v>
                </c:pt>
                <c:pt idx="3">
                  <c:v>80</c:v>
                </c:pt>
                <c:pt idx="4">
                  <c:v>80</c:v>
                </c:pt>
                <c:pt idx="5">
                  <c:v>66.67</c:v>
                </c:pt>
                <c:pt idx="6">
                  <c:v>80</c:v>
                </c:pt>
                <c:pt idx="7">
                  <c:v>66.67</c:v>
                </c:pt>
                <c:pt idx="8">
                  <c:v>66.67</c:v>
                </c:pt>
                <c:pt idx="9">
                  <c:v>83.33</c:v>
                </c:pt>
                <c:pt idx="10">
                  <c:v>66.67</c:v>
                </c:pt>
                <c:pt idx="11">
                  <c:v>80</c:v>
                </c:pt>
                <c:pt idx="12">
                  <c:v>82.22</c:v>
                </c:pt>
                <c:pt idx="13">
                  <c:v>84.13</c:v>
                </c:pt>
                <c:pt idx="14">
                  <c:v>76.67</c:v>
                </c:pt>
                <c:pt idx="15">
                  <c:v>91.11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C6-4F79-A8B5-B54EBCF01EF1}"/>
            </c:ext>
          </c:extLst>
        </c:ser>
        <c:ser>
          <c:idx val="1"/>
          <c:order val="1"/>
          <c:tx>
            <c:strRef>
              <c:f>'Foam C n S'!$Q$23</c:f>
              <c:strCache>
                <c:ptCount val="1"/>
                <c:pt idx="0">
                  <c:v>3 hour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EC3E054-E60A-46F4-87F9-113344767A5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{2EC3E054-E60A-46F4-87F9-113344767A55}</c15:txfldGUID>
                      <c15:f>'Foam C n S'!$X$29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3BDF-4328-9621-DFC1E416FEC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16C5867-2C2A-4389-8285-801DC57E0B0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{E16C5867-2C2A-4389-8285-801DC57E0B0A}</c15:txfldGUID>
                      <c15:f>'Foam C n S'!$X$30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3BDF-4328-9621-DFC1E416FEC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BDB1418-4425-4152-B298-A2F752C3C22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1.5309250878967312E-2"/>
                      <c:h val="2.583948049985214E-2"/>
                    </c:manualLayout>
                  </c15:layout>
                  <c15:dlblFieldTable>
                    <c15:dlblFTEntry>
                      <c15:txfldGUID>{7BDB1418-4425-4152-B298-A2F752C3C22B}</c15:txfldGUID>
                      <c15:f>'Foam C n S'!$X$31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3BDF-4328-9621-DFC1E416FEC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A3407F4-33E4-47C7-9E73-C176EC194B6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{BA3407F4-33E4-47C7-9E73-C176EC194B6B}</c15:txfldGUID>
                      <c15:f>'Foam C n S'!$X$32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3BDF-4328-9621-DFC1E416FEC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6BD080F-3718-4D90-82B1-4AAAAAE8852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{56BD080F-3718-4D90-82B1-4AAAAAE88525}</c15:txfldGUID>
                      <c15:f>'Foam C n S'!$X$33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3BDF-4328-9621-DFC1E416FEC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160A0AC-F960-435D-B72A-7C1EDDE0665F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{E160A0AC-F960-435D-B72A-7C1EDDE0665F}</c15:txfldGUID>
                      <c15:f>'Foam C n S'!$X$34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3BDF-4328-9621-DFC1E416FEC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A88C09A-39CB-41F6-BE4B-BCA352CEA3D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{AA88C09A-39CB-41F6-BE4B-BCA352CEA3D3}</c15:txfldGUID>
                      <c15:f>'Foam C n S'!$X$35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3BDF-4328-9621-DFC1E416FEC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BF4310F-6D07-4F31-B480-0D8299A2537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{CBF4310F-6D07-4F31-B480-0D8299A2537D}</c15:txfldGUID>
                      <c15:f>'Foam C n S'!$X$36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3BDF-4328-9621-DFC1E416FEC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3669294-1427-47D8-ABA8-C7AC4756DFD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{93669294-1427-47D8-ABA8-C7AC4756DFDB}</c15:txfldGUID>
                      <c15:f>'Foam C n S'!$X$37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9-3BDF-4328-9621-DFC1E416FEC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EFB1517-7603-4A1C-8B93-B36211BED6E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{DEFB1517-7603-4A1C-8B93-B36211BED6E6}</c15:txfldGUID>
                      <c15:f>'Foam C n S'!$X$38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C-3BDF-4328-9621-DFC1E416FEC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946F7AD-D426-4C85-93A4-3098BAFF122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{3946F7AD-D426-4C85-93A4-3098BAFF1225}</c15:txfldGUID>
                      <c15:f>'Foam C n S'!$X$39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F-3BDF-4328-9621-DFC1E416FEC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00CFC84-E9C6-4EE4-8372-4278FF22633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{700CFC84-E9C6-4EE4-8372-4278FF22633A}</c15:txfldGUID>
                      <c15:f>'Foam C n S'!$X$40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2-3BDF-4328-9621-DFC1E416FEC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A48A870A-F8B1-4357-86C8-8933EAD945E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{A48A870A-F8B1-4357-86C8-8933EAD945E1}</c15:txfldGUID>
                      <c15:f>'Foam C n S'!$X$41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5-3BDF-4328-9621-DFC1E416FEC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D1CDA95-6C2B-4BB5-9491-215C830B8F04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{7D1CDA95-6C2B-4BB5-9491-215C830B8F04}</c15:txfldGUID>
                      <c15:f>'Foam C n S'!$X$42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8-3BDF-4328-9621-DFC1E416FEC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5023226-650C-48B9-894C-43CE852CBFB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{75023226-650C-48B9-894C-43CE852CBFBB}</c15:txfldGUID>
                      <c15:f>'Foam C n S'!$X$43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B-3BDF-4328-9621-DFC1E416FEC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A995A93C-874C-4A7B-9D50-EDA7A21D751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{A995A93C-874C-4A7B-9D50-EDA7A21D751B}</c15:txfldGUID>
                      <c15:f>'Foam C n S'!$X$44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E-3BDF-4328-9621-DFC1E416F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'Foam C n S'!$W$29:$W$44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1.37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1.92</c:v>
                  </c:pt>
                  <c:pt idx="13">
                    <c:v>0</c:v>
                  </c:pt>
                  <c:pt idx="14">
                    <c:v>0</c:v>
                  </c:pt>
                  <c:pt idx="15">
                    <c:v>1.19</c:v>
                  </c:pt>
                </c:numCache>
              </c:numRef>
            </c:plus>
            <c:minus>
              <c:numRef>
                <c:f>'Foam C n S'!$W$29:$W$44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1.37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1.92</c:v>
                  </c:pt>
                  <c:pt idx="13">
                    <c:v>0</c:v>
                  </c:pt>
                  <c:pt idx="14">
                    <c:v>0</c:v>
                  </c:pt>
                  <c:pt idx="15">
                    <c:v>1.19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'Foam C n S'!$Q$29:$R$44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'Foam C n S'!$V$29:$V$44</c:f>
              <c:numCache>
                <c:formatCode>0.00</c:formatCode>
                <c:ptCount val="16"/>
                <c:pt idx="0">
                  <c:v>50</c:v>
                </c:pt>
                <c:pt idx="1">
                  <c:v>75</c:v>
                </c:pt>
                <c:pt idx="2">
                  <c:v>84.12</c:v>
                </c:pt>
                <c:pt idx="3">
                  <c:v>75</c:v>
                </c:pt>
                <c:pt idx="4">
                  <c:v>75</c:v>
                </c:pt>
                <c:pt idx="5">
                  <c:v>50</c:v>
                </c:pt>
                <c:pt idx="6">
                  <c:v>75</c:v>
                </c:pt>
                <c:pt idx="7">
                  <c:v>50</c:v>
                </c:pt>
                <c:pt idx="8">
                  <c:v>50</c:v>
                </c:pt>
                <c:pt idx="9">
                  <c:v>80</c:v>
                </c:pt>
                <c:pt idx="10">
                  <c:v>50</c:v>
                </c:pt>
                <c:pt idx="11">
                  <c:v>75</c:v>
                </c:pt>
                <c:pt idx="12">
                  <c:v>81.11</c:v>
                </c:pt>
                <c:pt idx="13">
                  <c:v>80</c:v>
                </c:pt>
                <c:pt idx="14">
                  <c:v>66.67</c:v>
                </c:pt>
                <c:pt idx="15">
                  <c:v>91.33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C6-4F79-A8B5-B54EBCF01EF1}"/>
            </c:ext>
          </c:extLst>
        </c:ser>
        <c:ser>
          <c:idx val="2"/>
          <c:order val="2"/>
          <c:tx>
            <c:strRef>
              <c:f>'Foam C n S'!$Q$24</c:f>
              <c:strCache>
                <c:ptCount val="1"/>
                <c:pt idx="0">
                  <c:v>24 hour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952D512-06F1-4AB8-AC45-3E47403BF47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{4952D512-06F1-4AB8-AC45-3E47403BF475}</c15:txfldGUID>
                      <c15:f>'Foam C n S'!$AA$29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3BDF-4328-9621-DFC1E416FEC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56C8F3B-06D6-4D1F-ADA8-3EABBDBC183C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{956C8F3B-06D6-4D1F-ADA8-3EABBDBC183C}</c15:txfldGUID>
                      <c15:f>'Foam C n S'!$AA$30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3BDF-4328-9621-DFC1E416FEC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040AAFD-8D19-4A38-978A-250BD023E3A8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{7040AAFD-8D19-4A38-978A-250BD023E3A8}</c15:txfldGUID>
                      <c15:f>'Foam C n S'!$AA$31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3BDF-4328-9621-DFC1E416FEC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6BA6764-8DB5-40CC-8906-DC37722F283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{E6BA6764-8DB5-40CC-8906-DC37722F283D}</c15:txfldGUID>
                      <c15:f>'Foam C n S'!$AA$32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3BDF-4328-9621-DFC1E416FEC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93317AA-A9AE-4F49-84A8-D9950EA492A4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{C93317AA-A9AE-4F49-84A8-D9950EA492A4}</c15:txfldGUID>
                      <c15:f>'Foam C n S'!$AA$33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3BDF-4328-9621-DFC1E416FEC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B9C5418-0403-4869-AAA1-45F177E8DA9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{AB9C5418-0403-4869-AAA1-45F177E8DA91}</c15:txfldGUID>
                      <c15:f>'Foam C n S'!$AA$34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3BDF-4328-9621-DFC1E416FEC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503E5B8-3D62-4032-809A-4E55489A17DE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{A503E5B8-3D62-4032-809A-4E55489A17DE}</c15:txfldGUID>
                      <c15:f>'Foam C n S'!$AA$35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3BDF-4328-9621-DFC1E416FEC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FA8D51F-2596-48A8-AEFF-EB289F3B39A0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{5FA8D51F-2596-48A8-AEFF-EB289F3B39A0}</c15:txfldGUID>
                      <c15:f>'Foam C n S'!$AA$36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3BDF-4328-9621-DFC1E416FEC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F5D508A-DBBF-49B1-9603-C561FE58F109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{DF5D508A-DBBF-49B1-9603-C561FE58F109}</c15:txfldGUID>
                      <c15:f>'Foam C n S'!$AA$37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A-3BDF-4328-9621-DFC1E416FEC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982DBCF-98B6-42A2-80A2-4B8F562169DE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{1982DBCF-98B6-42A2-80A2-4B8F562169DE}</c15:txfldGUID>
                      <c15:f>'Foam C n S'!$AA$38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D-3BDF-4328-9621-DFC1E416FEC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D5BC4B9-892A-4149-BCF7-CF78F29E3350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{AD5BC4B9-892A-4149-BCF7-CF78F29E3350}</c15:txfldGUID>
                      <c15:f>'Foam C n S'!$AA$39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0-3BDF-4328-9621-DFC1E416FEC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4E5FDEA-96DA-43E7-9C41-6EC6650DF3B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{B4E5FDEA-96DA-43E7-9C41-6EC6650DF3BB}</c15:txfldGUID>
                      <c15:f>'Foam C n S'!$AA$40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3-3BDF-4328-9621-DFC1E416FEC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BAB1A45-EBA3-4CEA-B5CC-FB148F3E458C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{BBAB1A45-EBA3-4CEA-B5CC-FB148F3E458C}</c15:txfldGUID>
                      <c15:f>'Foam C n S'!$AA$41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6-3BDF-4328-9621-DFC1E416FEC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9CC8B34-5BB5-409B-9446-D26B9AAFBD2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{79CC8B34-5BB5-409B-9446-D26B9AAFBD2D}</c15:txfldGUID>
                      <c15:f>'Foam C n S'!$AA$42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9-3BDF-4328-9621-DFC1E416FEC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5E3304A-1E22-4F37-A5E4-59D0FA595A4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{35E3304A-1E22-4F37-A5E4-59D0FA595A4D}</c15:txfldGUID>
                      <c15:f>'Foam C n S'!$AA$43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C-3BDF-4328-9621-DFC1E416FEC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20859EBF-64D4-4BF8-94B4-5354EEDA468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{20859EBF-64D4-4BF8-94B4-5354EEDA4681}</c15:txfldGUID>
                      <c15:f>'Foam C n S'!$AA$44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F-3BDF-4328-9621-DFC1E416F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'Foam C n S'!$Z$29:$Z$44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</c:numCache>
              </c:numRef>
            </c:plus>
            <c:minus>
              <c:numRef>
                <c:f>'Foam C n S'!$Z$29:$Z$44</c:f>
                <c:numCache>
                  <c:formatCode>General</c:formatCode>
                  <c:ptCount val="1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'Foam C n S'!$Q$29:$R$44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'Foam C n S'!$Y$29:$Y$44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66.67</c:v>
                </c:pt>
                <c:pt idx="5">
                  <c:v>0</c:v>
                </c:pt>
                <c:pt idx="6">
                  <c:v>66.67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C6-4F79-A8B5-B54EBCF01E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4872943"/>
        <c:axId val="104877935"/>
      </c:barChart>
      <c:catAx>
        <c:axId val="1048729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Pulse and protein ingredient</a:t>
                </a:r>
              </a:p>
            </c:rich>
          </c:tx>
          <c:layout>
            <c:manualLayout>
              <c:xMode val="edge"/>
              <c:yMode val="edge"/>
              <c:x val="0.4644501202582651"/>
              <c:y val="0.953362603531719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4877935"/>
        <c:crosses val="autoZero"/>
        <c:auto val="1"/>
        <c:lblAlgn val="ctr"/>
        <c:lblOffset val="100"/>
        <c:noMultiLvlLbl val="0"/>
      </c:catAx>
      <c:valAx>
        <c:axId val="104877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alpha val="4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Foam Stability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487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'Emulsion A n S'!$K$26</c:f>
              <c:strCache>
                <c:ptCount val="1"/>
                <c:pt idx="0">
                  <c:v>1 hour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1CC7678-0EF9-46E7-8FB2-40772D89071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{21CC7678-0EF9-46E7-8FB2-40772D89071D}</c15:txfldGUID>
                      <c15:f>'Emulsion A n S'!$O$7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EAE-4DFD-8500-24CC0F0EA6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D7D010F-E7DF-47DE-B3C7-73355817ACFE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{3D7D010F-E7DF-47DE-B3C7-73355817ACFE}</c15:txfldGUID>
                      <c15:f>'Emulsion A n S'!$O$8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EAE-4DFD-8500-24CC0F0EA6C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2B51774-EBA7-4E6E-9F00-2063FD96D7F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{F2B51774-EBA7-4E6E-9F00-2063FD96D7F5}</c15:txfldGUID>
                      <c15:f>'Emulsion A n S'!$O$9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EAE-4DFD-8500-24CC0F0EA6C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F5800A4-43E4-4035-A52D-35651FD62FC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{AF5800A4-43E4-4035-A52D-35651FD62FC2}</c15:txfldGUID>
                      <c15:f>'Emulsion A n S'!$O$10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EAE-4DFD-8500-24CC0F0EA6C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ABDEFE2-EDA4-4D2B-B54B-415448E1EF4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{3ABDEFE2-EDA4-4D2B-B54B-415448E1EF4D}</c15:txfldGUID>
                      <c15:f>'Emulsion A n S'!$O$11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EAE-4DFD-8500-24CC0F0EA6C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14D97B6-776B-47A9-A8F5-79B27815EE4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{514D97B6-776B-47A9-A8F5-79B27815EE4A}</c15:txfldGUID>
                      <c15:f>'Emulsion A n S'!$O$12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EAE-4DFD-8500-24CC0F0EA6C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0409BA5-CC83-4C30-B905-9771A8CBFAB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{80409BA5-CC83-4C30-B905-9771A8CBFAB1}</c15:txfldGUID>
                      <c15:f>'Emulsion A n S'!$O$13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EAE-4DFD-8500-24CC0F0EA6C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B71759F-5038-4D5F-9631-154A3B037970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{5B71759F-5038-4D5F-9631-154A3B037970}</c15:txfldGUID>
                      <c15:f>'Emulsion A n S'!$O$14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2EAE-4DFD-8500-24CC0F0EA6C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68A39BE-3891-4412-8BB2-5BC907A6EFE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{868A39BE-3891-4412-8BB2-5BC907A6EFE5}</c15:txfldGUID>
                      <c15:f>'Emulsion A n S'!$O$15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2EAE-4DFD-8500-24CC0F0EA6C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6A949D9-F8D8-4D4C-9CA2-3B6457F6048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{86A949D9-F8D8-4D4C-9CA2-3B6457F60483}</c15:txfldGUID>
                      <c15:f>'Emulsion A n S'!$O$16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B-2EAE-4DFD-8500-24CC0F0EA6C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8F5F7B6-41AF-4D92-B9CF-5726F2FFEEC9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{88F5F7B6-41AF-4D92-B9CF-5726F2FFEEC9}</c15:txfldGUID>
                      <c15:f>'Emulsion A n S'!$O$17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E-2EAE-4DFD-8500-24CC0F0EA6C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0ED4ECE-02B9-41AA-BB14-B4FC2966596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{80ED4ECE-02B9-41AA-BB14-B4FC2966596A}</c15:txfldGUID>
                      <c15:f>'Emulsion A n S'!$O$18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1-2EAE-4DFD-8500-24CC0F0EA6C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9727A84-6C89-41AD-B1CF-90731E8D428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{89727A84-6C89-41AD-B1CF-90731E8D428B}</c15:txfldGUID>
                      <c15:f>'Emulsion A n S'!$O$19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4-2EAE-4DFD-8500-24CC0F0EA6C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8314E4B-482E-47E9-8E33-1FA08271C588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{A8314E4B-482E-47E9-8E33-1FA08271C588}</c15:txfldGUID>
                      <c15:f>'Emulsion A n S'!$O$20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7-2EAE-4DFD-8500-24CC0F0EA6C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A655C1D-2877-497E-8E4C-60350EA7F0F4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{BA655C1D-2877-497E-8E4C-60350EA7F0F4}</c15:txfldGUID>
                      <c15:f>'Emulsion A n S'!$O$21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A-2EAE-4DFD-8500-24CC0F0EA6C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40CC079-FAAC-484A-A77E-8247726AF33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{740CC079-FAAC-484A-A77E-8247726AF332}</c15:txfldGUID>
                      <c15:f>'Emulsion A n S'!$O$22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D-2EAE-4DFD-8500-24CC0F0EA6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'Emulsion A n S'!$N$7:$N$22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1.1499999999999999</c:v>
                  </c:pt>
                  <c:pt idx="3">
                    <c:v>0</c:v>
                  </c:pt>
                  <c:pt idx="4">
                    <c:v>1.1499999999999999</c:v>
                  </c:pt>
                  <c:pt idx="5">
                    <c:v>2</c:v>
                  </c:pt>
                  <c:pt idx="6">
                    <c:v>1.1499999999999999</c:v>
                  </c:pt>
                  <c:pt idx="7">
                    <c:v>0</c:v>
                  </c:pt>
                  <c:pt idx="8">
                    <c:v>1.1499999999999999</c:v>
                  </c:pt>
                  <c:pt idx="9">
                    <c:v>0</c:v>
                  </c:pt>
                  <c:pt idx="10">
                    <c:v>1.1499999999999999</c:v>
                  </c:pt>
                  <c:pt idx="11">
                    <c:v>1.1499999999999999</c:v>
                  </c:pt>
                  <c:pt idx="12">
                    <c:v>1.1499999999999999</c:v>
                  </c:pt>
                  <c:pt idx="13">
                    <c:v>1.1499999999999999</c:v>
                  </c:pt>
                  <c:pt idx="14">
                    <c:v>2</c:v>
                  </c:pt>
                  <c:pt idx="15">
                    <c:v>1.1499999999999999</c:v>
                  </c:pt>
                </c:numCache>
              </c:numRef>
            </c:plus>
            <c:minus>
              <c:numRef>
                <c:f>'Emulsion A n S'!$N$7:$N$22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1.1499999999999999</c:v>
                  </c:pt>
                  <c:pt idx="3">
                    <c:v>0</c:v>
                  </c:pt>
                  <c:pt idx="4">
                    <c:v>1.1499999999999999</c:v>
                  </c:pt>
                  <c:pt idx="5">
                    <c:v>2</c:v>
                  </c:pt>
                  <c:pt idx="6">
                    <c:v>1.1499999999999999</c:v>
                  </c:pt>
                  <c:pt idx="7">
                    <c:v>0</c:v>
                  </c:pt>
                  <c:pt idx="8">
                    <c:v>1.1499999999999999</c:v>
                  </c:pt>
                  <c:pt idx="9">
                    <c:v>0</c:v>
                  </c:pt>
                  <c:pt idx="10">
                    <c:v>1.1499999999999999</c:v>
                  </c:pt>
                  <c:pt idx="11">
                    <c:v>1.1499999999999999</c:v>
                  </c:pt>
                  <c:pt idx="12">
                    <c:v>1.1499999999999999</c:v>
                  </c:pt>
                  <c:pt idx="13">
                    <c:v>1.1499999999999999</c:v>
                  </c:pt>
                  <c:pt idx="14">
                    <c:v>2</c:v>
                  </c:pt>
                  <c:pt idx="15">
                    <c:v>1.1499999999999999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'Emulsion A n S'!$K$7:$L$22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'Emulsion A n S'!$M$7:$M$22</c:f>
              <c:numCache>
                <c:formatCode>0.00</c:formatCode>
                <c:ptCount val="16"/>
                <c:pt idx="0">
                  <c:v>62.67</c:v>
                </c:pt>
                <c:pt idx="1">
                  <c:v>92.67</c:v>
                </c:pt>
                <c:pt idx="2">
                  <c:v>90.67</c:v>
                </c:pt>
                <c:pt idx="3">
                  <c:v>92</c:v>
                </c:pt>
                <c:pt idx="4">
                  <c:v>51.33</c:v>
                </c:pt>
                <c:pt idx="5">
                  <c:v>94</c:v>
                </c:pt>
                <c:pt idx="6">
                  <c:v>89.33</c:v>
                </c:pt>
                <c:pt idx="7">
                  <c:v>60</c:v>
                </c:pt>
                <c:pt idx="8">
                  <c:v>92.67</c:v>
                </c:pt>
                <c:pt idx="9">
                  <c:v>90</c:v>
                </c:pt>
                <c:pt idx="10">
                  <c:v>56.67</c:v>
                </c:pt>
                <c:pt idx="11">
                  <c:v>92.67</c:v>
                </c:pt>
                <c:pt idx="12">
                  <c:v>86.67</c:v>
                </c:pt>
                <c:pt idx="13">
                  <c:v>71.33</c:v>
                </c:pt>
                <c:pt idx="14">
                  <c:v>90</c:v>
                </c:pt>
                <c:pt idx="15">
                  <c:v>88.67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73-4E1F-BF78-8C481DDA5EE1}"/>
            </c:ext>
          </c:extLst>
        </c:ser>
        <c:ser>
          <c:idx val="1"/>
          <c:order val="1"/>
          <c:tx>
            <c:strRef>
              <c:f>'Emulsion A n S'!$K$27</c:f>
              <c:strCache>
                <c:ptCount val="1"/>
                <c:pt idx="0">
                  <c:v>3 hour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6F37C80-C0C5-4483-B216-CC8609C7F780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{F6F37C80-C0C5-4483-B216-CC8609C7F780}</c15:txfldGUID>
                      <c15:f>'Emulsion A n S'!$R$7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EAE-4DFD-8500-24CC0F0EA6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D644735-ACB3-44FD-AAB6-F117E6E3A6A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{8D644735-ACB3-44FD-AAB6-F117E6E3A6A1}</c15:txfldGUID>
                      <c15:f>'Emulsion A n S'!$R$8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EAE-4DFD-8500-24CC0F0EA6C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E52B2CD-63EF-439A-AABC-88AEC09EEC0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{AE52B2CD-63EF-439A-AABC-88AEC09EEC06}</c15:txfldGUID>
                      <c15:f>'Emulsion A n S'!$R$9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EAE-4DFD-8500-24CC0F0EA6C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09DFEFB-D745-47B9-ADED-F15E16F02A14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{109DFEFB-D745-47B9-ADED-F15E16F02A14}</c15:txfldGUID>
                      <c15:f>'Emulsion A n S'!$R$10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EAE-4DFD-8500-24CC0F0EA6C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4317B59-04D5-4E0D-807D-2455D9F6C7B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{54317B59-04D5-4E0D-807D-2455D9F6C7B6}</c15:txfldGUID>
                      <c15:f>'Emulsion A n S'!$R$11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EAE-4DFD-8500-24CC0F0EA6C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BA23AF7-AEEB-44D3-843F-8794DCC523C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{FBA23AF7-AEEB-44D3-843F-8794DCC523C2}</c15:txfldGUID>
                      <c15:f>'Emulsion A n S'!$R$12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EAE-4DFD-8500-24CC0F0EA6C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AB3B1F2-2A1B-46F9-B96C-C295BD41D59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{2AB3B1F2-2A1B-46F9-B96C-C295BD41D593}</c15:txfldGUID>
                      <c15:f>'Emulsion A n S'!$R$13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EAE-4DFD-8500-24CC0F0EA6C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EA317AF-BE59-420A-9CDF-D8D7C4325A99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{2EA317AF-BE59-420A-9CDF-D8D7C4325A99}</c15:txfldGUID>
                      <c15:f>'Emulsion A n S'!$R$14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2EAE-4DFD-8500-24CC0F0EA6C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534A9FC-00C9-4106-98E2-3D5737122E87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{5534A9FC-00C9-4106-98E2-3D5737122E87}</c15:txfldGUID>
                      <c15:f>'Emulsion A n S'!$R$15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9-2EAE-4DFD-8500-24CC0F0EA6C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9018AF1-D69A-4580-9634-DEDDB9024157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{E9018AF1-D69A-4580-9634-DEDDB9024157}</c15:txfldGUID>
                      <c15:f>'Emulsion A n S'!$R$16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C-2EAE-4DFD-8500-24CC0F0EA6C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DFE1F5E-46F3-4A4F-A7FA-1825B5A7757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{0DFE1F5E-46F3-4A4F-A7FA-1825B5A77571}</c15:txfldGUID>
                      <c15:f>'Emulsion A n S'!$R$17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F-2EAE-4DFD-8500-24CC0F0EA6C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2926489-55AF-4C9E-B44A-9341B6019107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{72926489-55AF-4C9E-B44A-9341B6019107}</c15:txfldGUID>
                      <c15:f>'Emulsion A n S'!$R$18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2-2EAE-4DFD-8500-24CC0F0EA6C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ABD8BE6-7D7E-4B2E-92E1-D2FD32CD496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{3ABD8BE6-7D7E-4B2E-92E1-D2FD32CD4963}</c15:txfldGUID>
                      <c15:f>'Emulsion A n S'!$R$19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5-2EAE-4DFD-8500-24CC0F0EA6C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E5814C0-427B-4369-800B-BFEA38B2E7DE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{CE5814C0-427B-4369-800B-BFEA38B2E7DE}</c15:txfldGUID>
                      <c15:f>'Emulsion A n S'!$R$20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8-2EAE-4DFD-8500-24CC0F0EA6C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DC7FD65D-3067-4B3A-BBF7-DBCD9CBD269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{DC7FD65D-3067-4B3A-BBF7-DBCD9CBD2692}</c15:txfldGUID>
                      <c15:f>'Emulsion A n S'!$R$21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B-2EAE-4DFD-8500-24CC0F0EA6C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2D9D3A82-4130-4F37-9CCA-0A17B2BD4C18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{2D9D3A82-4130-4F37-9CCA-0A17B2BD4C18}</c15:txfldGUID>
                      <c15:f>'Emulsion A n S'!$R$22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E-2EAE-4DFD-8500-24CC0F0EA6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'Emulsion A n S'!$Q$7:$Q$22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0</c:v>
                  </c:pt>
                  <c:pt idx="3">
                    <c:v>0</c:v>
                  </c:pt>
                  <c:pt idx="4">
                    <c:v>1.1499999999999999</c:v>
                  </c:pt>
                  <c:pt idx="5">
                    <c:v>2.31</c:v>
                  </c:pt>
                  <c:pt idx="6">
                    <c:v>1.1499999999999999</c:v>
                  </c:pt>
                  <c:pt idx="7">
                    <c:v>1.1499999999999999</c:v>
                  </c:pt>
                  <c:pt idx="8">
                    <c:v>0</c:v>
                  </c:pt>
                  <c:pt idx="9">
                    <c:v>1.1499999999999999</c:v>
                  </c:pt>
                  <c:pt idx="10">
                    <c:v>0</c:v>
                  </c:pt>
                  <c:pt idx="11">
                    <c:v>1.1499999999999999</c:v>
                  </c:pt>
                  <c:pt idx="12">
                    <c:v>1.1499999999999999</c:v>
                  </c:pt>
                  <c:pt idx="13">
                    <c:v>0</c:v>
                  </c:pt>
                  <c:pt idx="14">
                    <c:v>1.1499999999999999</c:v>
                  </c:pt>
                  <c:pt idx="15">
                    <c:v>1.1499999999999999</c:v>
                  </c:pt>
                </c:numCache>
              </c:numRef>
            </c:plus>
            <c:minus>
              <c:numRef>
                <c:f>'Emulsion A n S'!$Q$7:$Q$22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0</c:v>
                  </c:pt>
                  <c:pt idx="3">
                    <c:v>0</c:v>
                  </c:pt>
                  <c:pt idx="4">
                    <c:v>1.1499999999999999</c:v>
                  </c:pt>
                  <c:pt idx="5">
                    <c:v>2.31</c:v>
                  </c:pt>
                  <c:pt idx="6">
                    <c:v>1.1499999999999999</c:v>
                  </c:pt>
                  <c:pt idx="7">
                    <c:v>1.1499999999999999</c:v>
                  </c:pt>
                  <c:pt idx="8">
                    <c:v>0</c:v>
                  </c:pt>
                  <c:pt idx="9">
                    <c:v>1.1499999999999999</c:v>
                  </c:pt>
                  <c:pt idx="10">
                    <c:v>0</c:v>
                  </c:pt>
                  <c:pt idx="11">
                    <c:v>1.1499999999999999</c:v>
                  </c:pt>
                  <c:pt idx="12">
                    <c:v>1.1499999999999999</c:v>
                  </c:pt>
                  <c:pt idx="13">
                    <c:v>0</c:v>
                  </c:pt>
                  <c:pt idx="14">
                    <c:v>1.1499999999999999</c:v>
                  </c:pt>
                  <c:pt idx="15">
                    <c:v>1.1499999999999999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'Emulsion A n S'!$K$7:$L$22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'Emulsion A n S'!$P$7:$P$22</c:f>
              <c:numCache>
                <c:formatCode>0.00</c:formatCode>
                <c:ptCount val="16"/>
                <c:pt idx="0">
                  <c:v>54.67</c:v>
                </c:pt>
                <c:pt idx="1">
                  <c:v>62.67</c:v>
                </c:pt>
                <c:pt idx="2">
                  <c:v>92</c:v>
                </c:pt>
                <c:pt idx="3">
                  <c:v>90</c:v>
                </c:pt>
                <c:pt idx="4">
                  <c:v>46.67</c:v>
                </c:pt>
                <c:pt idx="5">
                  <c:v>72.67</c:v>
                </c:pt>
                <c:pt idx="6">
                  <c:v>69.33</c:v>
                </c:pt>
                <c:pt idx="7">
                  <c:v>54.67</c:v>
                </c:pt>
                <c:pt idx="8">
                  <c:v>70</c:v>
                </c:pt>
                <c:pt idx="9">
                  <c:v>70.67</c:v>
                </c:pt>
                <c:pt idx="10">
                  <c:v>54</c:v>
                </c:pt>
                <c:pt idx="11">
                  <c:v>62.67</c:v>
                </c:pt>
                <c:pt idx="12">
                  <c:v>86.67</c:v>
                </c:pt>
                <c:pt idx="13">
                  <c:v>60</c:v>
                </c:pt>
                <c:pt idx="14">
                  <c:v>68.67</c:v>
                </c:pt>
                <c:pt idx="15">
                  <c:v>69.33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73-4E1F-BF78-8C481DDA5EE1}"/>
            </c:ext>
          </c:extLst>
        </c:ser>
        <c:ser>
          <c:idx val="2"/>
          <c:order val="2"/>
          <c:tx>
            <c:strRef>
              <c:f>'Emulsion A n S'!$K$28</c:f>
              <c:strCache>
                <c:ptCount val="1"/>
                <c:pt idx="0">
                  <c:v>24 hour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F57B358-BB73-48F8-90E1-0FD28649781E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{CF57B358-BB73-48F8-90E1-0FD28649781E}</c15:txfldGUID>
                      <c15:f>'Emulsion A n S'!$U$7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EAE-4DFD-8500-24CC0F0EA6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7FECC95-212D-4BF5-B0C5-52229FFA98D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{E7FECC95-212D-4BF5-B0C5-52229FFA98D6}</c15:txfldGUID>
                      <c15:f>'Emulsion A n S'!$U$8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EAE-4DFD-8500-24CC0F0EA6C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346FB69-FF13-4D27-BA17-4D7F9F2BB00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{4346FB69-FF13-4D27-BA17-4D7F9F2BB006}</c15:txfldGUID>
                      <c15:f>'Emulsion A n S'!$U$9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EAE-4DFD-8500-24CC0F0EA6C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1D11DD2-DD8D-444C-8ACE-BA03C3084F37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{E1D11DD2-DD8D-444C-8ACE-BA03C3084F37}</c15:txfldGUID>
                      <c15:f>'Emulsion A n S'!$U$10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EAE-4DFD-8500-24CC0F0EA6C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9278785-0B37-46F2-8944-ACA28626D77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{69278785-0B37-46F2-8944-ACA28626D771}</c15:txfldGUID>
                      <c15:f>'Emulsion A n S'!$U$11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EAE-4DFD-8500-24CC0F0EA6C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7F4937C-FC3C-4951-B1EA-827CA5FCD390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{D7F4937C-FC3C-4951-B1EA-827CA5FCD390}</c15:txfldGUID>
                      <c15:f>'Emulsion A n S'!$U$12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EAE-4DFD-8500-24CC0F0EA6C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29F4B8F-5A57-453C-9306-E5F50569F0B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{329F4B8F-5A57-453C-9306-E5F50569F0BA}</c15:txfldGUID>
                      <c15:f>'Emulsion A n S'!$U$13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2EAE-4DFD-8500-24CC0F0EA6C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AEA075C-6018-4B3E-AC71-A21E7FA07A84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{0AEA075C-6018-4B3E-AC71-A21E7FA07A84}</c15:txfldGUID>
                      <c15:f>'Emulsion A n S'!$U$14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2EAE-4DFD-8500-24CC0F0EA6C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10FCA84-DC69-4A40-8C6F-8985576A777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{B10FCA84-DC69-4A40-8C6F-8985576A777D}</c15:txfldGUID>
                      <c15:f>'Emulsion A n S'!$U$15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A-2EAE-4DFD-8500-24CC0F0EA6C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FC6D1E4-003F-4DF2-AFDA-3B52CAB18C3F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{0FC6D1E4-003F-4DF2-AFDA-3B52CAB18C3F}</c15:txfldGUID>
                      <c15:f>'Emulsion A n S'!$U$16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D-2EAE-4DFD-8500-24CC0F0EA6C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FEB8688-6339-491D-9A11-6446687750C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{6FEB8688-6339-491D-9A11-6446687750CB}</c15:txfldGUID>
                      <c15:f>'Emulsion A n S'!$U$17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0-2EAE-4DFD-8500-24CC0F0EA6C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E8D7F9D-05AE-42BC-AAAC-8C24A0830E3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{1E8D7F9D-05AE-42BC-AAAC-8C24A0830E33}</c15:txfldGUID>
                      <c15:f>'Emulsion A n S'!$U$18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3-2EAE-4DFD-8500-24CC0F0EA6C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57AC9B0-AE2B-4089-B268-42E1CFBD779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{257AC9B0-AE2B-4089-B268-42E1CFBD7795}</c15:txfldGUID>
                      <c15:f>'Emulsion A n S'!$U$19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6-2EAE-4DFD-8500-24CC0F0EA6C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D0A0D70-371C-4D28-9BC3-6F154CECAF20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{0D0A0D70-371C-4D28-9BC3-6F154CECAF20}</c15:txfldGUID>
                      <c15:f>'Emulsion A n S'!$U$20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9-2EAE-4DFD-8500-24CC0F0EA6C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D25178B5-B82A-4D15-A83D-C7B8D075FAC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{D25178B5-B82A-4D15-A83D-C7B8D075FAC1}</c15:txfldGUID>
                      <c15:f>'Emulsion A n S'!$U$21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C-2EAE-4DFD-8500-24CC0F0EA6C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5CFCBEA-C23C-41F8-904A-0B930969C70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{E5CFCBEA-C23C-41F8-904A-0B930969C702}</c15:txfldGUID>
                      <c15:f>'Emulsion A n S'!$U$22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F-2EAE-4DFD-8500-24CC0F0EA6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'Emulsion A n S'!$T$7:$T$22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2</c:v>
                  </c:pt>
                  <c:pt idx="3">
                    <c:v>2</c:v>
                  </c:pt>
                  <c:pt idx="4">
                    <c:v>0</c:v>
                  </c:pt>
                  <c:pt idx="5">
                    <c:v>2</c:v>
                  </c:pt>
                  <c:pt idx="6">
                    <c:v>3.06</c:v>
                  </c:pt>
                  <c:pt idx="7">
                    <c:v>1.1499999999999999</c:v>
                  </c:pt>
                  <c:pt idx="8">
                    <c:v>1.1499999999999999</c:v>
                  </c:pt>
                  <c:pt idx="9">
                    <c:v>2</c:v>
                  </c:pt>
                  <c:pt idx="10">
                    <c:v>1.1499999999999999</c:v>
                  </c:pt>
                  <c:pt idx="11">
                    <c:v>1.1499999999999999</c:v>
                  </c:pt>
                  <c:pt idx="12">
                    <c:v>2.31</c:v>
                  </c:pt>
                  <c:pt idx="13">
                    <c:v>0</c:v>
                  </c:pt>
                  <c:pt idx="14">
                    <c:v>2</c:v>
                  </c:pt>
                  <c:pt idx="15">
                    <c:v>1.1499999999999999</c:v>
                  </c:pt>
                </c:numCache>
              </c:numRef>
            </c:plus>
            <c:minus>
              <c:numRef>
                <c:f>'Emulsion A n S'!$T$7:$T$22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2</c:v>
                  </c:pt>
                  <c:pt idx="3">
                    <c:v>2</c:v>
                  </c:pt>
                  <c:pt idx="4">
                    <c:v>0</c:v>
                  </c:pt>
                  <c:pt idx="5">
                    <c:v>2</c:v>
                  </c:pt>
                  <c:pt idx="6">
                    <c:v>3.06</c:v>
                  </c:pt>
                  <c:pt idx="7">
                    <c:v>1.1499999999999999</c:v>
                  </c:pt>
                  <c:pt idx="8">
                    <c:v>1.1499999999999999</c:v>
                  </c:pt>
                  <c:pt idx="9">
                    <c:v>2</c:v>
                  </c:pt>
                  <c:pt idx="10">
                    <c:v>1.1499999999999999</c:v>
                  </c:pt>
                  <c:pt idx="11">
                    <c:v>1.1499999999999999</c:v>
                  </c:pt>
                  <c:pt idx="12">
                    <c:v>2.31</c:v>
                  </c:pt>
                  <c:pt idx="13">
                    <c:v>0</c:v>
                  </c:pt>
                  <c:pt idx="14">
                    <c:v>2</c:v>
                  </c:pt>
                  <c:pt idx="15">
                    <c:v>1.1499999999999999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'Emulsion A n S'!$K$7:$L$22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'Emulsion A n S'!$S$7:$S$22</c:f>
              <c:numCache>
                <c:formatCode>0.00</c:formatCode>
                <c:ptCount val="16"/>
                <c:pt idx="0">
                  <c:v>51.33</c:v>
                </c:pt>
                <c:pt idx="1">
                  <c:v>27.33</c:v>
                </c:pt>
                <c:pt idx="2">
                  <c:v>72</c:v>
                </c:pt>
                <c:pt idx="3">
                  <c:v>72</c:v>
                </c:pt>
                <c:pt idx="4">
                  <c:v>44</c:v>
                </c:pt>
                <c:pt idx="5">
                  <c:v>64</c:v>
                </c:pt>
                <c:pt idx="6">
                  <c:v>65.33</c:v>
                </c:pt>
                <c:pt idx="7">
                  <c:v>49.33</c:v>
                </c:pt>
                <c:pt idx="8">
                  <c:v>55.33</c:v>
                </c:pt>
                <c:pt idx="9">
                  <c:v>62</c:v>
                </c:pt>
                <c:pt idx="10">
                  <c:v>50.67</c:v>
                </c:pt>
                <c:pt idx="11">
                  <c:v>27.33</c:v>
                </c:pt>
                <c:pt idx="12">
                  <c:v>68.67</c:v>
                </c:pt>
                <c:pt idx="13">
                  <c:v>54</c:v>
                </c:pt>
                <c:pt idx="14">
                  <c:v>54</c:v>
                </c:pt>
                <c:pt idx="15">
                  <c:v>64.67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73-4E1F-BF78-8C481DDA5E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82274607"/>
        <c:axId val="1982274191"/>
      </c:barChart>
      <c:catAx>
        <c:axId val="1982274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Pulse and protein ingredient</a:t>
                </a:r>
              </a:p>
            </c:rich>
          </c:tx>
          <c:layout>
            <c:manualLayout>
              <c:xMode val="edge"/>
              <c:yMode val="edge"/>
              <c:x val="0.40355904807546733"/>
              <c:y val="0.949794870902132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82274191"/>
        <c:crosses val="autoZero"/>
        <c:auto val="1"/>
        <c:lblAlgn val="ctr"/>
        <c:lblOffset val="100"/>
        <c:noMultiLvlLbl val="0"/>
      </c:catAx>
      <c:valAx>
        <c:axId val="1982274191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alpha val="41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Emulsion Capacity (%)</a:t>
                </a:r>
              </a:p>
            </c:rich>
          </c:tx>
          <c:layout>
            <c:manualLayout>
              <c:xMode val="edge"/>
              <c:yMode val="edge"/>
              <c:x val="9.2759626002370012E-3"/>
              <c:y val="0.204520347529891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82274607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'Emulsion A n S'!$K$26</c:f>
              <c:strCache>
                <c:ptCount val="1"/>
                <c:pt idx="0">
                  <c:v>1 hour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1CC7678-0EF9-46E7-8FB2-40772D89071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{21CC7678-0EF9-46E7-8FB2-40772D89071D}</c15:txfldGUID>
                      <c15:f>'Emulsion A n S'!$O$7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04A8-4E41-A68B-942DA804AF2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D7D010F-E7DF-47DE-B3C7-73355817ACFE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{3D7D010F-E7DF-47DE-B3C7-73355817ACFE}</c15:txfldGUID>
                      <c15:f>'Emulsion A n S'!$O$8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04A8-4E41-A68B-942DA804AF2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2B51774-EBA7-4E6E-9F00-2063FD96D7F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{F2B51774-EBA7-4E6E-9F00-2063FD96D7F5}</c15:txfldGUID>
                      <c15:f>'Emulsion A n S'!$O$9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04A8-4E41-A68B-942DA804AF2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F5800A4-43E4-4035-A52D-35651FD62FC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{AF5800A4-43E4-4035-A52D-35651FD62FC2}</c15:txfldGUID>
                      <c15:f>'Emulsion A n S'!$O$10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04A8-4E41-A68B-942DA804AF2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ABDEFE2-EDA4-4D2B-B54B-415448E1EF4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{3ABDEFE2-EDA4-4D2B-B54B-415448E1EF4D}</c15:txfldGUID>
                      <c15:f>'Emulsion A n S'!$O$11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04A8-4E41-A68B-942DA804AF2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14D97B6-776B-47A9-A8F5-79B27815EE4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{514D97B6-776B-47A9-A8F5-79B27815EE4A}</c15:txfldGUID>
                      <c15:f>'Emulsion A n S'!$O$12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04A8-4E41-A68B-942DA804AF2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0409BA5-CC83-4C30-B905-9771A8CBFAB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{80409BA5-CC83-4C30-B905-9771A8CBFAB1}</c15:txfldGUID>
                      <c15:f>'Emulsion A n S'!$O$13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04A8-4E41-A68B-942DA804AF2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B71759F-5038-4D5F-9631-154A3B037970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{5B71759F-5038-4D5F-9631-154A3B037970}</c15:txfldGUID>
                      <c15:f>'Emulsion A n S'!$O$14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04A8-4E41-A68B-942DA804AF2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68A39BE-3891-4412-8BB2-5BC907A6EFE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{868A39BE-3891-4412-8BB2-5BC907A6EFE5}</c15:txfldGUID>
                      <c15:f>'Emulsion A n S'!$O$15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04A8-4E41-A68B-942DA804AF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6A949D9-F8D8-4D4C-9CA2-3B6457F6048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{86A949D9-F8D8-4D4C-9CA2-3B6457F60483}</c15:txfldGUID>
                      <c15:f>'Emulsion A n S'!$O$16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04A8-4E41-A68B-942DA804AF2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8F5F7B6-41AF-4D92-B9CF-5726F2FFEEC9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{88F5F7B6-41AF-4D92-B9CF-5726F2FFEEC9}</c15:txfldGUID>
                      <c15:f>'Emulsion A n S'!$O$17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04A8-4E41-A68B-942DA804AF2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0ED4ECE-02B9-41AA-BB14-B4FC2966596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{80ED4ECE-02B9-41AA-BB14-B4FC2966596A}</c15:txfldGUID>
                      <c15:f>'Emulsion A n S'!$O$18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04A8-4E41-A68B-942DA804AF2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9727A84-6C89-41AD-B1CF-90731E8D428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{89727A84-6C89-41AD-B1CF-90731E8D428B}</c15:txfldGUID>
                      <c15:f>'Emulsion A n S'!$O$19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04A8-4E41-A68B-942DA804AF2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8314E4B-482E-47E9-8E33-1FA08271C588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{A8314E4B-482E-47E9-8E33-1FA08271C588}</c15:txfldGUID>
                      <c15:f>'Emulsion A n S'!$O$20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04A8-4E41-A68B-942DA804AF2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A655C1D-2877-497E-8E4C-60350EA7F0F4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{BA655C1D-2877-497E-8E4C-60350EA7F0F4}</c15:txfldGUID>
                      <c15:f>'Emulsion A n S'!$O$21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04A8-4E41-A68B-942DA804AF2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40CC079-FAAC-484A-A77E-8247726AF33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{740CC079-FAAC-484A-A77E-8247726AF332}</c15:txfldGUID>
                      <c15:f>'Emulsion A n S'!$O$22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04A8-4E41-A68B-942DA804AF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'Emulsion A n S'!$N$7:$N$22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1.1499999999999999</c:v>
                  </c:pt>
                  <c:pt idx="3">
                    <c:v>0</c:v>
                  </c:pt>
                  <c:pt idx="4">
                    <c:v>1.1499999999999999</c:v>
                  </c:pt>
                  <c:pt idx="5">
                    <c:v>2</c:v>
                  </c:pt>
                  <c:pt idx="6">
                    <c:v>1.1499999999999999</c:v>
                  </c:pt>
                  <c:pt idx="7">
                    <c:v>0</c:v>
                  </c:pt>
                  <c:pt idx="8">
                    <c:v>1.1499999999999999</c:v>
                  </c:pt>
                  <c:pt idx="9">
                    <c:v>0</c:v>
                  </c:pt>
                  <c:pt idx="10">
                    <c:v>1.1499999999999999</c:v>
                  </c:pt>
                  <c:pt idx="11">
                    <c:v>1.1499999999999999</c:v>
                  </c:pt>
                  <c:pt idx="12">
                    <c:v>1.1499999999999999</c:v>
                  </c:pt>
                  <c:pt idx="13">
                    <c:v>1.1499999999999999</c:v>
                  </c:pt>
                  <c:pt idx="14">
                    <c:v>2</c:v>
                  </c:pt>
                  <c:pt idx="15">
                    <c:v>1.1499999999999999</c:v>
                  </c:pt>
                </c:numCache>
              </c:numRef>
            </c:plus>
            <c:minus>
              <c:numRef>
                <c:f>'Emulsion A n S'!$N$7:$N$22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1.1499999999999999</c:v>
                  </c:pt>
                  <c:pt idx="3">
                    <c:v>0</c:v>
                  </c:pt>
                  <c:pt idx="4">
                    <c:v>1.1499999999999999</c:v>
                  </c:pt>
                  <c:pt idx="5">
                    <c:v>2</c:v>
                  </c:pt>
                  <c:pt idx="6">
                    <c:v>1.1499999999999999</c:v>
                  </c:pt>
                  <c:pt idx="7">
                    <c:v>0</c:v>
                  </c:pt>
                  <c:pt idx="8">
                    <c:v>1.1499999999999999</c:v>
                  </c:pt>
                  <c:pt idx="9">
                    <c:v>0</c:v>
                  </c:pt>
                  <c:pt idx="10">
                    <c:v>1.1499999999999999</c:v>
                  </c:pt>
                  <c:pt idx="11">
                    <c:v>1.1499999999999999</c:v>
                  </c:pt>
                  <c:pt idx="12">
                    <c:v>1.1499999999999999</c:v>
                  </c:pt>
                  <c:pt idx="13">
                    <c:v>1.1499999999999999</c:v>
                  </c:pt>
                  <c:pt idx="14">
                    <c:v>2</c:v>
                  </c:pt>
                  <c:pt idx="15">
                    <c:v>1.1499999999999999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'Emulsion A n S'!$K$7:$L$22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'Emulsion A n S'!$M$7:$M$22</c:f>
              <c:numCache>
                <c:formatCode>0.00</c:formatCode>
                <c:ptCount val="16"/>
                <c:pt idx="0">
                  <c:v>62.67</c:v>
                </c:pt>
                <c:pt idx="1">
                  <c:v>92.67</c:v>
                </c:pt>
                <c:pt idx="2">
                  <c:v>90.67</c:v>
                </c:pt>
                <c:pt idx="3">
                  <c:v>92</c:v>
                </c:pt>
                <c:pt idx="4">
                  <c:v>51.33</c:v>
                </c:pt>
                <c:pt idx="5">
                  <c:v>94</c:v>
                </c:pt>
                <c:pt idx="6">
                  <c:v>89.33</c:v>
                </c:pt>
                <c:pt idx="7">
                  <c:v>60</c:v>
                </c:pt>
                <c:pt idx="8">
                  <c:v>92.67</c:v>
                </c:pt>
                <c:pt idx="9">
                  <c:v>90</c:v>
                </c:pt>
                <c:pt idx="10">
                  <c:v>56.67</c:v>
                </c:pt>
                <c:pt idx="11">
                  <c:v>92.67</c:v>
                </c:pt>
                <c:pt idx="12">
                  <c:v>86.67</c:v>
                </c:pt>
                <c:pt idx="13">
                  <c:v>71.33</c:v>
                </c:pt>
                <c:pt idx="14">
                  <c:v>90</c:v>
                </c:pt>
                <c:pt idx="15">
                  <c:v>88.67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4A8-4E41-A68B-942DA804AF2B}"/>
            </c:ext>
          </c:extLst>
        </c:ser>
        <c:ser>
          <c:idx val="1"/>
          <c:order val="1"/>
          <c:tx>
            <c:strRef>
              <c:f>'Emulsion A n S'!$K$27</c:f>
              <c:strCache>
                <c:ptCount val="1"/>
                <c:pt idx="0">
                  <c:v>3 hour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6F37C80-C0C5-4483-B216-CC8609C7F780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{F6F37C80-C0C5-4483-B216-CC8609C7F780}</c15:txfldGUID>
                      <c15:f>'Emulsion A n S'!$R$7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04A8-4E41-A68B-942DA804AF2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D644735-ACB3-44FD-AAB6-F117E6E3A6A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{8D644735-ACB3-44FD-AAB6-F117E6E3A6A1}</c15:txfldGUID>
                      <c15:f>'Emulsion A n S'!$R$8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04A8-4E41-A68B-942DA804AF2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E52B2CD-63EF-439A-AABC-88AEC09EEC0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{AE52B2CD-63EF-439A-AABC-88AEC09EEC06}</c15:txfldGUID>
                      <c15:f>'Emulsion A n S'!$R$9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04A8-4E41-A68B-942DA804AF2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09DFEFB-D745-47B9-ADED-F15E16F02A14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{109DFEFB-D745-47B9-ADED-F15E16F02A14}</c15:txfldGUID>
                      <c15:f>'Emulsion A n S'!$R$10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04A8-4E41-A68B-942DA804AF2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4317B59-04D5-4E0D-807D-2455D9F6C7B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{54317B59-04D5-4E0D-807D-2455D9F6C7B6}</c15:txfldGUID>
                      <c15:f>'Emulsion A n S'!$R$11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04A8-4E41-A68B-942DA804AF2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BA23AF7-AEEB-44D3-843F-8794DCC523C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{FBA23AF7-AEEB-44D3-843F-8794DCC523C2}</c15:txfldGUID>
                      <c15:f>'Emulsion A n S'!$R$12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04A8-4E41-A68B-942DA804AF2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AB3B1F2-2A1B-46F9-B96C-C295BD41D59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{2AB3B1F2-2A1B-46F9-B96C-C295BD41D593}</c15:txfldGUID>
                      <c15:f>'Emulsion A n S'!$R$13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04A8-4E41-A68B-942DA804AF2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EA317AF-BE59-420A-9CDF-D8D7C4325A99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{2EA317AF-BE59-420A-9CDF-D8D7C4325A99}</c15:txfldGUID>
                      <c15:f>'Emulsion A n S'!$R$14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04A8-4E41-A68B-942DA804AF2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534A9FC-00C9-4106-98E2-3D5737122E87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{5534A9FC-00C9-4106-98E2-3D5737122E87}</c15:txfldGUID>
                      <c15:f>'Emulsion A n S'!$R$15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9-04A8-4E41-A68B-942DA804AF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9018AF1-D69A-4580-9634-DEDDB9024157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{E9018AF1-D69A-4580-9634-DEDDB9024157}</c15:txfldGUID>
                      <c15:f>'Emulsion A n S'!$R$16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A-04A8-4E41-A68B-942DA804AF2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DFE1F5E-46F3-4A4F-A7FA-1825B5A7757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{0DFE1F5E-46F3-4A4F-A7FA-1825B5A77571}</c15:txfldGUID>
                      <c15:f>'Emulsion A n S'!$R$17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B-04A8-4E41-A68B-942DA804AF2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2926489-55AF-4C9E-B44A-9341B6019107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{72926489-55AF-4C9E-B44A-9341B6019107}</c15:txfldGUID>
                      <c15:f>'Emulsion A n S'!$R$18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C-04A8-4E41-A68B-942DA804AF2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ABD8BE6-7D7E-4B2E-92E1-D2FD32CD496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{3ABD8BE6-7D7E-4B2E-92E1-D2FD32CD4963}</c15:txfldGUID>
                      <c15:f>'Emulsion A n S'!$R$19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D-04A8-4E41-A68B-942DA804AF2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E5814C0-427B-4369-800B-BFEA38B2E7DE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{CE5814C0-427B-4369-800B-BFEA38B2E7DE}</c15:txfldGUID>
                      <c15:f>'Emulsion A n S'!$R$20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E-04A8-4E41-A68B-942DA804AF2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DC7FD65D-3067-4B3A-BBF7-DBCD9CBD269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{DC7FD65D-3067-4B3A-BBF7-DBCD9CBD2692}</c15:txfldGUID>
                      <c15:f>'Emulsion A n S'!$R$21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F-04A8-4E41-A68B-942DA804AF2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2D9D3A82-4130-4F37-9CCA-0A17B2BD4C18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{2D9D3A82-4130-4F37-9CCA-0A17B2BD4C18}</c15:txfldGUID>
                      <c15:f>'Emulsion A n S'!$R$22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0-04A8-4E41-A68B-942DA804AF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'Emulsion A n S'!$Q$7:$Q$22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0</c:v>
                  </c:pt>
                  <c:pt idx="3">
                    <c:v>0</c:v>
                  </c:pt>
                  <c:pt idx="4">
                    <c:v>1.1499999999999999</c:v>
                  </c:pt>
                  <c:pt idx="5">
                    <c:v>2.31</c:v>
                  </c:pt>
                  <c:pt idx="6">
                    <c:v>1.1499999999999999</c:v>
                  </c:pt>
                  <c:pt idx="7">
                    <c:v>1.1499999999999999</c:v>
                  </c:pt>
                  <c:pt idx="8">
                    <c:v>0</c:v>
                  </c:pt>
                  <c:pt idx="9">
                    <c:v>1.1499999999999999</c:v>
                  </c:pt>
                  <c:pt idx="10">
                    <c:v>0</c:v>
                  </c:pt>
                  <c:pt idx="11">
                    <c:v>1.1499999999999999</c:v>
                  </c:pt>
                  <c:pt idx="12">
                    <c:v>1.1499999999999999</c:v>
                  </c:pt>
                  <c:pt idx="13">
                    <c:v>0</c:v>
                  </c:pt>
                  <c:pt idx="14">
                    <c:v>1.1499999999999999</c:v>
                  </c:pt>
                  <c:pt idx="15">
                    <c:v>1.1499999999999999</c:v>
                  </c:pt>
                </c:numCache>
              </c:numRef>
            </c:plus>
            <c:minus>
              <c:numRef>
                <c:f>'Emulsion A n S'!$Q$7:$Q$22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0</c:v>
                  </c:pt>
                  <c:pt idx="3">
                    <c:v>0</c:v>
                  </c:pt>
                  <c:pt idx="4">
                    <c:v>1.1499999999999999</c:v>
                  </c:pt>
                  <c:pt idx="5">
                    <c:v>2.31</c:v>
                  </c:pt>
                  <c:pt idx="6">
                    <c:v>1.1499999999999999</c:v>
                  </c:pt>
                  <c:pt idx="7">
                    <c:v>1.1499999999999999</c:v>
                  </c:pt>
                  <c:pt idx="8">
                    <c:v>0</c:v>
                  </c:pt>
                  <c:pt idx="9">
                    <c:v>1.1499999999999999</c:v>
                  </c:pt>
                  <c:pt idx="10">
                    <c:v>0</c:v>
                  </c:pt>
                  <c:pt idx="11">
                    <c:v>1.1499999999999999</c:v>
                  </c:pt>
                  <c:pt idx="12">
                    <c:v>1.1499999999999999</c:v>
                  </c:pt>
                  <c:pt idx="13">
                    <c:v>0</c:v>
                  </c:pt>
                  <c:pt idx="14">
                    <c:v>1.1499999999999999</c:v>
                  </c:pt>
                  <c:pt idx="15">
                    <c:v>1.1499999999999999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'Emulsion A n S'!$K$7:$L$22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'Emulsion A n S'!$P$7:$P$22</c:f>
              <c:numCache>
                <c:formatCode>0.00</c:formatCode>
                <c:ptCount val="16"/>
                <c:pt idx="0">
                  <c:v>54.67</c:v>
                </c:pt>
                <c:pt idx="1">
                  <c:v>62.67</c:v>
                </c:pt>
                <c:pt idx="2">
                  <c:v>92</c:v>
                </c:pt>
                <c:pt idx="3">
                  <c:v>90</c:v>
                </c:pt>
                <c:pt idx="4">
                  <c:v>46.67</c:v>
                </c:pt>
                <c:pt idx="5">
                  <c:v>72.67</c:v>
                </c:pt>
                <c:pt idx="6">
                  <c:v>69.33</c:v>
                </c:pt>
                <c:pt idx="7">
                  <c:v>54.67</c:v>
                </c:pt>
                <c:pt idx="8">
                  <c:v>70</c:v>
                </c:pt>
                <c:pt idx="9">
                  <c:v>70.67</c:v>
                </c:pt>
                <c:pt idx="10">
                  <c:v>54</c:v>
                </c:pt>
                <c:pt idx="11">
                  <c:v>62.67</c:v>
                </c:pt>
                <c:pt idx="12">
                  <c:v>86.67</c:v>
                </c:pt>
                <c:pt idx="13">
                  <c:v>60</c:v>
                </c:pt>
                <c:pt idx="14">
                  <c:v>68.67</c:v>
                </c:pt>
                <c:pt idx="15">
                  <c:v>69.33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04A8-4E41-A68B-942DA804AF2B}"/>
            </c:ext>
          </c:extLst>
        </c:ser>
        <c:ser>
          <c:idx val="2"/>
          <c:order val="2"/>
          <c:tx>
            <c:strRef>
              <c:f>'Emulsion A n S'!$K$28</c:f>
              <c:strCache>
                <c:ptCount val="1"/>
                <c:pt idx="0">
                  <c:v>24 hour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F57B358-BB73-48F8-90E1-0FD28649781E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{CF57B358-BB73-48F8-90E1-0FD28649781E}</c15:txfldGUID>
                      <c15:f>'Emulsion A n S'!$U$7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2-04A8-4E41-A68B-942DA804AF2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7FECC95-212D-4BF5-B0C5-52229FFA98D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{E7FECC95-212D-4BF5-B0C5-52229FFA98D6}</c15:txfldGUID>
                      <c15:f>'Emulsion A n S'!$U$8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3-04A8-4E41-A68B-942DA804AF2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346FB69-FF13-4D27-BA17-4D7F9F2BB006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{4346FB69-FF13-4D27-BA17-4D7F9F2BB006}</c15:txfldGUID>
                      <c15:f>'Emulsion A n S'!$U$9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4-04A8-4E41-A68B-942DA804AF2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1D11DD2-DD8D-444C-8ACE-BA03C3084F37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{E1D11DD2-DD8D-444C-8ACE-BA03C3084F37}</c15:txfldGUID>
                      <c15:f>'Emulsion A n S'!$U$10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5-04A8-4E41-A68B-942DA804AF2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9278785-0B37-46F2-8944-ACA28626D77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{69278785-0B37-46F2-8944-ACA28626D771}</c15:txfldGUID>
                      <c15:f>'Emulsion A n S'!$U$11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6-04A8-4E41-A68B-942DA804AF2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7F4937C-FC3C-4951-B1EA-827CA5FCD390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{D7F4937C-FC3C-4951-B1EA-827CA5FCD390}</c15:txfldGUID>
                      <c15:f>'Emulsion A n S'!$U$12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7-04A8-4E41-A68B-942DA804AF2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29F4B8F-5A57-453C-9306-E5F50569F0BA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{329F4B8F-5A57-453C-9306-E5F50569F0BA}</c15:txfldGUID>
                      <c15:f>'Emulsion A n S'!$U$13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8-04A8-4E41-A68B-942DA804AF2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AEA075C-6018-4B3E-AC71-A21E7FA07A84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{0AEA075C-6018-4B3E-AC71-A21E7FA07A84}</c15:txfldGUID>
                      <c15:f>'Emulsion A n S'!$U$14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9-04A8-4E41-A68B-942DA804AF2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10FCA84-DC69-4A40-8C6F-8985576A777D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{B10FCA84-DC69-4A40-8C6F-8985576A777D}</c15:txfldGUID>
                      <c15:f>'Emulsion A n S'!$U$15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A-04A8-4E41-A68B-942DA804AF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FC6D1E4-003F-4DF2-AFDA-3B52CAB18C3F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{0FC6D1E4-003F-4DF2-AFDA-3B52CAB18C3F}</c15:txfldGUID>
                      <c15:f>'Emulsion A n S'!$U$16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B-04A8-4E41-A68B-942DA804AF2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FEB8688-6339-491D-9A11-6446687750CB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{6FEB8688-6339-491D-9A11-6446687750CB}</c15:txfldGUID>
                      <c15:f>'Emulsion A n S'!$U$17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C-04A8-4E41-A68B-942DA804AF2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E8D7F9D-05AE-42BC-AAAC-8C24A0830E33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{1E8D7F9D-05AE-42BC-AAAC-8C24A0830E33}</c15:txfldGUID>
                      <c15:f>'Emulsion A n S'!$U$18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D-04A8-4E41-A68B-942DA804AF2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57AC9B0-AE2B-4089-B268-42E1CFBD7795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{257AC9B0-AE2B-4089-B268-42E1CFBD7795}</c15:txfldGUID>
                      <c15:f>'Emulsion A n S'!$U$19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E-04A8-4E41-A68B-942DA804AF2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D0A0D70-371C-4D28-9BC3-6F154CECAF20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{0D0A0D70-371C-4D28-9BC3-6F154CECAF20}</c15:txfldGUID>
                      <c15:f>'Emulsion A n S'!$U$20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F-04A8-4E41-A68B-942DA804AF2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D25178B5-B82A-4D15-A83D-C7B8D075FAC1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{D25178B5-B82A-4D15-A83D-C7B8D075FAC1}</c15:txfldGUID>
                      <c15:f>'Emulsion A n S'!$U$21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0-04A8-4E41-A68B-942DA804AF2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5CFCBEA-C23C-41F8-904A-0B930969C702}" type="CELLREF">
                      <a:rPr lang="en-US"/>
                      <a:pPr/>
                      <a:t>[CELLREF]</a:t>
                    </a:fld>
                    <a:endParaRPr lang="en-Z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{E5CFCBEA-C23C-41F8-904A-0B930969C702}</c15:txfldGUID>
                      <c15:f>'Emulsion A n S'!$U$22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31-04A8-4E41-A68B-942DA804AF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'Emulsion A n S'!$T$7:$T$22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2</c:v>
                  </c:pt>
                  <c:pt idx="3">
                    <c:v>2</c:v>
                  </c:pt>
                  <c:pt idx="4">
                    <c:v>0</c:v>
                  </c:pt>
                  <c:pt idx="5">
                    <c:v>2</c:v>
                  </c:pt>
                  <c:pt idx="6">
                    <c:v>3.06</c:v>
                  </c:pt>
                  <c:pt idx="7">
                    <c:v>1.1499999999999999</c:v>
                  </c:pt>
                  <c:pt idx="8">
                    <c:v>1.1499999999999999</c:v>
                  </c:pt>
                  <c:pt idx="9">
                    <c:v>2</c:v>
                  </c:pt>
                  <c:pt idx="10">
                    <c:v>1.1499999999999999</c:v>
                  </c:pt>
                  <c:pt idx="11">
                    <c:v>1.1499999999999999</c:v>
                  </c:pt>
                  <c:pt idx="12">
                    <c:v>2.31</c:v>
                  </c:pt>
                  <c:pt idx="13">
                    <c:v>0</c:v>
                  </c:pt>
                  <c:pt idx="14">
                    <c:v>2</c:v>
                  </c:pt>
                  <c:pt idx="15">
                    <c:v>1.1499999999999999</c:v>
                  </c:pt>
                </c:numCache>
              </c:numRef>
            </c:plus>
            <c:minus>
              <c:numRef>
                <c:f>'Emulsion A n S'!$T$7:$T$22</c:f>
                <c:numCache>
                  <c:formatCode>General</c:formatCode>
                  <c:ptCount val="16"/>
                  <c:pt idx="0">
                    <c:v>1.1499999999999999</c:v>
                  </c:pt>
                  <c:pt idx="1">
                    <c:v>1.1499999999999999</c:v>
                  </c:pt>
                  <c:pt idx="2">
                    <c:v>2</c:v>
                  </c:pt>
                  <c:pt idx="3">
                    <c:v>2</c:v>
                  </c:pt>
                  <c:pt idx="4">
                    <c:v>0</c:v>
                  </c:pt>
                  <c:pt idx="5">
                    <c:v>2</c:v>
                  </c:pt>
                  <c:pt idx="6">
                    <c:v>3.06</c:v>
                  </c:pt>
                  <c:pt idx="7">
                    <c:v>1.1499999999999999</c:v>
                  </c:pt>
                  <c:pt idx="8">
                    <c:v>1.1499999999999999</c:v>
                  </c:pt>
                  <c:pt idx="9">
                    <c:v>2</c:v>
                  </c:pt>
                  <c:pt idx="10">
                    <c:v>1.1499999999999999</c:v>
                  </c:pt>
                  <c:pt idx="11">
                    <c:v>1.1499999999999999</c:v>
                  </c:pt>
                  <c:pt idx="12">
                    <c:v>2.31</c:v>
                  </c:pt>
                  <c:pt idx="13">
                    <c:v>0</c:v>
                  </c:pt>
                  <c:pt idx="14">
                    <c:v>2</c:v>
                  </c:pt>
                  <c:pt idx="15">
                    <c:v>1.1499999999999999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'Emulsion A n S'!$K$7:$L$22</c:f>
              <c:multiLvlStrCache>
                <c:ptCount val="16"/>
                <c:lvl>
                  <c:pt idx="0">
                    <c:v>Defatted flour</c:v>
                  </c:pt>
                  <c:pt idx="1">
                    <c:v>Concentrate</c:v>
                  </c:pt>
                  <c:pt idx="2">
                    <c:v>Isolate A</c:v>
                  </c:pt>
                  <c:pt idx="3">
                    <c:v>Isolate B</c:v>
                  </c:pt>
                  <c:pt idx="4">
                    <c:v>Defatted flour</c:v>
                  </c:pt>
                  <c:pt idx="5">
                    <c:v>Concentrate</c:v>
                  </c:pt>
                  <c:pt idx="6">
                    <c:v>Isolate</c:v>
                  </c:pt>
                  <c:pt idx="7">
                    <c:v>Defatted flour</c:v>
                  </c:pt>
                  <c:pt idx="8">
                    <c:v>Concentrate</c:v>
                  </c:pt>
                  <c:pt idx="9">
                    <c:v>Isolate</c:v>
                  </c:pt>
                  <c:pt idx="10">
                    <c:v>Defatted flour</c:v>
                  </c:pt>
                  <c:pt idx="11">
                    <c:v>Concentrate</c:v>
                  </c:pt>
                  <c:pt idx="12">
                    <c:v>Isolate</c:v>
                  </c:pt>
                  <c:pt idx="13">
                    <c:v>Defatted flour</c:v>
                  </c:pt>
                  <c:pt idx="14">
                    <c:v>Concentrate</c:v>
                  </c:pt>
                  <c:pt idx="15">
                    <c:v>Isolate</c:v>
                  </c:pt>
                </c:lvl>
                <c:lvl>
                  <c:pt idx="0">
                    <c:v>Soy</c:v>
                  </c:pt>
                  <c:pt idx="4">
                    <c:v>Cream Bambara groundnut</c:v>
                  </c:pt>
                  <c:pt idx="7">
                    <c:v>Red Bambara groundnut</c:v>
                  </c:pt>
                  <c:pt idx="10">
                    <c:v>Dr Saunders</c:v>
                  </c:pt>
                  <c:pt idx="13">
                    <c:v>Bechuana White</c:v>
                  </c:pt>
                </c:lvl>
              </c:multiLvlStrCache>
            </c:multiLvlStrRef>
          </c:cat>
          <c:val>
            <c:numRef>
              <c:f>'Emulsion A n S'!$S$7:$S$22</c:f>
              <c:numCache>
                <c:formatCode>0.00</c:formatCode>
                <c:ptCount val="16"/>
                <c:pt idx="0">
                  <c:v>51.33</c:v>
                </c:pt>
                <c:pt idx="1">
                  <c:v>27.33</c:v>
                </c:pt>
                <c:pt idx="2">
                  <c:v>72</c:v>
                </c:pt>
                <c:pt idx="3">
                  <c:v>72</c:v>
                </c:pt>
                <c:pt idx="4">
                  <c:v>44</c:v>
                </c:pt>
                <c:pt idx="5">
                  <c:v>64</c:v>
                </c:pt>
                <c:pt idx="6">
                  <c:v>65.33</c:v>
                </c:pt>
                <c:pt idx="7">
                  <c:v>49.33</c:v>
                </c:pt>
                <c:pt idx="8">
                  <c:v>55.33</c:v>
                </c:pt>
                <c:pt idx="9">
                  <c:v>62</c:v>
                </c:pt>
                <c:pt idx="10">
                  <c:v>50.67</c:v>
                </c:pt>
                <c:pt idx="11">
                  <c:v>27.33</c:v>
                </c:pt>
                <c:pt idx="12">
                  <c:v>68.67</c:v>
                </c:pt>
                <c:pt idx="13">
                  <c:v>54</c:v>
                </c:pt>
                <c:pt idx="14">
                  <c:v>54</c:v>
                </c:pt>
                <c:pt idx="15">
                  <c:v>64.67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04A8-4E41-A68B-942DA804AF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82274607"/>
        <c:axId val="1982274191"/>
      </c:barChart>
      <c:catAx>
        <c:axId val="1982274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Pulse and protein ingredient</a:t>
                </a:r>
              </a:p>
            </c:rich>
          </c:tx>
          <c:layout>
            <c:manualLayout>
              <c:xMode val="edge"/>
              <c:yMode val="edge"/>
              <c:x val="0.40355904807546733"/>
              <c:y val="0.949794870902132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82274191"/>
        <c:crosses val="autoZero"/>
        <c:auto val="1"/>
        <c:lblAlgn val="ctr"/>
        <c:lblOffset val="100"/>
        <c:noMultiLvlLbl val="0"/>
      </c:catAx>
      <c:valAx>
        <c:axId val="1982274191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alpha val="41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Emulsion Stability (%)</a:t>
                </a:r>
              </a:p>
            </c:rich>
          </c:tx>
          <c:layout>
            <c:manualLayout>
              <c:xMode val="edge"/>
              <c:yMode val="edge"/>
              <c:x val="9.2759626002370012E-3"/>
              <c:y val="0.204520347529891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82274607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15585</xdr:colOff>
      <xdr:row>0</xdr:row>
      <xdr:rowOff>0</xdr:rowOff>
    </xdr:from>
    <xdr:to>
      <xdr:col>39</xdr:col>
      <xdr:colOff>83620</xdr:colOff>
      <xdr:row>26</xdr:row>
      <xdr:rowOff>62344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8289FE-ED50-4D0C-A59A-5151960D51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477982</xdr:colOff>
      <xdr:row>26</xdr:row>
      <xdr:rowOff>90055</xdr:rowOff>
    </xdr:from>
    <xdr:to>
      <xdr:col>39</xdr:col>
      <xdr:colOff>249382</xdr:colOff>
      <xdr:row>62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C8DEA7-FD82-47E2-93B6-85EE09C2D5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41</xdr:col>
      <xdr:colOff>163830</xdr:colOff>
      <xdr:row>5</xdr:row>
      <xdr:rowOff>57150</xdr:rowOff>
    </xdr:from>
    <xdr:to>
      <xdr:col>54</xdr:col>
      <xdr:colOff>537210</xdr:colOff>
      <xdr:row>39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EBB7622-C12F-4990-B0AC-CC2AEDF711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290945</xdr:colOff>
      <xdr:row>2</xdr:row>
      <xdr:rowOff>95597</xdr:rowOff>
    </xdr:from>
    <xdr:to>
      <xdr:col>75</xdr:col>
      <xdr:colOff>213360</xdr:colOff>
      <xdr:row>39</xdr:row>
      <xdr:rowOff>166255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646566-A630-D70C-250F-6F2C73735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608702</xdr:colOff>
      <xdr:row>2</xdr:row>
      <xdr:rowOff>152401</xdr:rowOff>
    </xdr:from>
    <xdr:to>
      <xdr:col>51</xdr:col>
      <xdr:colOff>60960</xdr:colOff>
      <xdr:row>51</xdr:row>
      <xdr:rowOff>152775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1447F13-A570-86FB-FCCB-373F3D616E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609078</xdr:colOff>
      <xdr:row>22</xdr:row>
      <xdr:rowOff>94030</xdr:rowOff>
    </xdr:from>
    <xdr:to>
      <xdr:col>24</xdr:col>
      <xdr:colOff>179412</xdr:colOff>
      <xdr:row>53</xdr:row>
      <xdr:rowOff>53259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618A780-61DA-E7C0-9972-7C8BB13E46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0</xdr:colOff>
      <xdr:row>8</xdr:row>
      <xdr:rowOff>0</xdr:rowOff>
    </xdr:from>
    <xdr:to>
      <xdr:col>39</xdr:col>
      <xdr:colOff>233723</xdr:colOff>
      <xdr:row>38</xdr:row>
      <xdr:rowOff>138523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8C9399-3CE0-41D1-B1C9-30273F8D1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and/Documents/Career%20POSTGRADUATE/MSC%20%202020%20-%202022/2021/NEW%20RESULTS/Salt%20content%20of%20extract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niversitypretoria-my.sharepoint.com/personal/u14084369_up_ac_za/Documents/Results%20chapter%20FINALE/PROTEIN%20SOLUBILITY.xlsx" TargetMode="External"/><Relationship Id="rId1" Type="http://schemas.openxmlformats.org/officeDocument/2006/relationships/externalLinkPath" Target="PROTEIN%20SOLUBILI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ND 23-02-2022"/>
      <sheetName val="Standard "/>
      <sheetName val="STD_30_Aug"/>
      <sheetName val="Sample 30 Aug"/>
      <sheetName val="Sample"/>
      <sheetName val="Regression STAT_30_Aug"/>
      <sheetName val="Regression STAT_25_Aug"/>
      <sheetName val="Regression STAT_17Aug"/>
      <sheetName val="Standard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I3">
            <v>1.6704000000000001</v>
          </cell>
        </row>
        <row r="4">
          <cell r="I4">
            <v>8.72E-2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 1"/>
      <sheetName val="Rep 2"/>
      <sheetName val="PS"/>
      <sheetName val="Average N% content "/>
      <sheetName val="Protein Solubility  (2)"/>
      <sheetName val="Protein Solubility "/>
      <sheetName val="Residual Solubility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4">
          <cell r="J34">
            <v>3</v>
          </cell>
          <cell r="K34">
            <v>4</v>
          </cell>
          <cell r="L34">
            <v>7</v>
          </cell>
          <cell r="M34">
            <v>8</v>
          </cell>
        </row>
        <row r="35">
          <cell r="I35" t="str">
            <v>Isolate A</v>
          </cell>
          <cell r="J35">
            <v>66.92</v>
          </cell>
          <cell r="K35">
            <v>30.79</v>
          </cell>
          <cell r="L35">
            <v>76.239999999999995</v>
          </cell>
          <cell r="M35">
            <v>88.11</v>
          </cell>
          <cell r="N35">
            <v>0.65</v>
          </cell>
          <cell r="O35">
            <v>0.95</v>
          </cell>
          <cell r="P35">
            <v>0.6</v>
          </cell>
          <cell r="Q35">
            <v>0.01</v>
          </cell>
        </row>
        <row r="36">
          <cell r="I36" t="str">
            <v>Isolate B</v>
          </cell>
          <cell r="J36">
            <v>73.7</v>
          </cell>
          <cell r="K36">
            <v>37.619999999999997</v>
          </cell>
          <cell r="L36">
            <v>67.95</v>
          </cell>
          <cell r="M36">
            <v>75.319999999999993</v>
          </cell>
          <cell r="N36">
            <v>0.15</v>
          </cell>
          <cell r="O36">
            <v>0.18</v>
          </cell>
          <cell r="P36">
            <v>0.6</v>
          </cell>
          <cell r="Q36">
            <v>0.23</v>
          </cell>
        </row>
        <row r="37">
          <cell r="I37" t="str">
            <v>Cream bambara groundnut</v>
          </cell>
          <cell r="J37">
            <v>75.319999999999993</v>
          </cell>
          <cell r="K37">
            <v>18.399999999999999</v>
          </cell>
          <cell r="L37">
            <v>70.510000000000005</v>
          </cell>
          <cell r="M37">
            <v>79.23</v>
          </cell>
          <cell r="N37">
            <v>0.86</v>
          </cell>
          <cell r="O37">
            <v>0.51</v>
          </cell>
          <cell r="P37">
            <v>1.58</v>
          </cell>
          <cell r="Q37">
            <v>0.62</v>
          </cell>
        </row>
        <row r="38">
          <cell r="I38" t="str">
            <v>Red bambara groundnut</v>
          </cell>
          <cell r="J38">
            <v>98.57</v>
          </cell>
          <cell r="K38">
            <v>16.670000000000002</v>
          </cell>
          <cell r="L38">
            <v>64.27</v>
          </cell>
          <cell r="M38">
            <v>82.27</v>
          </cell>
          <cell r="N38">
            <v>1.37</v>
          </cell>
          <cell r="O38">
            <v>0.35</v>
          </cell>
          <cell r="P38">
            <v>1.06</v>
          </cell>
          <cell r="Q38">
            <v>0.08</v>
          </cell>
        </row>
        <row r="39">
          <cell r="I39" t="str">
            <v>Dr Saunders</v>
          </cell>
          <cell r="J39">
            <v>92.43</v>
          </cell>
          <cell r="K39">
            <v>8.76</v>
          </cell>
          <cell r="L39">
            <v>59.4</v>
          </cell>
          <cell r="M39">
            <v>82.64</v>
          </cell>
          <cell r="N39">
            <v>1.1000000000000001</v>
          </cell>
          <cell r="O39">
            <v>0.09</v>
          </cell>
          <cell r="P39">
            <v>1.61</v>
          </cell>
          <cell r="Q39">
            <v>0.72</v>
          </cell>
        </row>
        <row r="40">
          <cell r="I40" t="str">
            <v>Bechuana white</v>
          </cell>
          <cell r="J40">
            <v>90.64</v>
          </cell>
          <cell r="K40">
            <v>14.25</v>
          </cell>
          <cell r="L40">
            <v>64.260000000000005</v>
          </cell>
          <cell r="M40">
            <v>70.010000000000005</v>
          </cell>
          <cell r="N40">
            <v>0.49</v>
          </cell>
          <cell r="O40">
            <v>0.31</v>
          </cell>
          <cell r="P40">
            <v>0.45</v>
          </cell>
          <cell r="Q40">
            <v>0.13</v>
          </cell>
        </row>
        <row r="42">
          <cell r="I42" t="str">
            <v>Soy</v>
          </cell>
          <cell r="J42">
            <v>88.7</v>
          </cell>
          <cell r="K42">
            <v>26.1</v>
          </cell>
          <cell r="L42">
            <v>63.76</v>
          </cell>
          <cell r="M42">
            <v>84.66</v>
          </cell>
          <cell r="N42">
            <v>0.69</v>
          </cell>
          <cell r="O42">
            <v>1.17</v>
          </cell>
          <cell r="P42">
            <v>0.23</v>
          </cell>
          <cell r="Q42">
            <v>1.9</v>
          </cell>
        </row>
        <row r="43">
          <cell r="I43" t="str">
            <v>Cream bambara groundnut</v>
          </cell>
          <cell r="J43">
            <v>80.319999999999993</v>
          </cell>
          <cell r="K43">
            <v>14.72</v>
          </cell>
          <cell r="L43">
            <v>60.53</v>
          </cell>
          <cell r="M43">
            <v>78.61</v>
          </cell>
          <cell r="N43">
            <v>0.86</v>
          </cell>
          <cell r="O43">
            <v>0.2</v>
          </cell>
          <cell r="P43">
            <v>2.4500000000000002</v>
          </cell>
          <cell r="Q43">
            <v>0.53</v>
          </cell>
        </row>
        <row r="44">
          <cell r="I44" t="str">
            <v>Red bambara groundnut</v>
          </cell>
          <cell r="J44">
            <v>97.82</v>
          </cell>
          <cell r="K44">
            <v>34.81</v>
          </cell>
          <cell r="L44">
            <v>47.48</v>
          </cell>
          <cell r="M44">
            <v>97.67</v>
          </cell>
          <cell r="N44">
            <v>0.25</v>
          </cell>
          <cell r="O44">
            <v>0.01</v>
          </cell>
          <cell r="P44">
            <v>3.23</v>
          </cell>
          <cell r="Q44">
            <v>0.46</v>
          </cell>
        </row>
        <row r="45">
          <cell r="I45" t="str">
            <v>Dr Saunders</v>
          </cell>
          <cell r="J45">
            <v>98.56</v>
          </cell>
          <cell r="K45">
            <v>30.24</v>
          </cell>
          <cell r="L45">
            <v>53.15</v>
          </cell>
          <cell r="M45">
            <v>99.76</v>
          </cell>
          <cell r="N45">
            <v>0.36</v>
          </cell>
          <cell r="O45">
            <v>0.01</v>
          </cell>
          <cell r="P45">
            <v>0.61</v>
          </cell>
          <cell r="Q45">
            <v>0.17</v>
          </cell>
        </row>
        <row r="46">
          <cell r="I46" t="str">
            <v>Bechuana white</v>
          </cell>
          <cell r="J46">
            <v>79.16</v>
          </cell>
          <cell r="K46">
            <v>23.44</v>
          </cell>
          <cell r="L46">
            <v>63.34</v>
          </cell>
          <cell r="M46">
            <v>79.900000000000006</v>
          </cell>
          <cell r="N46">
            <v>0.91</v>
          </cell>
          <cell r="O46">
            <v>0.61</v>
          </cell>
          <cell r="P46">
            <v>1.45</v>
          </cell>
          <cell r="Q46">
            <v>0.66</v>
          </cell>
        </row>
        <row r="48">
          <cell r="I48" t="str">
            <v>Soy</v>
          </cell>
          <cell r="J48">
            <v>12.37</v>
          </cell>
          <cell r="K48">
            <v>12.35</v>
          </cell>
          <cell r="L48">
            <v>38.46</v>
          </cell>
          <cell r="M48">
            <v>38.979999999999997</v>
          </cell>
        </row>
        <row r="49">
          <cell r="I49" t="str">
            <v>Cream bambara groundnut</v>
          </cell>
          <cell r="J49">
            <v>39.17</v>
          </cell>
          <cell r="K49">
            <v>21.2</v>
          </cell>
          <cell r="L49">
            <v>41.34</v>
          </cell>
          <cell r="M49">
            <v>43.92</v>
          </cell>
        </row>
        <row r="50">
          <cell r="I50" t="str">
            <v>Red bambara groundnut</v>
          </cell>
          <cell r="J50">
            <v>29.35</v>
          </cell>
          <cell r="K50">
            <v>0</v>
          </cell>
          <cell r="L50">
            <v>44.34</v>
          </cell>
          <cell r="M50">
            <v>44.75</v>
          </cell>
        </row>
        <row r="51">
          <cell r="I51" t="str">
            <v>Dr Saunders</v>
          </cell>
          <cell r="J51">
            <v>15.87</v>
          </cell>
          <cell r="K51">
            <v>0</v>
          </cell>
          <cell r="L51">
            <v>46.13</v>
          </cell>
          <cell r="M51">
            <v>42.84</v>
          </cell>
        </row>
        <row r="52">
          <cell r="I52" t="str">
            <v>Bechuana white</v>
          </cell>
          <cell r="J52">
            <v>22.77</v>
          </cell>
          <cell r="K52">
            <v>0</v>
          </cell>
          <cell r="L52">
            <v>48.62</v>
          </cell>
          <cell r="M52">
            <v>47.43</v>
          </cell>
        </row>
      </sheetData>
      <sheetData sheetId="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arah Kandolo, Miss" id="{4DD1A1FF-07C3-45D2-8D7A-57CC4382EEDA}" userId="Sarah Kandolo, Mis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2" dT="2021-10-04T10:17:02.33" personId="{4DD1A1FF-07C3-45D2-8D7A-57CC4382EEDA}" id="{0D6AFC13-7EB5-4F48-97CA-DD2B4559767C}">
    <text>dwb
ratio of the amount of dry solid in a sample after drying to the total mass of the sample before drying,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1" dT="2021-10-04T10:17:02.33" personId="{4DD1A1FF-07C3-45D2-8D7A-57CC4382EEDA}" id="{8AFF72DE-F30B-4E0F-8F3B-8EE43F896ECC}">
    <text>dwb
ratio of the amount of dry solid in a sample after drying to the total mass of the sample before drying,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2" dT="2021-10-06T19:02:29.61" personId="{4DD1A1FF-07C3-45D2-8D7A-57CC4382EEDA}" id="{2FC44B3D-3834-4667-9F30-EE762F3C3A20}">
    <text>No supernatant, sample is highly water absorbing. See results for WAC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4" dT="2021-10-04T09:39:50.04" personId="{4DD1A1FF-07C3-45D2-8D7A-57CC4382EEDA}" id="{7E76917F-6E7D-4F21-B04C-E7BCCFFE5C8C}">
    <text>Gel range maybe within (10-15%) for CBGN, RBGN, BW and between 5-10% for Dr Saunders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81865-4AA9-4F47-99A5-64D116534296}">
  <sheetPr>
    <tabColor rgb="FFFFFF00"/>
  </sheetPr>
  <dimension ref="A1:AA52"/>
  <sheetViews>
    <sheetView tabSelected="1" topLeftCell="G1" zoomScale="40" zoomScaleNormal="40" workbookViewId="0">
      <selection activeCell="J38" sqref="J38"/>
    </sheetView>
  </sheetViews>
  <sheetFormatPr defaultRowHeight="14.4" x14ac:dyDescent="0.3"/>
  <cols>
    <col min="1" max="2" width="23.21875" style="86" bestFit="1" customWidth="1"/>
    <col min="3" max="3" width="10.33203125" style="6" customWidth="1"/>
    <col min="4" max="5" width="8.88671875" style="6"/>
    <col min="6" max="7" width="8.88671875" style="86"/>
    <col min="8" max="8" width="11.6640625" style="86" bestFit="1" customWidth="1"/>
    <col min="9" max="9" width="25" style="86" bestFit="1" customWidth="1"/>
    <col min="10" max="10" width="10.6640625" style="86" bestFit="1" customWidth="1"/>
    <col min="11" max="13" width="8.88671875" style="86"/>
    <col min="14" max="14" width="24.44140625" style="86" customWidth="1"/>
    <col min="15" max="15" width="10.6640625" style="86" bestFit="1" customWidth="1"/>
    <col min="16" max="18" width="8.88671875" style="86"/>
    <col min="19" max="19" width="25" style="86" bestFit="1" customWidth="1"/>
    <col min="20" max="20" width="10.6640625" style="86" bestFit="1" customWidth="1"/>
    <col min="21" max="23" width="8.88671875" style="86"/>
    <col min="24" max="24" width="23.21875" style="86" bestFit="1" customWidth="1"/>
    <col min="25" max="25" width="10.6640625" style="86" bestFit="1" customWidth="1"/>
    <col min="26" max="29" width="8.88671875" style="86"/>
    <col min="30" max="30" width="24" style="86" bestFit="1" customWidth="1"/>
    <col min="31" max="31" width="11.21875" style="86" bestFit="1" customWidth="1"/>
    <col min="32" max="16384" width="8.88671875" style="86"/>
  </cols>
  <sheetData>
    <row r="1" spans="1:27" x14ac:dyDescent="0.3">
      <c r="A1" s="116" t="s">
        <v>197</v>
      </c>
      <c r="C1" s="117" t="s">
        <v>198</v>
      </c>
      <c r="D1" s="117"/>
      <c r="E1" s="117"/>
      <c r="I1" s="89" t="s">
        <v>199</v>
      </c>
      <c r="J1" s="89"/>
      <c r="K1" s="89"/>
      <c r="N1" s="89" t="s">
        <v>200</v>
      </c>
      <c r="O1" s="89"/>
      <c r="P1" s="89"/>
      <c r="S1" s="89" t="s">
        <v>201</v>
      </c>
      <c r="T1" s="89"/>
      <c r="U1" s="89"/>
      <c r="X1" s="89" t="s">
        <v>202</v>
      </c>
      <c r="Y1" s="89"/>
      <c r="Z1" s="89"/>
    </row>
    <row r="2" spans="1:27" x14ac:dyDescent="0.3">
      <c r="C2" s="118">
        <v>3</v>
      </c>
      <c r="D2" s="118">
        <v>4</v>
      </c>
      <c r="E2" s="118">
        <v>8</v>
      </c>
      <c r="I2" s="116" t="s">
        <v>197</v>
      </c>
      <c r="J2" s="116" t="s">
        <v>203</v>
      </c>
      <c r="K2" s="116" t="s">
        <v>3</v>
      </c>
      <c r="L2" s="116"/>
      <c r="N2" s="116" t="s">
        <v>197</v>
      </c>
      <c r="O2" s="116" t="s">
        <v>203</v>
      </c>
      <c r="P2" s="116" t="s">
        <v>3</v>
      </c>
      <c r="Q2" s="116"/>
      <c r="S2" s="116" t="s">
        <v>197</v>
      </c>
      <c r="T2" s="116" t="s">
        <v>203</v>
      </c>
      <c r="U2" s="116" t="s">
        <v>3</v>
      </c>
      <c r="V2" s="116"/>
      <c r="X2" s="116" t="s">
        <v>197</v>
      </c>
      <c r="Y2" s="116" t="s">
        <v>203</v>
      </c>
      <c r="Z2" s="116" t="s">
        <v>3</v>
      </c>
      <c r="AA2" s="116"/>
    </row>
    <row r="3" spans="1:27" x14ac:dyDescent="0.3">
      <c r="A3" s="86" t="s">
        <v>130</v>
      </c>
      <c r="B3" s="86" t="s">
        <v>204</v>
      </c>
      <c r="C3" s="2">
        <v>67.381709578092526</v>
      </c>
      <c r="D3" s="2">
        <v>30.108128499495955</v>
      </c>
      <c r="E3" s="2">
        <v>44.953649629177178</v>
      </c>
      <c r="F3" s="86" t="s">
        <v>205</v>
      </c>
      <c r="I3" s="86" t="s">
        <v>130</v>
      </c>
      <c r="J3" s="86">
        <v>66.92</v>
      </c>
      <c r="K3" s="86">
        <v>0.65</v>
      </c>
      <c r="N3" s="86" t="s">
        <v>130</v>
      </c>
      <c r="O3" s="86">
        <v>30.79</v>
      </c>
      <c r="P3" s="86">
        <v>0.95</v>
      </c>
      <c r="S3" s="86" t="s">
        <v>130</v>
      </c>
      <c r="T3" s="86">
        <v>76.239999999999995</v>
      </c>
      <c r="U3" s="86">
        <v>0.6</v>
      </c>
      <c r="X3" s="86" t="s">
        <v>130</v>
      </c>
      <c r="Y3" s="86">
        <v>88.11</v>
      </c>
      <c r="Z3" s="86">
        <v>0.01</v>
      </c>
    </row>
    <row r="4" spans="1:27" ht="15" thickBot="1" x14ac:dyDescent="0.35">
      <c r="B4" s="86" t="s">
        <v>206</v>
      </c>
      <c r="C4" s="119">
        <v>66.464910506937429</v>
      </c>
      <c r="D4" s="2">
        <v>31.462408708773435</v>
      </c>
      <c r="E4" s="2">
        <v>44.387922833175217</v>
      </c>
      <c r="I4" s="86" t="s">
        <v>207</v>
      </c>
      <c r="J4" s="86">
        <v>73.7</v>
      </c>
      <c r="K4" s="86">
        <v>0.15</v>
      </c>
      <c r="N4" s="86" t="s">
        <v>207</v>
      </c>
      <c r="O4" s="86">
        <v>37.619999999999997</v>
      </c>
      <c r="P4" s="86">
        <v>0.18</v>
      </c>
      <c r="S4" s="86" t="s">
        <v>207</v>
      </c>
      <c r="T4" s="86">
        <v>67.95</v>
      </c>
      <c r="U4" s="86">
        <v>0.6</v>
      </c>
      <c r="X4" s="86" t="s">
        <v>207</v>
      </c>
      <c r="Y4" s="86">
        <v>75.319999999999993</v>
      </c>
      <c r="Z4" s="86">
        <v>0.23</v>
      </c>
    </row>
    <row r="5" spans="1:27" x14ac:dyDescent="0.3">
      <c r="A5" s="86" t="s">
        <v>207</v>
      </c>
      <c r="B5" s="86" t="s">
        <v>204</v>
      </c>
      <c r="C5" s="2">
        <v>73.59</v>
      </c>
      <c r="D5" s="120">
        <v>37.49</v>
      </c>
      <c r="E5" s="120">
        <v>75.16</v>
      </c>
      <c r="I5" s="86" t="s">
        <v>32</v>
      </c>
      <c r="J5" s="86">
        <v>75.319999999999993</v>
      </c>
      <c r="K5" s="86">
        <v>0.86</v>
      </c>
      <c r="N5" s="86" t="s">
        <v>32</v>
      </c>
      <c r="O5" s="86">
        <v>18.399999999999999</v>
      </c>
      <c r="P5" s="86">
        <v>0.51</v>
      </c>
      <c r="S5" s="86" t="s">
        <v>32</v>
      </c>
      <c r="T5" s="86">
        <v>70.510000000000005</v>
      </c>
      <c r="U5" s="86">
        <v>1.58</v>
      </c>
      <c r="X5" s="86" t="s">
        <v>32</v>
      </c>
      <c r="Y5" s="86">
        <v>79.23</v>
      </c>
      <c r="Z5" s="86">
        <v>0.62</v>
      </c>
    </row>
    <row r="6" spans="1:27" ht="15" thickBot="1" x14ac:dyDescent="0.35">
      <c r="B6" s="86" t="s">
        <v>206</v>
      </c>
      <c r="C6" s="119">
        <v>73.8</v>
      </c>
      <c r="D6" s="2">
        <v>37.75</v>
      </c>
      <c r="E6" s="119">
        <v>75.48</v>
      </c>
      <c r="I6" s="86" t="s">
        <v>31</v>
      </c>
      <c r="J6" s="86">
        <v>98.57</v>
      </c>
      <c r="K6" s="86">
        <v>1.37</v>
      </c>
      <c r="N6" s="86" t="s">
        <v>31</v>
      </c>
      <c r="O6" s="86">
        <v>16.670000000000002</v>
      </c>
      <c r="P6" s="86">
        <v>0.35</v>
      </c>
      <c r="S6" s="86" t="s">
        <v>31</v>
      </c>
      <c r="T6" s="86">
        <v>64.27</v>
      </c>
      <c r="U6" s="86">
        <v>1.06</v>
      </c>
      <c r="X6" s="86" t="s">
        <v>31</v>
      </c>
      <c r="Y6" s="86">
        <v>82.27</v>
      </c>
      <c r="Z6" s="86">
        <v>0.08</v>
      </c>
    </row>
    <row r="7" spans="1:27" x14ac:dyDescent="0.3">
      <c r="A7" s="86" t="s">
        <v>32</v>
      </c>
      <c r="B7" s="86" t="s">
        <v>204</v>
      </c>
      <c r="C7" s="2">
        <v>75.063814839852327</v>
      </c>
      <c r="D7" s="120">
        <v>18.756609646927696</v>
      </c>
      <c r="E7" s="2">
        <v>78.787487860113941</v>
      </c>
      <c r="I7" s="86" t="s">
        <v>22</v>
      </c>
      <c r="J7" s="86">
        <v>92.43</v>
      </c>
      <c r="K7" s="86">
        <v>1.1000000000000001</v>
      </c>
      <c r="N7" s="86" t="s">
        <v>22</v>
      </c>
      <c r="O7" s="86">
        <v>8.76</v>
      </c>
      <c r="P7" s="86">
        <v>0.09</v>
      </c>
      <c r="S7" s="86" t="s">
        <v>22</v>
      </c>
      <c r="T7" s="86">
        <v>59.4</v>
      </c>
      <c r="U7" s="86">
        <v>1.61</v>
      </c>
      <c r="X7" s="86" t="s">
        <v>22</v>
      </c>
      <c r="Y7" s="86">
        <v>82.64</v>
      </c>
      <c r="Z7" s="86">
        <v>0.72</v>
      </c>
    </row>
    <row r="8" spans="1:27" ht="15" thickBot="1" x14ac:dyDescent="0.35">
      <c r="B8" s="86" t="s">
        <v>206</v>
      </c>
      <c r="C8" s="119">
        <v>75.565590531332873</v>
      </c>
      <c r="D8" s="2">
        <v>18.037101549317747</v>
      </c>
      <c r="E8" s="2">
        <v>79.673992017628166</v>
      </c>
      <c r="I8" s="86" t="s">
        <v>183</v>
      </c>
      <c r="J8" s="86">
        <v>90.64</v>
      </c>
      <c r="K8" s="86">
        <v>0.49</v>
      </c>
      <c r="N8" s="86" t="s">
        <v>183</v>
      </c>
      <c r="O8" s="86">
        <v>14.25</v>
      </c>
      <c r="P8" s="86">
        <v>0.31</v>
      </c>
      <c r="S8" s="86" t="s">
        <v>183</v>
      </c>
      <c r="T8" s="86">
        <v>64.260000000000005</v>
      </c>
      <c r="U8" s="86">
        <v>0.45</v>
      </c>
      <c r="X8" s="86" t="s">
        <v>183</v>
      </c>
      <c r="Y8" s="86">
        <v>70.010000000000005</v>
      </c>
      <c r="Z8" s="86">
        <v>0.13</v>
      </c>
    </row>
    <row r="9" spans="1:27" x14ac:dyDescent="0.3">
      <c r="A9" s="86" t="s">
        <v>31</v>
      </c>
      <c r="B9" s="86" t="s">
        <v>204</v>
      </c>
      <c r="C9" s="2">
        <v>99.537711606955881</v>
      </c>
      <c r="D9" s="120">
        <v>16.91868453626487</v>
      </c>
      <c r="E9" s="120">
        <v>82.333253864771464</v>
      </c>
    </row>
    <row r="10" spans="1:27" ht="15" thickBot="1" x14ac:dyDescent="0.35">
      <c r="B10" s="86" t="s">
        <v>206</v>
      </c>
      <c r="C10" s="2">
        <v>97.595463928761291</v>
      </c>
      <c r="D10" s="119">
        <v>16.415993554543579</v>
      </c>
      <c r="E10" s="119">
        <v>82.206253115303326</v>
      </c>
      <c r="I10" s="116" t="s">
        <v>208</v>
      </c>
      <c r="J10" s="116" t="s">
        <v>203</v>
      </c>
      <c r="K10" s="116" t="s">
        <v>3</v>
      </c>
      <c r="L10" s="116"/>
      <c r="N10" s="116" t="s">
        <v>208</v>
      </c>
      <c r="O10" s="116" t="s">
        <v>203</v>
      </c>
      <c r="P10" s="116" t="s">
        <v>3</v>
      </c>
      <c r="Q10" s="116"/>
      <c r="S10" s="116" t="s">
        <v>208</v>
      </c>
      <c r="T10" s="116" t="s">
        <v>203</v>
      </c>
      <c r="U10" s="116" t="s">
        <v>3</v>
      </c>
      <c r="V10" s="116"/>
      <c r="X10" s="116" t="s">
        <v>208</v>
      </c>
      <c r="Y10" s="116" t="s">
        <v>203</v>
      </c>
      <c r="Z10" s="116" t="s">
        <v>3</v>
      </c>
      <c r="AA10" s="116"/>
    </row>
    <row r="11" spans="1:27" x14ac:dyDescent="0.3">
      <c r="A11" s="86" t="s">
        <v>22</v>
      </c>
      <c r="B11" s="86" t="s">
        <v>204</v>
      </c>
      <c r="C11" s="120">
        <v>91.650703293959921</v>
      </c>
      <c r="D11" s="2">
        <v>8.6939532604086587</v>
      </c>
      <c r="E11" s="2">
        <v>82.12569079102839</v>
      </c>
      <c r="I11" s="86" t="s">
        <v>209</v>
      </c>
      <c r="J11" s="86">
        <v>88.7</v>
      </c>
      <c r="K11" s="86">
        <v>0.69</v>
      </c>
      <c r="N11" s="86" t="s">
        <v>209</v>
      </c>
      <c r="O11" s="86">
        <v>26.1</v>
      </c>
      <c r="P11" s="86">
        <v>1.17</v>
      </c>
      <c r="S11" s="86" t="s">
        <v>209</v>
      </c>
      <c r="T11" s="86">
        <v>63.76</v>
      </c>
      <c r="U11" s="86">
        <v>0.23</v>
      </c>
      <c r="X11" s="86" t="s">
        <v>209</v>
      </c>
      <c r="Y11" s="86">
        <v>84.66</v>
      </c>
      <c r="Z11" s="86">
        <v>1.9</v>
      </c>
    </row>
    <row r="12" spans="1:27" ht="15" thickBot="1" x14ac:dyDescent="0.35">
      <c r="B12" s="86" t="s">
        <v>206</v>
      </c>
      <c r="C12" s="119">
        <v>93.212904266166703</v>
      </c>
      <c r="D12" s="2">
        <v>8.8182441640062663</v>
      </c>
      <c r="E12" s="119">
        <v>83.148396427660188</v>
      </c>
      <c r="I12" s="86" t="s">
        <v>32</v>
      </c>
      <c r="J12" s="86">
        <v>80.319999999999993</v>
      </c>
      <c r="K12" s="86">
        <v>0.86</v>
      </c>
      <c r="N12" s="86" t="s">
        <v>32</v>
      </c>
      <c r="O12" s="86">
        <v>14.72</v>
      </c>
      <c r="P12" s="86">
        <v>0.2</v>
      </c>
      <c r="S12" s="86" t="s">
        <v>32</v>
      </c>
      <c r="T12" s="86">
        <v>60.53</v>
      </c>
      <c r="U12" s="86">
        <v>2.4500000000000002</v>
      </c>
      <c r="X12" s="86" t="s">
        <v>32</v>
      </c>
      <c r="Y12" s="86">
        <v>78.61</v>
      </c>
      <c r="Z12" s="86">
        <v>0.53</v>
      </c>
    </row>
    <row r="13" spans="1:27" x14ac:dyDescent="0.3">
      <c r="A13" s="86" t="s">
        <v>183</v>
      </c>
      <c r="B13" s="86" t="s">
        <v>204</v>
      </c>
      <c r="C13" s="2">
        <v>90.992473934022613</v>
      </c>
      <c r="D13" s="120">
        <v>14.474681910870723</v>
      </c>
      <c r="E13" s="2">
        <v>70.095886292908247</v>
      </c>
      <c r="I13" s="86" t="s">
        <v>31</v>
      </c>
      <c r="J13" s="86">
        <v>97.82</v>
      </c>
      <c r="K13" s="86">
        <v>0.25</v>
      </c>
      <c r="N13" s="86" t="s">
        <v>31</v>
      </c>
      <c r="O13" s="86">
        <v>34.81</v>
      </c>
      <c r="P13" s="86">
        <v>0.01</v>
      </c>
      <c r="S13" s="86" t="s">
        <v>31</v>
      </c>
      <c r="T13" s="86">
        <v>47.48</v>
      </c>
      <c r="U13" s="86">
        <v>3.23</v>
      </c>
      <c r="X13" s="86" t="s">
        <v>31</v>
      </c>
      <c r="Y13" s="86">
        <v>97.67</v>
      </c>
      <c r="Z13" s="86">
        <v>0.46</v>
      </c>
    </row>
    <row r="14" spans="1:27" ht="15" thickBot="1" x14ac:dyDescent="0.35">
      <c r="B14" s="86" t="s">
        <v>206</v>
      </c>
      <c r="C14" s="119">
        <v>90.286473307742739</v>
      </c>
      <c r="D14" s="119">
        <v>14.015400829052847</v>
      </c>
      <c r="E14" s="119">
        <v>69.916163162738286</v>
      </c>
      <c r="I14" s="86" t="s">
        <v>22</v>
      </c>
      <c r="J14" s="86">
        <v>98.56</v>
      </c>
      <c r="K14" s="86">
        <v>0.36</v>
      </c>
      <c r="N14" s="86" t="s">
        <v>22</v>
      </c>
      <c r="O14" s="86">
        <v>30.24</v>
      </c>
      <c r="P14" s="86">
        <v>0.01</v>
      </c>
      <c r="S14" s="86" t="s">
        <v>22</v>
      </c>
      <c r="T14" s="86">
        <v>53.15</v>
      </c>
      <c r="U14" s="86">
        <v>0.61</v>
      </c>
      <c r="X14" s="86" t="s">
        <v>22</v>
      </c>
      <c r="Y14" s="86">
        <v>99.76</v>
      </c>
      <c r="Z14" s="86">
        <v>0.17</v>
      </c>
    </row>
    <row r="15" spans="1:27" x14ac:dyDescent="0.3">
      <c r="A15" s="116" t="s">
        <v>208</v>
      </c>
      <c r="C15" s="2"/>
      <c r="D15" s="2"/>
      <c r="E15" s="2"/>
      <c r="I15" s="86" t="s">
        <v>183</v>
      </c>
      <c r="J15" s="86">
        <v>79.16</v>
      </c>
      <c r="K15" s="86">
        <v>0.91</v>
      </c>
      <c r="N15" s="86" t="s">
        <v>183</v>
      </c>
      <c r="O15" s="86">
        <v>23.44</v>
      </c>
      <c r="P15" s="86">
        <v>0.61</v>
      </c>
      <c r="S15" s="86" t="s">
        <v>183</v>
      </c>
      <c r="T15" s="86">
        <v>63.34</v>
      </c>
      <c r="U15" s="86">
        <v>1.45</v>
      </c>
      <c r="X15" s="86" t="s">
        <v>183</v>
      </c>
      <c r="Y15" s="86">
        <v>79.900000000000006</v>
      </c>
      <c r="Z15" s="86">
        <v>0.66</v>
      </c>
    </row>
    <row r="16" spans="1:27" x14ac:dyDescent="0.3">
      <c r="A16" s="86" t="s">
        <v>209</v>
      </c>
      <c r="B16" s="86" t="s">
        <v>204</v>
      </c>
      <c r="C16" s="2">
        <v>89.194044687120865</v>
      </c>
      <c r="D16" s="2">
        <v>26.93425985726947</v>
      </c>
      <c r="E16" s="2">
        <v>83.322066482021697</v>
      </c>
    </row>
    <row r="17" spans="1:27" ht="15" thickBot="1" x14ac:dyDescent="0.35">
      <c r="B17" s="86" t="s">
        <v>206</v>
      </c>
      <c r="C17" s="119">
        <v>88.206878854202017</v>
      </c>
      <c r="D17" s="119">
        <v>25.270184209683666</v>
      </c>
      <c r="E17" s="2">
        <v>85.996339920363198</v>
      </c>
      <c r="I17" s="116" t="s">
        <v>119</v>
      </c>
      <c r="J17" s="116" t="s">
        <v>203</v>
      </c>
      <c r="K17" s="116" t="s">
        <v>3</v>
      </c>
      <c r="L17" s="116"/>
      <c r="N17" s="116" t="s">
        <v>119</v>
      </c>
      <c r="O17" s="116" t="s">
        <v>203</v>
      </c>
      <c r="P17" s="116" t="s">
        <v>3</v>
      </c>
      <c r="Q17" s="116"/>
      <c r="S17" s="116" t="s">
        <v>119</v>
      </c>
      <c r="T17" s="116" t="s">
        <v>203</v>
      </c>
      <c r="U17" s="116" t="s">
        <v>3</v>
      </c>
      <c r="V17" s="116"/>
      <c r="X17" s="116" t="s">
        <v>119</v>
      </c>
      <c r="Y17" s="116" t="s">
        <v>203</v>
      </c>
      <c r="Z17" s="116" t="s">
        <v>3</v>
      </c>
      <c r="AA17" s="116"/>
    </row>
    <row r="18" spans="1:27" x14ac:dyDescent="0.3">
      <c r="A18" s="86" t="s">
        <v>32</v>
      </c>
      <c r="B18" s="86" t="s">
        <v>204</v>
      </c>
      <c r="C18" s="2">
        <v>80.92037920607423</v>
      </c>
      <c r="D18" s="2">
        <v>14.584471130480475</v>
      </c>
      <c r="E18" s="120">
        <v>78.231898067360632</v>
      </c>
      <c r="I18" s="86" t="s">
        <v>209</v>
      </c>
      <c r="J18" s="86">
        <v>12.37</v>
      </c>
      <c r="K18" s="86">
        <v>0.47</v>
      </c>
      <c r="N18" s="86" t="s">
        <v>209</v>
      </c>
      <c r="O18" s="86">
        <v>12.35</v>
      </c>
      <c r="P18" s="86">
        <v>0.3</v>
      </c>
      <c r="S18" s="86" t="s">
        <v>209</v>
      </c>
      <c r="T18" s="86">
        <v>38.46</v>
      </c>
      <c r="U18" s="86">
        <v>0.37</v>
      </c>
      <c r="X18" s="86" t="s">
        <v>209</v>
      </c>
      <c r="Y18" s="86">
        <v>38.979999999999997</v>
      </c>
      <c r="Z18" s="86">
        <v>0.23</v>
      </c>
    </row>
    <row r="19" spans="1:27" ht="15" thickBot="1" x14ac:dyDescent="0.35">
      <c r="B19" s="86" t="s">
        <v>206</v>
      </c>
      <c r="C19" s="119">
        <v>79.706144106939021</v>
      </c>
      <c r="D19" s="119">
        <v>14.856146890932697</v>
      </c>
      <c r="E19" s="2">
        <v>78.975723862848525</v>
      </c>
      <c r="I19" s="86" t="s">
        <v>32</v>
      </c>
      <c r="J19" s="86">
        <v>39.17</v>
      </c>
      <c r="K19" s="86">
        <v>0.3</v>
      </c>
      <c r="N19" s="86" t="s">
        <v>32</v>
      </c>
      <c r="O19" s="86">
        <v>21.2</v>
      </c>
      <c r="P19" s="86">
        <v>0.17</v>
      </c>
      <c r="S19" s="86" t="s">
        <v>32</v>
      </c>
      <c r="T19" s="86">
        <v>41.34</v>
      </c>
      <c r="U19" s="86">
        <v>0.86</v>
      </c>
      <c r="X19" s="86" t="s">
        <v>32</v>
      </c>
      <c r="Y19" s="86">
        <v>43.92</v>
      </c>
      <c r="Z19" s="86">
        <v>0.94</v>
      </c>
    </row>
    <row r="20" spans="1:27" x14ac:dyDescent="0.3">
      <c r="A20" s="86" t="s">
        <v>31</v>
      </c>
      <c r="B20" s="86" t="s">
        <v>204</v>
      </c>
      <c r="C20" s="2">
        <v>97.640231881319735</v>
      </c>
      <c r="D20" s="2">
        <v>34.797075098848353</v>
      </c>
      <c r="E20" s="120">
        <v>97.888729248621104</v>
      </c>
      <c r="I20" s="86" t="s">
        <v>31</v>
      </c>
      <c r="J20" s="86">
        <v>29.35</v>
      </c>
      <c r="K20" s="86">
        <v>0.69</v>
      </c>
      <c r="N20" s="86" t="s">
        <v>31</v>
      </c>
      <c r="O20" s="86">
        <v>0</v>
      </c>
      <c r="P20" s="86">
        <v>0</v>
      </c>
      <c r="S20" s="86" t="s">
        <v>31</v>
      </c>
      <c r="T20" s="86">
        <v>44.34</v>
      </c>
      <c r="U20" s="86">
        <v>0.71</v>
      </c>
      <c r="X20" s="86" t="s">
        <v>31</v>
      </c>
      <c r="Y20" s="86">
        <v>44.75</v>
      </c>
      <c r="Z20" s="86">
        <v>0.27</v>
      </c>
    </row>
    <row r="21" spans="1:27" ht="15" thickBot="1" x14ac:dyDescent="0.35">
      <c r="B21" s="86" t="s">
        <v>206</v>
      </c>
      <c r="C21" s="2">
        <v>97.988022087484808</v>
      </c>
      <c r="D21" s="2">
        <v>34.807149933006997</v>
      </c>
      <c r="E21" s="2">
        <v>97.240665487497381</v>
      </c>
      <c r="I21" s="86" t="s">
        <v>22</v>
      </c>
      <c r="J21" s="86">
        <v>15.87</v>
      </c>
      <c r="K21" s="86">
        <v>0.32</v>
      </c>
      <c r="N21" s="86" t="s">
        <v>22</v>
      </c>
      <c r="O21" s="86">
        <v>0</v>
      </c>
      <c r="P21" s="86">
        <v>0</v>
      </c>
      <c r="S21" s="86" t="s">
        <v>22</v>
      </c>
      <c r="T21" s="86">
        <v>46.13</v>
      </c>
      <c r="U21" s="86">
        <v>0.41</v>
      </c>
      <c r="X21" s="86" t="s">
        <v>22</v>
      </c>
      <c r="Y21" s="86">
        <v>42.84</v>
      </c>
      <c r="Z21" s="86">
        <v>0.66</v>
      </c>
    </row>
    <row r="22" spans="1:27" x14ac:dyDescent="0.3">
      <c r="A22" s="86" t="s">
        <v>22</v>
      </c>
      <c r="B22" s="86" t="s">
        <v>204</v>
      </c>
      <c r="C22" s="120">
        <v>98.787447772821906</v>
      </c>
      <c r="D22" s="120">
        <v>30.247849140714344</v>
      </c>
      <c r="E22" s="120">
        <v>99.880820773909818</v>
      </c>
      <c r="I22" s="86" t="s">
        <v>183</v>
      </c>
      <c r="J22" s="86">
        <v>22.77</v>
      </c>
      <c r="K22" s="86">
        <v>0.18</v>
      </c>
      <c r="N22" s="86" t="s">
        <v>183</v>
      </c>
      <c r="O22" s="86">
        <v>0</v>
      </c>
      <c r="P22" s="86">
        <v>0</v>
      </c>
      <c r="S22" s="86" t="s">
        <v>183</v>
      </c>
      <c r="T22" s="86">
        <v>48.62</v>
      </c>
      <c r="U22" s="86">
        <v>0.62</v>
      </c>
      <c r="X22" s="86" t="s">
        <v>183</v>
      </c>
      <c r="Y22" s="86">
        <v>47.43</v>
      </c>
      <c r="Z22" s="86">
        <v>0.54</v>
      </c>
    </row>
    <row r="23" spans="1:27" ht="15" thickBot="1" x14ac:dyDescent="0.35">
      <c r="B23" s="86" t="s">
        <v>206</v>
      </c>
      <c r="C23" s="119">
        <v>98.329664771332361</v>
      </c>
      <c r="D23" s="2">
        <v>30.230136598146874</v>
      </c>
      <c r="E23" s="2">
        <v>99.638854164166901</v>
      </c>
    </row>
    <row r="24" spans="1:27" x14ac:dyDescent="0.3">
      <c r="A24" s="86" t="s">
        <v>183</v>
      </c>
      <c r="B24" s="86" t="s">
        <v>204</v>
      </c>
      <c r="C24" s="2">
        <v>79.798341295913744</v>
      </c>
      <c r="D24" s="120">
        <v>23.867559031958447</v>
      </c>
      <c r="E24" s="120">
        <v>79.430558452110589</v>
      </c>
    </row>
    <row r="25" spans="1:27" ht="15" thickBot="1" x14ac:dyDescent="0.35">
      <c r="B25" s="86" t="s">
        <v>206</v>
      </c>
      <c r="C25" s="119">
        <v>78.516127768276249</v>
      </c>
      <c r="D25" s="2">
        <v>23.00992036686095</v>
      </c>
      <c r="E25" s="119">
        <v>80.374020655887279</v>
      </c>
    </row>
    <row r="26" spans="1:27" x14ac:dyDescent="0.3">
      <c r="D26" s="121"/>
    </row>
    <row r="27" spans="1:27" ht="15" thickBot="1" x14ac:dyDescent="0.35">
      <c r="C27" s="122"/>
      <c r="D27" s="122"/>
      <c r="E27" s="122"/>
    </row>
    <row r="33" spans="1:17" x14ac:dyDescent="0.3">
      <c r="J33" s="89" t="s">
        <v>210</v>
      </c>
      <c r="K33" s="89"/>
      <c r="L33" s="89"/>
      <c r="M33" s="89"/>
      <c r="N33" s="89" t="s">
        <v>211</v>
      </c>
      <c r="O33" s="89"/>
      <c r="P33" s="89"/>
      <c r="Q33" s="89"/>
    </row>
    <row r="34" spans="1:17" x14ac:dyDescent="0.3">
      <c r="I34" s="86" t="s">
        <v>212</v>
      </c>
      <c r="J34" s="86">
        <v>3</v>
      </c>
      <c r="K34" s="86">
        <v>4</v>
      </c>
      <c r="L34" s="86">
        <v>7</v>
      </c>
      <c r="M34" s="86">
        <v>8</v>
      </c>
      <c r="N34" s="86">
        <v>3</v>
      </c>
      <c r="O34" s="86">
        <v>4</v>
      </c>
      <c r="P34" s="86">
        <v>7</v>
      </c>
      <c r="Q34" s="86">
        <v>8</v>
      </c>
    </row>
    <row r="35" spans="1:17" x14ac:dyDescent="0.3">
      <c r="H35" s="86" t="s">
        <v>213</v>
      </c>
      <c r="I35" s="3" t="s">
        <v>193</v>
      </c>
      <c r="J35" s="86">
        <v>66.92</v>
      </c>
      <c r="K35" s="86">
        <v>30.79</v>
      </c>
      <c r="L35" s="3">
        <v>76.239999999999995</v>
      </c>
      <c r="M35" s="86">
        <v>88.11</v>
      </c>
      <c r="N35" s="86">
        <v>0.65</v>
      </c>
      <c r="O35" s="86">
        <v>0.95</v>
      </c>
      <c r="P35" s="86">
        <v>0.6</v>
      </c>
      <c r="Q35" s="86">
        <v>0.01</v>
      </c>
    </row>
    <row r="36" spans="1:17" x14ac:dyDescent="0.3">
      <c r="I36" s="3" t="s">
        <v>194</v>
      </c>
      <c r="J36" s="86">
        <v>73.7</v>
      </c>
      <c r="K36" s="86">
        <v>37.619999999999997</v>
      </c>
      <c r="L36" s="3">
        <v>67.95</v>
      </c>
      <c r="M36" s="86">
        <v>75.319999999999993</v>
      </c>
      <c r="N36" s="86">
        <v>0.15</v>
      </c>
      <c r="O36" s="86">
        <v>0.18</v>
      </c>
      <c r="P36" s="86">
        <v>0.6</v>
      </c>
      <c r="Q36" s="86">
        <v>0.23</v>
      </c>
    </row>
    <row r="37" spans="1:17" x14ac:dyDescent="0.3">
      <c r="I37" s="3" t="s">
        <v>14</v>
      </c>
      <c r="J37" s="86">
        <v>75.319999999999993</v>
      </c>
      <c r="K37" s="86">
        <v>18.399999999999999</v>
      </c>
      <c r="L37" s="3">
        <v>70.510000000000005</v>
      </c>
      <c r="M37" s="86">
        <v>79.23</v>
      </c>
      <c r="N37" s="86">
        <v>0.86</v>
      </c>
      <c r="O37" s="86">
        <v>0.51</v>
      </c>
      <c r="P37" s="86">
        <v>1.58</v>
      </c>
      <c r="Q37" s="86">
        <v>0.62</v>
      </c>
    </row>
    <row r="38" spans="1:17" x14ac:dyDescent="0.3">
      <c r="I38" s="3" t="s">
        <v>15</v>
      </c>
      <c r="J38" s="86">
        <v>98.57</v>
      </c>
      <c r="K38" s="86">
        <v>16.670000000000002</v>
      </c>
      <c r="L38" s="3">
        <v>64.27</v>
      </c>
      <c r="M38" s="86">
        <v>82.27</v>
      </c>
      <c r="N38" s="86">
        <v>1.37</v>
      </c>
      <c r="O38" s="86">
        <v>0.35</v>
      </c>
      <c r="P38" s="86">
        <v>1.06</v>
      </c>
      <c r="Q38" s="86">
        <v>0.08</v>
      </c>
    </row>
    <row r="39" spans="1:17" x14ac:dyDescent="0.3">
      <c r="I39" s="3" t="s">
        <v>22</v>
      </c>
      <c r="J39" s="86">
        <v>92.43</v>
      </c>
      <c r="K39" s="86">
        <v>8.76</v>
      </c>
      <c r="L39" s="3">
        <v>59.4</v>
      </c>
      <c r="M39" s="86">
        <v>82.64</v>
      </c>
      <c r="N39" s="86">
        <v>1.1000000000000001</v>
      </c>
      <c r="O39" s="86">
        <v>0.09</v>
      </c>
      <c r="P39" s="86">
        <v>1.61</v>
      </c>
      <c r="Q39" s="86">
        <v>0.72</v>
      </c>
    </row>
    <row r="40" spans="1:17" x14ac:dyDescent="0.3">
      <c r="I40" s="3" t="s">
        <v>26</v>
      </c>
      <c r="J40" s="86">
        <v>90.64</v>
      </c>
      <c r="K40" s="86">
        <v>14.25</v>
      </c>
      <c r="L40" s="3">
        <v>64.260000000000005</v>
      </c>
      <c r="M40" s="86">
        <v>70.010000000000005</v>
      </c>
      <c r="N40" s="86">
        <v>0.49</v>
      </c>
      <c r="O40" s="86">
        <v>0.31</v>
      </c>
      <c r="P40" s="86">
        <v>0.45</v>
      </c>
      <c r="Q40" s="86">
        <v>0.13</v>
      </c>
    </row>
    <row r="41" spans="1:17" x14ac:dyDescent="0.3">
      <c r="A41" s="86" t="s">
        <v>60</v>
      </c>
      <c r="B41" s="3" t="s">
        <v>214</v>
      </c>
    </row>
    <row r="42" spans="1:17" x14ac:dyDescent="0.3">
      <c r="A42" s="86" t="s">
        <v>130</v>
      </c>
      <c r="B42" s="123" t="s">
        <v>215</v>
      </c>
      <c r="H42" s="86" t="s">
        <v>43</v>
      </c>
      <c r="I42" s="86" t="s">
        <v>33</v>
      </c>
      <c r="J42" s="86">
        <v>88.7</v>
      </c>
      <c r="K42" s="86">
        <v>26.1</v>
      </c>
      <c r="L42" s="86">
        <v>63.76</v>
      </c>
      <c r="M42" s="86">
        <v>84.66</v>
      </c>
      <c r="N42" s="86">
        <v>0.69</v>
      </c>
      <c r="O42" s="86">
        <v>1.17</v>
      </c>
      <c r="P42" s="86">
        <v>0.23</v>
      </c>
      <c r="Q42" s="86">
        <v>1.9</v>
      </c>
    </row>
    <row r="43" spans="1:17" x14ac:dyDescent="0.3">
      <c r="A43" s="86" t="s">
        <v>216</v>
      </c>
      <c r="B43" s="124" t="s">
        <v>217</v>
      </c>
      <c r="I43" s="86" t="s">
        <v>14</v>
      </c>
      <c r="J43" s="86">
        <v>80.319999999999993</v>
      </c>
      <c r="K43" s="86">
        <v>14.72</v>
      </c>
      <c r="L43" s="86">
        <v>60.53</v>
      </c>
      <c r="M43" s="86">
        <v>78.61</v>
      </c>
      <c r="N43" s="86">
        <v>0.86</v>
      </c>
      <c r="O43" s="86">
        <v>0.2</v>
      </c>
      <c r="P43" s="86">
        <v>2.4500000000000002</v>
      </c>
      <c r="Q43" s="86">
        <v>0.53</v>
      </c>
    </row>
    <row r="44" spans="1:17" x14ac:dyDescent="0.3">
      <c r="A44" s="86" t="s">
        <v>46</v>
      </c>
      <c r="B44" s="125" t="s">
        <v>218</v>
      </c>
      <c r="I44" s="86" t="s">
        <v>15</v>
      </c>
      <c r="J44" s="86">
        <v>97.82</v>
      </c>
      <c r="K44" s="86">
        <v>34.81</v>
      </c>
      <c r="L44" s="86">
        <v>47.48</v>
      </c>
      <c r="M44" s="86">
        <v>97.67</v>
      </c>
      <c r="N44" s="86">
        <v>0.25</v>
      </c>
      <c r="O44" s="86">
        <v>0.01</v>
      </c>
      <c r="P44" s="86">
        <v>3.23</v>
      </c>
      <c r="Q44" s="86">
        <v>0.46</v>
      </c>
    </row>
    <row r="45" spans="1:17" x14ac:dyDescent="0.3">
      <c r="A45" s="86" t="s">
        <v>45</v>
      </c>
      <c r="B45" s="126" t="s">
        <v>219</v>
      </c>
      <c r="I45" s="86" t="s">
        <v>22</v>
      </c>
      <c r="J45" s="86">
        <v>98.56</v>
      </c>
      <c r="K45" s="86">
        <v>30.24</v>
      </c>
      <c r="L45" s="86">
        <v>53.15</v>
      </c>
      <c r="M45" s="86">
        <v>99.76</v>
      </c>
      <c r="N45" s="86">
        <v>0.36</v>
      </c>
      <c r="O45" s="86">
        <v>0.01</v>
      </c>
      <c r="P45" s="86">
        <v>0.61</v>
      </c>
      <c r="Q45" s="86">
        <v>0.17</v>
      </c>
    </row>
    <row r="46" spans="1:17" x14ac:dyDescent="0.3">
      <c r="A46" s="86" t="s">
        <v>22</v>
      </c>
      <c r="B46" s="127" t="s">
        <v>220</v>
      </c>
      <c r="I46" s="86" t="s">
        <v>26</v>
      </c>
      <c r="J46" s="86">
        <v>79.16</v>
      </c>
      <c r="K46" s="86">
        <v>23.44</v>
      </c>
      <c r="L46" s="86">
        <v>63.34</v>
      </c>
      <c r="M46" s="86">
        <v>79.900000000000006</v>
      </c>
      <c r="N46" s="86">
        <v>0.91</v>
      </c>
      <c r="O46" s="86">
        <v>0.61</v>
      </c>
      <c r="P46" s="86">
        <v>1.45</v>
      </c>
      <c r="Q46" s="86">
        <v>0.66</v>
      </c>
    </row>
    <row r="47" spans="1:17" x14ac:dyDescent="0.3">
      <c r="A47" s="86" t="s">
        <v>183</v>
      </c>
      <c r="B47" s="128" t="s">
        <v>221</v>
      </c>
    </row>
    <row r="48" spans="1:17" x14ac:dyDescent="0.3">
      <c r="A48" s="86" t="s">
        <v>16</v>
      </c>
      <c r="B48" s="129" t="s">
        <v>222</v>
      </c>
      <c r="H48" s="86" t="s">
        <v>90</v>
      </c>
      <c r="I48" s="86" t="s">
        <v>33</v>
      </c>
      <c r="J48" s="86">
        <v>12.37</v>
      </c>
      <c r="K48" s="86">
        <v>12.35</v>
      </c>
      <c r="L48" s="86">
        <v>38.46</v>
      </c>
      <c r="M48" s="86">
        <v>38.979999999999997</v>
      </c>
      <c r="N48" s="86">
        <v>0.47</v>
      </c>
      <c r="O48" s="86">
        <v>0.3</v>
      </c>
      <c r="P48" s="86">
        <v>0.37</v>
      </c>
      <c r="Q48" s="86">
        <v>0.23</v>
      </c>
    </row>
    <row r="49" spans="9:17" x14ac:dyDescent="0.3">
      <c r="I49" s="86" t="s">
        <v>14</v>
      </c>
      <c r="J49" s="86">
        <v>39.17</v>
      </c>
      <c r="K49" s="86">
        <v>21.2</v>
      </c>
      <c r="L49" s="86">
        <v>41.34</v>
      </c>
      <c r="M49" s="86">
        <v>43.92</v>
      </c>
      <c r="N49" s="86">
        <v>0.3</v>
      </c>
      <c r="O49" s="86">
        <v>0.17</v>
      </c>
      <c r="P49" s="86">
        <v>0.86</v>
      </c>
      <c r="Q49" s="86">
        <v>0.94</v>
      </c>
    </row>
    <row r="50" spans="9:17" x14ac:dyDescent="0.3">
      <c r="I50" s="86" t="s">
        <v>15</v>
      </c>
      <c r="J50" s="86">
        <v>29.35</v>
      </c>
      <c r="K50" s="86">
        <v>0</v>
      </c>
      <c r="L50" s="86">
        <v>44.34</v>
      </c>
      <c r="M50" s="86">
        <v>44.75</v>
      </c>
      <c r="N50" s="86">
        <v>0.69</v>
      </c>
      <c r="O50" s="86">
        <v>0</v>
      </c>
      <c r="P50" s="86">
        <v>0.71</v>
      </c>
      <c r="Q50" s="86">
        <v>0.27</v>
      </c>
    </row>
    <row r="51" spans="9:17" x14ac:dyDescent="0.3">
      <c r="I51" s="86" t="s">
        <v>22</v>
      </c>
      <c r="J51" s="86">
        <v>15.87</v>
      </c>
      <c r="K51" s="86">
        <v>0</v>
      </c>
      <c r="L51" s="86">
        <v>46.13</v>
      </c>
      <c r="M51" s="86">
        <v>42.84</v>
      </c>
      <c r="N51" s="86">
        <v>0.32</v>
      </c>
      <c r="O51" s="86">
        <v>0</v>
      </c>
      <c r="P51" s="86">
        <v>0.41</v>
      </c>
      <c r="Q51" s="86">
        <v>0.66</v>
      </c>
    </row>
    <row r="52" spans="9:17" x14ac:dyDescent="0.3">
      <c r="I52" s="86" t="s">
        <v>26</v>
      </c>
      <c r="J52" s="86">
        <v>22.77</v>
      </c>
      <c r="K52" s="86">
        <v>0</v>
      </c>
      <c r="L52" s="86">
        <v>48.62</v>
      </c>
      <c r="M52" s="86">
        <v>47.43</v>
      </c>
      <c r="N52" s="86">
        <v>0.18</v>
      </c>
      <c r="O52" s="86">
        <v>0</v>
      </c>
      <c r="P52" s="86">
        <v>0.62</v>
      </c>
      <c r="Q52" s="86">
        <v>0.54</v>
      </c>
    </row>
  </sheetData>
  <mergeCells count="7">
    <mergeCell ref="C1:E1"/>
    <mergeCell ref="I1:K1"/>
    <mergeCell ref="N1:P1"/>
    <mergeCell ref="S1:U1"/>
    <mergeCell ref="X1:Z1"/>
    <mergeCell ref="J33:M33"/>
    <mergeCell ref="N33:Q33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0C63B-CC5D-40DB-9011-CE644ABD2970}">
  <sheetPr codeName="Sheet9">
    <tabColor rgb="FFA50021"/>
  </sheetPr>
  <dimension ref="A1:R87"/>
  <sheetViews>
    <sheetView topLeftCell="B1" zoomScale="70" zoomScaleNormal="70" workbookViewId="0">
      <selection activeCell="L82" sqref="L82:L84"/>
    </sheetView>
  </sheetViews>
  <sheetFormatPr defaultRowHeight="14.4" x14ac:dyDescent="0.3"/>
  <cols>
    <col min="1" max="1" width="23.21875" style="5" bestFit="1" customWidth="1"/>
    <col min="2" max="2" width="12.5546875" style="5" bestFit="1" customWidth="1"/>
    <col min="3" max="3" width="16.21875" style="5" bestFit="1" customWidth="1"/>
    <col min="4" max="4" width="19.44140625" style="5" bestFit="1" customWidth="1"/>
    <col min="5" max="5" width="27.21875" style="5" bestFit="1" customWidth="1"/>
    <col min="6" max="6" width="26.5546875" style="5" bestFit="1" customWidth="1"/>
    <col min="7" max="7" width="13" style="5" bestFit="1" customWidth="1"/>
    <col min="8" max="8" width="12.44140625" style="5" bestFit="1" customWidth="1"/>
    <col min="9" max="9" width="42.44140625" style="5" customWidth="1"/>
    <col min="10" max="10" width="8.88671875" style="5"/>
    <col min="11" max="11" width="15.109375" style="5" customWidth="1"/>
    <col min="12" max="12" width="14.88671875" style="5" bestFit="1" customWidth="1"/>
    <col min="13" max="13" width="24" style="5" bestFit="1" customWidth="1"/>
    <col min="14" max="14" width="27" style="5" bestFit="1" customWidth="1"/>
    <col min="15" max="15" width="8.88671875" style="56"/>
    <col min="16" max="16" width="16.21875" style="56" bestFit="1" customWidth="1"/>
    <col min="17" max="19" width="8.88671875" style="5"/>
    <col min="20" max="20" width="23.21875" style="5" bestFit="1" customWidth="1"/>
    <col min="21" max="21" width="12.5546875" style="5" bestFit="1" customWidth="1"/>
    <col min="22" max="16384" width="8.88671875" style="5"/>
  </cols>
  <sheetData>
    <row r="1" spans="1:16" ht="23.4" x14ac:dyDescent="0.45">
      <c r="A1" s="99" t="s">
        <v>27</v>
      </c>
      <c r="B1" s="100"/>
      <c r="C1" s="100"/>
      <c r="D1" s="100"/>
      <c r="E1" s="100"/>
      <c r="F1" s="100"/>
      <c r="G1" s="100"/>
      <c r="H1" s="34"/>
    </row>
    <row r="2" spans="1:16" ht="74.400000000000006" customHeight="1" x14ac:dyDescent="0.3">
      <c r="A2" s="5" t="s">
        <v>0</v>
      </c>
      <c r="B2" s="5" t="s">
        <v>1</v>
      </c>
      <c r="C2" s="5" t="s">
        <v>29</v>
      </c>
      <c r="D2" s="5" t="s">
        <v>17</v>
      </c>
      <c r="E2" s="5" t="s">
        <v>36</v>
      </c>
      <c r="F2" s="5" t="s">
        <v>30</v>
      </c>
      <c r="G2" s="5" t="s">
        <v>37</v>
      </c>
      <c r="I2" s="22" t="s">
        <v>34</v>
      </c>
      <c r="J2" s="101" t="s">
        <v>57</v>
      </c>
      <c r="K2" s="101"/>
      <c r="L2" s="101" t="s">
        <v>58</v>
      </c>
      <c r="M2" s="101"/>
      <c r="N2" s="28" t="s">
        <v>77</v>
      </c>
    </row>
    <row r="3" spans="1:16" x14ac:dyDescent="0.3">
      <c r="A3" s="97"/>
      <c r="B3" s="97"/>
      <c r="C3" s="97"/>
      <c r="D3" s="97"/>
      <c r="E3" s="97"/>
      <c r="F3" s="97"/>
      <c r="H3" s="5" t="s">
        <v>81</v>
      </c>
      <c r="I3" s="23" t="s">
        <v>56</v>
      </c>
      <c r="O3" s="5"/>
      <c r="P3" s="5"/>
    </row>
    <row r="4" spans="1:16" x14ac:dyDescent="0.3">
      <c r="A4" s="5" t="s">
        <v>23</v>
      </c>
      <c r="B4" s="5" t="s">
        <v>10</v>
      </c>
      <c r="C4" s="5">
        <v>7.0148000000000001</v>
      </c>
      <c r="D4" s="5">
        <v>0.2087</v>
      </c>
      <c r="E4" s="5">
        <v>7.2229000000000001</v>
      </c>
      <c r="F4" s="5">
        <v>8.125</v>
      </c>
      <c r="G4" s="5">
        <f t="shared" ref="G4:G9" si="0">(F4-E4)/D4</f>
        <v>4.3224724484906565</v>
      </c>
      <c r="H4" s="5">
        <v>6.2339711974747081</v>
      </c>
      <c r="I4" s="72">
        <f t="shared" ref="I4:I9" si="1">(G4/(100-H4)*100)</f>
        <v>4.6098491145379974</v>
      </c>
    </row>
    <row r="5" spans="1:16" x14ac:dyDescent="0.3">
      <c r="B5" s="5" t="s">
        <v>11</v>
      </c>
      <c r="C5" s="5">
        <v>6.9797000000000002</v>
      </c>
      <c r="D5" s="5">
        <v>0.2054</v>
      </c>
      <c r="E5" s="5">
        <v>7.1825999999999999</v>
      </c>
      <c r="F5" s="5">
        <v>8.1214999999999993</v>
      </c>
      <c r="G5" s="5">
        <f t="shared" si="0"/>
        <v>4.5710808179162576</v>
      </c>
      <c r="H5" s="5">
        <v>6.0430793777423428</v>
      </c>
      <c r="I5" s="72">
        <f t="shared" si="1"/>
        <v>4.865081558274702</v>
      </c>
    </row>
    <row r="6" spans="1:16" x14ac:dyDescent="0.3">
      <c r="B6" s="5" t="s">
        <v>12</v>
      </c>
      <c r="C6" s="5">
        <v>7.0046999999999997</v>
      </c>
      <c r="D6" s="5">
        <v>0.20569999999999999</v>
      </c>
      <c r="E6" s="5">
        <v>7.2088000000000001</v>
      </c>
      <c r="F6" s="5">
        <v>8.1233000000000004</v>
      </c>
      <c r="G6" s="5">
        <f t="shared" si="0"/>
        <v>4.4457948468643673</v>
      </c>
      <c r="H6" s="5">
        <v>6.041461006909941</v>
      </c>
      <c r="I6" s="72">
        <f t="shared" si="1"/>
        <v>4.7316559990266791</v>
      </c>
    </row>
    <row r="7" spans="1:16" x14ac:dyDescent="0.3">
      <c r="A7" s="5" t="s">
        <v>13</v>
      </c>
      <c r="B7" s="5" t="s">
        <v>7</v>
      </c>
      <c r="C7" s="5">
        <v>7.0521000000000003</v>
      </c>
      <c r="D7" s="5">
        <v>0.2074</v>
      </c>
      <c r="E7" s="5">
        <v>7.2500999999999998</v>
      </c>
      <c r="F7" s="5">
        <v>7.5095999999999998</v>
      </c>
      <c r="G7" s="5">
        <f t="shared" si="0"/>
        <v>1.2512054001928643</v>
      </c>
      <c r="H7" s="5">
        <v>5.111821086261795</v>
      </c>
      <c r="I7" s="72">
        <f t="shared" si="1"/>
        <v>1.3186104049170564</v>
      </c>
    </row>
    <row r="8" spans="1:16" x14ac:dyDescent="0.3">
      <c r="B8" s="5" t="s">
        <v>8</v>
      </c>
      <c r="C8" s="5">
        <v>7.0824999999999996</v>
      </c>
      <c r="D8" s="5">
        <v>0.2054</v>
      </c>
      <c r="E8" s="5">
        <v>7.2797000000000001</v>
      </c>
      <c r="F8" s="5">
        <v>7.5022000000000002</v>
      </c>
      <c r="G8" s="5">
        <f t="shared" si="0"/>
        <v>1.0832521908471282</v>
      </c>
      <c r="H8" s="5">
        <v>5.6507186454028897</v>
      </c>
      <c r="I8" s="72">
        <f t="shared" si="1"/>
        <v>1.1481297740635599</v>
      </c>
    </row>
    <row r="9" spans="1:16" x14ac:dyDescent="0.3">
      <c r="B9" s="5" t="s">
        <v>9</v>
      </c>
      <c r="C9" s="5">
        <v>7.0312999999999999</v>
      </c>
      <c r="D9" s="5">
        <v>0.20849999999999999</v>
      </c>
      <c r="E9" s="5">
        <v>7.2401999999999997</v>
      </c>
      <c r="F9" s="5">
        <v>7.4965000000000002</v>
      </c>
      <c r="G9" s="5">
        <f t="shared" si="0"/>
        <v>1.2292565947242227</v>
      </c>
      <c r="H9" s="5">
        <v>5.6041335453104359</v>
      </c>
      <c r="I9" s="72">
        <f t="shared" si="1"/>
        <v>1.3022356178215402</v>
      </c>
    </row>
    <row r="10" spans="1:16" ht="15" thickBot="1" x14ac:dyDescent="0.35">
      <c r="I10" s="72"/>
    </row>
    <row r="11" spans="1:16" ht="15" thickTop="1" x14ac:dyDescent="0.3">
      <c r="A11" s="44"/>
      <c r="B11" s="45">
        <v>1</v>
      </c>
      <c r="C11" s="45">
        <v>6.7854000000000001</v>
      </c>
      <c r="D11" s="45">
        <v>0.20069999999999999</v>
      </c>
      <c r="E11" s="45">
        <f t="shared" ref="E11:E16" si="2">SUM(C11:D11)</f>
        <v>6.9861000000000004</v>
      </c>
      <c r="F11" s="45">
        <v>7.7568000000000001</v>
      </c>
      <c r="G11" s="45">
        <f t="shared" ref="G11:G16" si="3">(F11-E11)/D11</f>
        <v>3.8400597907324352</v>
      </c>
      <c r="H11" s="39">
        <v>4.9604743083000242</v>
      </c>
      <c r="I11" s="73">
        <f t="shared" ref="I11:I16" si="4">(G11/(100-H11)*100)</f>
        <v>4.0404871160544902</v>
      </c>
      <c r="J11" s="103" t="s">
        <v>120</v>
      </c>
      <c r="K11" s="104"/>
    </row>
    <row r="12" spans="1:16" x14ac:dyDescent="0.3">
      <c r="A12" s="46" t="s">
        <v>84</v>
      </c>
      <c r="B12" s="5">
        <v>1</v>
      </c>
      <c r="C12" s="5">
        <v>6.6600999999999999</v>
      </c>
      <c r="D12" s="5">
        <v>0.2006</v>
      </c>
      <c r="E12" s="5">
        <f t="shared" si="2"/>
        <v>6.8606999999999996</v>
      </c>
      <c r="F12" s="5">
        <v>7.6486999999999998</v>
      </c>
      <c r="G12" s="5">
        <f t="shared" si="3"/>
        <v>3.9282153539381865</v>
      </c>
      <c r="H12" s="1">
        <v>4.9604743083000242</v>
      </c>
      <c r="I12" s="72">
        <f t="shared" si="4"/>
        <v>4.1332438533847258</v>
      </c>
      <c r="J12" s="105"/>
      <c r="K12" s="106"/>
    </row>
    <row r="13" spans="1:16" x14ac:dyDescent="0.3">
      <c r="A13" s="46"/>
      <c r="B13" s="5">
        <v>2</v>
      </c>
      <c r="C13" s="5">
        <v>6.6833999999999998</v>
      </c>
      <c r="D13" s="5">
        <v>0.20830000000000001</v>
      </c>
      <c r="E13" s="5">
        <f t="shared" si="2"/>
        <v>6.8917000000000002</v>
      </c>
      <c r="F13" s="5">
        <v>7.6902999999999997</v>
      </c>
      <c r="G13" s="5">
        <f t="shared" si="3"/>
        <v>3.8338934229476691</v>
      </c>
      <c r="H13" s="1">
        <v>4.8162999940357132</v>
      </c>
      <c r="I13" s="72">
        <f t="shared" si="4"/>
        <v>4.027888622429507</v>
      </c>
      <c r="J13" s="55">
        <v>1</v>
      </c>
      <c r="K13" s="75">
        <f>AVERAGE(I11,I14)</f>
        <v>3.9880174519635352</v>
      </c>
    </row>
    <row r="14" spans="1:16" x14ac:dyDescent="0.3">
      <c r="A14" s="46"/>
      <c r="B14" s="5">
        <v>2</v>
      </c>
      <c r="C14" s="5">
        <v>6.6647999999999996</v>
      </c>
      <c r="D14" s="5">
        <v>0.2</v>
      </c>
      <c r="E14" s="5">
        <f t="shared" si="2"/>
        <v>6.8647999999999998</v>
      </c>
      <c r="F14" s="5">
        <v>7.6139999999999999</v>
      </c>
      <c r="G14" s="5">
        <f t="shared" si="3"/>
        <v>3.7460000000000004</v>
      </c>
      <c r="H14" s="1">
        <v>4.8162999940357132</v>
      </c>
      <c r="I14" s="72">
        <f t="shared" si="4"/>
        <v>3.9355477878725802</v>
      </c>
      <c r="J14" s="55">
        <v>2</v>
      </c>
      <c r="K14" s="75">
        <f>AVERAGE(I12,I15)</f>
        <v>3.8694980166431803</v>
      </c>
    </row>
    <row r="15" spans="1:16" x14ac:dyDescent="0.3">
      <c r="A15" s="46"/>
      <c r="B15" s="5">
        <v>3</v>
      </c>
      <c r="C15" s="5">
        <v>6.6645000000000003</v>
      </c>
      <c r="D15" s="5">
        <v>0.21060000000000001</v>
      </c>
      <c r="E15" s="5">
        <f t="shared" si="2"/>
        <v>6.8751000000000007</v>
      </c>
      <c r="F15" s="5">
        <v>7.6036000000000001</v>
      </c>
      <c r="G15" s="5">
        <f t="shared" si="3"/>
        <v>3.4591642924976234</v>
      </c>
      <c r="H15" s="37">
        <v>4.0653899683147401</v>
      </c>
      <c r="I15" s="72">
        <f t="shared" si="4"/>
        <v>3.6057521799016348</v>
      </c>
      <c r="J15" s="55">
        <v>3</v>
      </c>
      <c r="K15" s="75">
        <f>AVERAGE(I13,I16)</f>
        <v>3.8455060262722367</v>
      </c>
    </row>
    <row r="16" spans="1:16" ht="15" thickBot="1" x14ac:dyDescent="0.35">
      <c r="A16" s="48"/>
      <c r="B16" s="49">
        <v>3</v>
      </c>
      <c r="C16" s="49">
        <v>6.7407000000000004</v>
      </c>
      <c r="D16" s="49">
        <v>0.2077</v>
      </c>
      <c r="E16" s="49">
        <f t="shared" si="2"/>
        <v>6.9484000000000004</v>
      </c>
      <c r="F16" s="49">
        <v>7.6783000000000001</v>
      </c>
      <c r="G16" s="49">
        <f t="shared" si="3"/>
        <v>3.5142031776600855</v>
      </c>
      <c r="H16" s="42">
        <v>4.0653899683147401</v>
      </c>
      <c r="I16" s="74">
        <f t="shared" si="4"/>
        <v>3.6631234301149664</v>
      </c>
      <c r="J16" s="49"/>
      <c r="K16" s="50"/>
    </row>
    <row r="17" spans="1:18" ht="15" thickTop="1" x14ac:dyDescent="0.3">
      <c r="I17" s="72"/>
    </row>
    <row r="18" spans="1:18" x14ac:dyDescent="0.3">
      <c r="A18" s="5" t="s">
        <v>24</v>
      </c>
      <c r="B18" s="5" t="s">
        <v>10</v>
      </c>
      <c r="C18" s="5">
        <v>7.0538999999999996</v>
      </c>
      <c r="D18" s="5">
        <v>0.2079</v>
      </c>
      <c r="E18" s="5">
        <v>7.2518000000000002</v>
      </c>
      <c r="F18" s="5">
        <v>7.2680999999999996</v>
      </c>
      <c r="G18" s="5">
        <f t="shared" ref="G18:G23" si="5">(F18-E18)/D18</f>
        <v>7.8403078403075102E-2</v>
      </c>
      <c r="H18" s="5">
        <v>3.1859816806060031</v>
      </c>
      <c r="I18" s="72">
        <f t="shared" ref="I18:I23" si="6">(G18/(100-H18)*100)</f>
        <v>8.0983187935056739E-2</v>
      </c>
    </row>
    <row r="19" spans="1:18" x14ac:dyDescent="0.3">
      <c r="B19" s="5" t="s">
        <v>11</v>
      </c>
      <c r="C19" s="5">
        <v>7.0359999999999996</v>
      </c>
      <c r="D19" s="5">
        <v>0.2097</v>
      </c>
      <c r="E19" s="5">
        <v>7.24</v>
      </c>
      <c r="F19" s="5">
        <v>7.2539999999999996</v>
      </c>
      <c r="G19" s="5">
        <f t="shared" si="5"/>
        <v>6.6762041010964931E-2</v>
      </c>
      <c r="H19" s="5">
        <v>3.833992094861808</v>
      </c>
      <c r="I19" s="72">
        <f t="shared" si="6"/>
        <v>6.9423741782877746E-2</v>
      </c>
    </row>
    <row r="20" spans="1:18" x14ac:dyDescent="0.3">
      <c r="B20" s="5" t="s">
        <v>12</v>
      </c>
      <c r="C20" s="5">
        <v>7.1176000000000004</v>
      </c>
      <c r="D20" s="5">
        <v>0.20610000000000001</v>
      </c>
      <c r="E20" s="5">
        <v>7.3029000000000002</v>
      </c>
      <c r="F20" s="5">
        <v>7.3190999999999997</v>
      </c>
      <c r="G20" s="5">
        <f t="shared" si="5"/>
        <v>7.8602620087334055E-2</v>
      </c>
      <c r="H20" s="5">
        <v>3.8385826771649749</v>
      </c>
      <c r="I20" s="72">
        <f t="shared" si="6"/>
        <v>8.1740288647626502E-2</v>
      </c>
    </row>
    <row r="21" spans="1:18" x14ac:dyDescent="0.3">
      <c r="B21" s="5" t="s">
        <v>7</v>
      </c>
      <c r="C21" s="5">
        <v>7.0720000000000001</v>
      </c>
      <c r="D21" s="5">
        <v>0.2082</v>
      </c>
      <c r="E21" s="5">
        <v>7.3160999999999996</v>
      </c>
      <c r="F21" s="5">
        <v>7.6006</v>
      </c>
      <c r="G21" s="5">
        <f t="shared" si="5"/>
        <v>1.3664745437079751</v>
      </c>
      <c r="H21" s="5">
        <v>5.653991638462978</v>
      </c>
      <c r="I21" s="72">
        <f t="shared" si="6"/>
        <v>1.4483649784859995</v>
      </c>
    </row>
    <row r="22" spans="1:18" x14ac:dyDescent="0.3">
      <c r="B22" s="5" t="s">
        <v>8</v>
      </c>
      <c r="C22" s="5">
        <v>7.0807000000000002</v>
      </c>
      <c r="D22" s="5">
        <v>0.20799999999999999</v>
      </c>
      <c r="E22" s="5">
        <v>7.2824999999999998</v>
      </c>
      <c r="F22" s="5">
        <v>7.5728999999999997</v>
      </c>
      <c r="G22" s="5">
        <f t="shared" si="5"/>
        <v>1.3961538461538461</v>
      </c>
      <c r="H22" s="5">
        <v>5.5655296229806357</v>
      </c>
      <c r="I22" s="72">
        <f t="shared" si="6"/>
        <v>1.478436677391056</v>
      </c>
    </row>
    <row r="23" spans="1:18" ht="15.6" x14ac:dyDescent="0.3">
      <c r="B23" s="5" t="s">
        <v>9</v>
      </c>
      <c r="C23" s="5">
        <v>7.0902000000000003</v>
      </c>
      <c r="D23" s="5">
        <v>0.2056</v>
      </c>
      <c r="E23" s="5">
        <v>7.2838000000000003</v>
      </c>
      <c r="F23" s="5">
        <v>7.5594999999999999</v>
      </c>
      <c r="G23" s="5">
        <f t="shared" si="5"/>
        <v>1.3409533073929942</v>
      </c>
      <c r="H23" s="5">
        <v>5.0525064394692487</v>
      </c>
      <c r="I23" s="72">
        <f t="shared" si="6"/>
        <v>1.4123103803031012</v>
      </c>
      <c r="P23" s="58" t="s">
        <v>119</v>
      </c>
      <c r="Q23" s="59"/>
    </row>
    <row r="24" spans="1:18" ht="15.6" x14ac:dyDescent="0.3">
      <c r="I24" s="72"/>
      <c r="K24" s="5" t="s">
        <v>191</v>
      </c>
      <c r="L24" s="56">
        <v>4.74</v>
      </c>
      <c r="M24" s="56">
        <v>0.13</v>
      </c>
      <c r="N24" s="5" t="s">
        <v>127</v>
      </c>
      <c r="P24" s="60" t="s">
        <v>128</v>
      </c>
      <c r="Q24" s="61"/>
    </row>
    <row r="25" spans="1:18" ht="15.6" x14ac:dyDescent="0.3">
      <c r="A25" s="5" t="s">
        <v>25</v>
      </c>
      <c r="B25" s="5" t="s">
        <v>10</v>
      </c>
      <c r="C25" s="5">
        <v>7.0157999999999996</v>
      </c>
      <c r="D25" s="5">
        <v>0.20499999999999999</v>
      </c>
      <c r="E25" s="5">
        <v>7.5174000000000003</v>
      </c>
      <c r="F25" s="5">
        <v>7.3304999999999998</v>
      </c>
      <c r="G25" s="5">
        <f t="shared" ref="G25:G30" si="7">(F25-E25)/D25</f>
        <v>-0.91170731707317332</v>
      </c>
      <c r="H25" s="5">
        <v>4.2985074626861826</v>
      </c>
      <c r="I25" s="72">
        <f t="shared" ref="I25:I30" si="8">(G25/(100-H25)*100)</f>
        <v>-0.95265736500159648</v>
      </c>
      <c r="K25" s="5" t="s">
        <v>119</v>
      </c>
      <c r="L25" s="56">
        <v>2.78</v>
      </c>
      <c r="M25" s="56">
        <v>0.16</v>
      </c>
      <c r="N25" s="5" t="s">
        <v>125</v>
      </c>
      <c r="P25" s="62" t="s">
        <v>129</v>
      </c>
      <c r="Q25" s="63"/>
    </row>
    <row r="26" spans="1:18" x14ac:dyDescent="0.3">
      <c r="B26" s="5" t="s">
        <v>11</v>
      </c>
      <c r="C26" s="5">
        <v>6.3540000000000001</v>
      </c>
      <c r="D26" s="5">
        <v>0.20100000000000001</v>
      </c>
      <c r="E26" s="5">
        <v>6.8635000000000002</v>
      </c>
      <c r="F26" s="5">
        <v>6.6772</v>
      </c>
      <c r="G26" s="5">
        <f t="shared" si="7"/>
        <v>-0.92686567164179168</v>
      </c>
      <c r="H26" s="5">
        <v>4.364923318914733</v>
      </c>
      <c r="I26" s="72">
        <f t="shared" si="8"/>
        <v>-0.96916916241162743</v>
      </c>
      <c r="K26" s="5" t="s">
        <v>129</v>
      </c>
      <c r="L26" s="56">
        <v>1.26</v>
      </c>
      <c r="M26" s="56">
        <v>0.09</v>
      </c>
      <c r="N26" s="5" t="s">
        <v>124</v>
      </c>
      <c r="O26" s="98"/>
      <c r="P26" s="98"/>
      <c r="Q26" s="100"/>
      <c r="R26" s="100"/>
    </row>
    <row r="27" spans="1:18" x14ac:dyDescent="0.3">
      <c r="B27" s="5" t="s">
        <v>12</v>
      </c>
      <c r="C27" s="5">
        <v>7.0338000000000003</v>
      </c>
      <c r="D27" s="5">
        <v>0.20599999999999999</v>
      </c>
      <c r="E27" s="5">
        <v>7.5362999999999998</v>
      </c>
      <c r="F27" s="24">
        <v>7.3484999999999996</v>
      </c>
      <c r="G27" s="5">
        <f t="shared" si="7"/>
        <v>-0.9116504854368942</v>
      </c>
      <c r="H27" s="5">
        <v>4.0775534679191106</v>
      </c>
      <c r="I27" s="72">
        <f t="shared" si="8"/>
        <v>-0.950403704655298</v>
      </c>
      <c r="K27" s="5" t="s">
        <v>192</v>
      </c>
      <c r="L27" s="56">
        <v>3.9</v>
      </c>
      <c r="M27" s="56">
        <v>0.08</v>
      </c>
      <c r="N27" s="5" t="s">
        <v>126</v>
      </c>
    </row>
    <row r="28" spans="1:18" x14ac:dyDescent="0.3">
      <c r="B28" s="5" t="s">
        <v>7</v>
      </c>
      <c r="C28" s="5">
        <v>7.0529000000000002</v>
      </c>
      <c r="D28" s="5">
        <v>0.2054</v>
      </c>
      <c r="E28" s="5">
        <v>7.2499000000000002</v>
      </c>
      <c r="F28" s="5">
        <v>7.5792999999999999</v>
      </c>
      <c r="G28" s="5">
        <f t="shared" si="7"/>
        <v>1.6037000973709818</v>
      </c>
      <c r="H28" s="5">
        <v>5.3824921135645365</v>
      </c>
      <c r="I28" s="72">
        <f t="shared" si="8"/>
        <v>1.6949295465441987</v>
      </c>
    </row>
    <row r="29" spans="1:18" x14ac:dyDescent="0.3">
      <c r="B29" s="5" t="s">
        <v>8</v>
      </c>
      <c r="C29" s="5">
        <v>7.2241999999999997</v>
      </c>
      <c r="D29" s="5">
        <v>0.2024</v>
      </c>
      <c r="E29" s="5">
        <v>7.4166999999999996</v>
      </c>
      <c r="F29" s="5">
        <v>7.7054</v>
      </c>
      <c r="G29" s="5">
        <f t="shared" si="7"/>
        <v>1.4263833992094881</v>
      </c>
      <c r="H29" s="5">
        <v>5.0455085081122482</v>
      </c>
      <c r="I29" s="72">
        <f t="shared" si="8"/>
        <v>1.5021758073775249</v>
      </c>
    </row>
    <row r="30" spans="1:18" x14ac:dyDescent="0.3">
      <c r="B30" s="5" t="s">
        <v>9</v>
      </c>
      <c r="C30" s="5">
        <v>7.0850999999999997</v>
      </c>
      <c r="D30" s="5">
        <v>0.20580000000000001</v>
      </c>
      <c r="E30" s="5">
        <v>7.2834000000000003</v>
      </c>
      <c r="F30" s="5">
        <v>7.5961999999999996</v>
      </c>
      <c r="G30" s="5">
        <f t="shared" si="7"/>
        <v>1.5199222546161286</v>
      </c>
      <c r="H30" s="5">
        <v>5.0698602794411141</v>
      </c>
      <c r="I30" s="72">
        <f t="shared" si="8"/>
        <v>1.6010955625792271</v>
      </c>
    </row>
    <row r="31" spans="1:18" x14ac:dyDescent="0.3">
      <c r="I31" s="72"/>
    </row>
    <row r="32" spans="1:18" x14ac:dyDescent="0.3">
      <c r="A32" s="5" t="s">
        <v>22</v>
      </c>
      <c r="B32" s="5" t="s">
        <v>10</v>
      </c>
      <c r="C32" s="5">
        <v>7.0694999999999997</v>
      </c>
      <c r="D32" s="5">
        <v>0.2046</v>
      </c>
      <c r="E32" s="5">
        <v>7.2674000000000003</v>
      </c>
      <c r="F32" s="5">
        <v>7.4676999999999998</v>
      </c>
      <c r="G32" s="5">
        <f t="shared" ref="G32:G37" si="9">(F32-E32)/D32</f>
        <v>0.97898338220918613</v>
      </c>
      <c r="H32" s="5">
        <v>4.8204721285457452</v>
      </c>
      <c r="I32" s="72">
        <f t="shared" ref="I32:I37" si="10">(G32/(100-H32)*100)</f>
        <v>1.0285650749721755</v>
      </c>
      <c r="O32" s="5"/>
      <c r="P32" s="5"/>
    </row>
    <row r="33" spans="1:14" x14ac:dyDescent="0.3">
      <c r="B33" s="5" t="s">
        <v>11</v>
      </c>
      <c r="C33" s="5">
        <v>7.0461</v>
      </c>
      <c r="D33" s="5">
        <v>0.20180000000000001</v>
      </c>
      <c r="E33" s="5">
        <v>7.2480000000000002</v>
      </c>
      <c r="F33" s="5">
        <v>7.4385000000000003</v>
      </c>
      <c r="G33" s="5">
        <f t="shared" si="9"/>
        <v>0.94400396432111056</v>
      </c>
      <c r="H33" s="5">
        <v>4.5154845154841521</v>
      </c>
      <c r="I33" s="72">
        <f t="shared" si="10"/>
        <v>0.98864612710339828</v>
      </c>
    </row>
    <row r="34" spans="1:14" x14ac:dyDescent="0.3">
      <c r="B34" s="5" t="s">
        <v>12</v>
      </c>
      <c r="C34" s="5">
        <v>7.1066000000000003</v>
      </c>
      <c r="D34" s="5">
        <v>0.20080000000000001</v>
      </c>
      <c r="E34" s="5">
        <v>7.2945000000000002</v>
      </c>
      <c r="F34" s="5">
        <v>7.4813000000000001</v>
      </c>
      <c r="G34" s="5">
        <f t="shared" si="9"/>
        <v>0.93027888446215068</v>
      </c>
      <c r="H34" s="5">
        <v>4.7675804529204786</v>
      </c>
      <c r="I34" s="72">
        <f t="shared" si="10"/>
        <v>0.97685104388453969</v>
      </c>
      <c r="N34" s="70" t="s">
        <v>195</v>
      </c>
    </row>
    <row r="35" spans="1:14" x14ac:dyDescent="0.3">
      <c r="B35" s="5" t="s">
        <v>7</v>
      </c>
      <c r="C35" s="5">
        <v>7.0301</v>
      </c>
      <c r="D35" s="5">
        <v>0.20680000000000001</v>
      </c>
      <c r="E35" s="5">
        <v>7.2698</v>
      </c>
      <c r="F35" s="5">
        <v>7.6036999999999999</v>
      </c>
      <c r="G35" s="5">
        <f t="shared" si="9"/>
        <v>1.6146034816247574</v>
      </c>
      <c r="H35" s="5">
        <v>5.4480143683894084</v>
      </c>
      <c r="I35" s="72">
        <f t="shared" si="10"/>
        <v>1.7076357210683089</v>
      </c>
    </row>
    <row r="36" spans="1:14" x14ac:dyDescent="0.3">
      <c r="B36" s="5" t="s">
        <v>8</v>
      </c>
      <c r="C36" s="5">
        <v>7.1227</v>
      </c>
      <c r="D36" s="5">
        <v>0.2036</v>
      </c>
      <c r="E36" s="5">
        <v>7.2176999999999998</v>
      </c>
      <c r="F36" s="5">
        <v>7.5202</v>
      </c>
      <c r="G36" s="5">
        <f t="shared" si="9"/>
        <v>1.4857563850687634</v>
      </c>
      <c r="H36" s="5">
        <v>5.365659777424753</v>
      </c>
      <c r="I36" s="72">
        <f t="shared" si="10"/>
        <v>1.5699970872881224</v>
      </c>
    </row>
    <row r="37" spans="1:14" x14ac:dyDescent="0.3">
      <c r="B37" s="5" t="s">
        <v>9</v>
      </c>
      <c r="C37" s="5">
        <v>7.1227</v>
      </c>
      <c r="D37" s="5">
        <v>0.2036</v>
      </c>
      <c r="E37" s="5">
        <v>7.2736999999999998</v>
      </c>
      <c r="F37" s="5">
        <v>7.6257999999999999</v>
      </c>
      <c r="G37" s="5">
        <f t="shared" si="9"/>
        <v>1.7293713163064837</v>
      </c>
      <c r="H37" s="5">
        <v>5.6416368692892513</v>
      </c>
      <c r="I37" s="72">
        <f t="shared" si="10"/>
        <v>1.8327695171130267</v>
      </c>
    </row>
    <row r="38" spans="1:14" x14ac:dyDescent="0.3">
      <c r="I38" s="72"/>
    </row>
    <row r="39" spans="1:14" x14ac:dyDescent="0.3">
      <c r="A39" s="5" t="s">
        <v>26</v>
      </c>
      <c r="B39" s="5" t="s">
        <v>10</v>
      </c>
      <c r="C39" s="5">
        <v>7.0646000000000004</v>
      </c>
      <c r="D39" s="5">
        <v>0.20619999999999999</v>
      </c>
      <c r="E39" s="5">
        <v>7.2652999999999999</v>
      </c>
      <c r="F39" s="5">
        <v>7.3470000000000004</v>
      </c>
      <c r="G39" s="5">
        <f t="shared" ref="G39:G44" si="11">(F39-E39)/D39</f>
        <v>0.39621726479146729</v>
      </c>
      <c r="H39" s="5">
        <v>4.3845851356665539</v>
      </c>
      <c r="I39" s="72">
        <f t="shared" ref="I39:I44" si="12">(G39/(100-H39)*100)</f>
        <v>0.41438638879897244</v>
      </c>
    </row>
    <row r="40" spans="1:14" x14ac:dyDescent="0.3">
      <c r="B40" s="5" t="s">
        <v>11</v>
      </c>
      <c r="C40" s="5">
        <v>6.9851000000000001</v>
      </c>
      <c r="D40" s="5">
        <v>0.2039</v>
      </c>
      <c r="E40" s="5">
        <v>7.1891999999999996</v>
      </c>
      <c r="F40" s="5">
        <v>7.2541000000000002</v>
      </c>
      <c r="G40" s="5">
        <f t="shared" si="11"/>
        <v>0.31829328102011095</v>
      </c>
      <c r="H40" s="5">
        <v>4.6766169154230344</v>
      </c>
      <c r="I40" s="72">
        <f t="shared" si="12"/>
        <v>0.33390892215575368</v>
      </c>
    </row>
    <row r="41" spans="1:14" x14ac:dyDescent="0.3">
      <c r="B41" s="5" t="s">
        <v>12</v>
      </c>
      <c r="C41" s="5">
        <v>6.9954000000000001</v>
      </c>
      <c r="D41" s="5">
        <v>0.20799999999999999</v>
      </c>
      <c r="E41" s="5">
        <v>7.2016999999999998</v>
      </c>
      <c r="F41" s="5">
        <v>7.2571000000000003</v>
      </c>
      <c r="G41" s="5">
        <f t="shared" si="11"/>
        <v>0.26634615384615656</v>
      </c>
      <c r="H41" s="5">
        <v>4.5741324921139146</v>
      </c>
      <c r="I41" s="72">
        <f t="shared" si="12"/>
        <v>0.27911315956770888</v>
      </c>
    </row>
    <row r="42" spans="1:14" x14ac:dyDescent="0.3">
      <c r="B42" s="5" t="s">
        <v>7</v>
      </c>
      <c r="C42" s="5">
        <v>7.0652999999999997</v>
      </c>
      <c r="D42" s="5">
        <v>0.20760000000000001</v>
      </c>
      <c r="E42" s="5">
        <v>7.2686000000000002</v>
      </c>
      <c r="F42" s="5">
        <v>7.5507</v>
      </c>
      <c r="G42" s="5">
        <f t="shared" si="11"/>
        <v>1.3588631984585731</v>
      </c>
      <c r="H42" s="5">
        <v>5.7375421878098365</v>
      </c>
      <c r="I42" s="72">
        <f t="shared" si="12"/>
        <v>1.4415741218693778</v>
      </c>
    </row>
    <row r="43" spans="1:14" x14ac:dyDescent="0.3">
      <c r="B43" s="5" t="s">
        <v>8</v>
      </c>
      <c r="C43" s="5">
        <v>7.0545999999999998</v>
      </c>
      <c r="D43" s="5">
        <v>0.20019999999999999</v>
      </c>
      <c r="E43" s="5">
        <v>7.2497999999999996</v>
      </c>
      <c r="F43" s="5">
        <v>7.5808999999999997</v>
      </c>
      <c r="G43" s="5">
        <f t="shared" si="11"/>
        <v>1.6538461538461549</v>
      </c>
      <c r="H43" s="5">
        <v>5.4145854145857948</v>
      </c>
      <c r="I43" s="72">
        <f t="shared" si="12"/>
        <v>1.7485213350232442</v>
      </c>
    </row>
    <row r="44" spans="1:14" x14ac:dyDescent="0.3">
      <c r="B44" s="5" t="s">
        <v>9</v>
      </c>
      <c r="C44" s="5">
        <v>7.0434000000000001</v>
      </c>
      <c r="D44" s="5">
        <v>0.20599999999999999</v>
      </c>
      <c r="E44" s="5">
        <v>7.2455999999999996</v>
      </c>
      <c r="F44" s="5">
        <v>7.5698999999999996</v>
      </c>
      <c r="G44" s="5">
        <f t="shared" si="11"/>
        <v>1.5742718446601944</v>
      </c>
      <c r="H44" s="5">
        <v>5.2869496855346849</v>
      </c>
      <c r="I44" s="72">
        <f t="shared" si="12"/>
        <v>1.6621488162753841</v>
      </c>
    </row>
    <row r="45" spans="1:14" x14ac:dyDescent="0.3">
      <c r="I45" s="72"/>
    </row>
    <row r="46" spans="1:14" x14ac:dyDescent="0.3">
      <c r="A46" s="76" t="s">
        <v>16</v>
      </c>
      <c r="B46" s="76" t="s">
        <v>7</v>
      </c>
      <c r="C46" s="76">
        <v>7.0189000000000004</v>
      </c>
      <c r="D46" s="76">
        <v>0.2044</v>
      </c>
      <c r="E46" s="76">
        <v>7.2222</v>
      </c>
      <c r="F46" s="76">
        <v>7.4912000000000001</v>
      </c>
      <c r="G46" s="76">
        <f>(F46-E46)/D46</f>
        <v>1.3160469667318988</v>
      </c>
      <c r="H46" s="76">
        <v>5.7609123082968914</v>
      </c>
      <c r="I46" s="77">
        <f>(G46/(100-H46)*100)</f>
        <v>1.3964979914037992</v>
      </c>
    </row>
    <row r="47" spans="1:14" x14ac:dyDescent="0.3">
      <c r="A47" s="76"/>
      <c r="B47" s="76" t="s">
        <v>8</v>
      </c>
      <c r="C47" s="76">
        <v>7.0111999999999997</v>
      </c>
      <c r="D47" s="76">
        <v>0.20830000000000001</v>
      </c>
      <c r="E47" s="76">
        <v>7.2183999999999999</v>
      </c>
      <c r="F47" s="76">
        <v>7.5202</v>
      </c>
      <c r="G47" s="76">
        <f>(F47-E47)/D47</f>
        <v>1.4488718194911188</v>
      </c>
      <c r="H47" s="76">
        <v>5.7334914986159049</v>
      </c>
      <c r="I47" s="77">
        <f>(G47/(100-H47)*100)</f>
        <v>1.5369953152235878</v>
      </c>
    </row>
    <row r="48" spans="1:14" x14ac:dyDescent="0.3">
      <c r="A48" s="76"/>
      <c r="B48" s="76" t="s">
        <v>9</v>
      </c>
      <c r="C48" s="76">
        <v>6.9949000000000003</v>
      </c>
      <c r="D48" s="76">
        <v>0.20469999999999999</v>
      </c>
      <c r="E48" s="76">
        <v>7.1985999999999999</v>
      </c>
      <c r="F48" s="76">
        <v>7.4969000000000001</v>
      </c>
      <c r="G48" s="76">
        <f>(F48-E48)/D48</f>
        <v>1.4572545188080128</v>
      </c>
      <c r="H48" s="76">
        <v>5.7210965435044026</v>
      </c>
      <c r="I48" s="77">
        <f>(G48/(100-H48)*100)</f>
        <v>1.5456846286724726</v>
      </c>
    </row>
    <row r="49" spans="1:12" x14ac:dyDescent="0.3">
      <c r="A49" s="76"/>
      <c r="B49" s="76"/>
      <c r="C49" s="76"/>
      <c r="D49" s="76"/>
      <c r="E49" s="76"/>
      <c r="F49" s="76"/>
      <c r="G49" s="76"/>
      <c r="H49" s="76"/>
      <c r="I49" s="76"/>
    </row>
    <row r="51" spans="1:12" x14ac:dyDescent="0.3">
      <c r="A51" s="100" t="s">
        <v>90</v>
      </c>
      <c r="B51" s="100"/>
      <c r="C51" s="100"/>
      <c r="D51" s="100"/>
      <c r="E51" s="100"/>
      <c r="F51" s="100"/>
      <c r="G51" s="100"/>
      <c r="H51" s="100"/>
      <c r="I51" s="100"/>
    </row>
    <row r="52" spans="1:12" ht="41.4" x14ac:dyDescent="0.3">
      <c r="A52" s="5" t="s">
        <v>0</v>
      </c>
      <c r="B52" s="5" t="s">
        <v>1</v>
      </c>
      <c r="C52" s="5" t="s">
        <v>29</v>
      </c>
      <c r="D52" s="5" t="s">
        <v>17</v>
      </c>
      <c r="E52" s="5" t="s">
        <v>36</v>
      </c>
      <c r="F52" s="5" t="s">
        <v>30</v>
      </c>
      <c r="G52" s="5" t="s">
        <v>37</v>
      </c>
      <c r="I52" s="22" t="s">
        <v>34</v>
      </c>
      <c r="K52" s="102" t="s">
        <v>120</v>
      </c>
      <c r="L52" s="102"/>
    </row>
    <row r="53" spans="1:12" x14ac:dyDescent="0.3">
      <c r="A53" s="97"/>
      <c r="B53" s="97"/>
      <c r="C53" s="97"/>
      <c r="D53" s="97"/>
      <c r="E53" s="97"/>
      <c r="F53" s="97"/>
      <c r="H53" s="5" t="s">
        <v>81</v>
      </c>
      <c r="I53" s="23" t="s">
        <v>56</v>
      </c>
    </row>
    <row r="54" spans="1:12" x14ac:dyDescent="0.3">
      <c r="B54" s="5">
        <v>1</v>
      </c>
      <c r="C54" s="5">
        <v>6.6840999999999999</v>
      </c>
      <c r="D54" s="5">
        <v>0.20960000000000001</v>
      </c>
      <c r="E54" s="5">
        <f>SUM(C54:D54)</f>
        <v>6.8936999999999999</v>
      </c>
      <c r="F54" s="5">
        <v>7.3959000000000001</v>
      </c>
      <c r="G54" s="5">
        <f>(F54-E54)/D54</f>
        <v>2.3959923664122145</v>
      </c>
      <c r="H54" s="5">
        <v>8.9118758703006549</v>
      </c>
      <c r="I54" s="5">
        <f>(G54/(100-H54)*100)</f>
        <v>2.6304113618594105</v>
      </c>
      <c r="K54" s="55">
        <v>1</v>
      </c>
      <c r="L54" s="71">
        <f>AVERAGE(I54,I57)</f>
        <v>2.8426121896872529</v>
      </c>
    </row>
    <row r="55" spans="1:12" x14ac:dyDescent="0.3">
      <c r="A55" s="5" t="s">
        <v>84</v>
      </c>
      <c r="B55" s="5">
        <v>2</v>
      </c>
      <c r="C55" s="5">
        <v>6.6952999999999996</v>
      </c>
      <c r="D55" s="5">
        <v>0.20419999999999999</v>
      </c>
      <c r="E55" s="5">
        <f t="shared" ref="E55:E87" si="13">SUM(C55:D55)</f>
        <v>6.8994999999999997</v>
      </c>
      <c r="F55" s="5">
        <v>7.3324999999999996</v>
      </c>
      <c r="G55" s="5">
        <f t="shared" ref="G55:G87" si="14">(F55-E55)/D55</f>
        <v>2.1204701273261501</v>
      </c>
      <c r="H55" s="5">
        <v>8.6410054988210998</v>
      </c>
      <c r="I55" s="5">
        <f t="shared" ref="I55:I87" si="15">(G55/(100-H55)*100)</f>
        <v>2.3210305005040173</v>
      </c>
      <c r="K55" s="55">
        <v>2</v>
      </c>
      <c r="L55" s="71">
        <f>AVERAGE(I55,I58)</f>
        <v>2.5901054313753602</v>
      </c>
    </row>
    <row r="56" spans="1:12" x14ac:dyDescent="0.3">
      <c r="B56" s="5">
        <v>3</v>
      </c>
      <c r="C56" s="5">
        <v>6.96</v>
      </c>
      <c r="D56" s="5">
        <v>0.2074</v>
      </c>
      <c r="E56" s="5">
        <f t="shared" si="13"/>
        <v>7.1673999999999998</v>
      </c>
      <c r="F56" s="5">
        <v>7.7001999999999997</v>
      </c>
      <c r="G56" s="5">
        <f t="shared" si="14"/>
        <v>2.5689488910318223</v>
      </c>
      <c r="H56" s="5">
        <v>8.9118758703006549</v>
      </c>
      <c r="I56" s="5">
        <f t="shared" si="15"/>
        <v>2.8202895993048727</v>
      </c>
      <c r="K56" s="55">
        <v>3</v>
      </c>
      <c r="L56" s="71">
        <f>AVERAGE(I56,I59)</f>
        <v>2.8946088344093486</v>
      </c>
    </row>
    <row r="57" spans="1:12" x14ac:dyDescent="0.3">
      <c r="B57" s="5">
        <v>1</v>
      </c>
      <c r="C57" s="5">
        <v>6.8539000000000003</v>
      </c>
      <c r="D57" s="5">
        <v>0.20319999999999999</v>
      </c>
      <c r="E57" s="5">
        <f t="shared" si="13"/>
        <v>7.0571000000000002</v>
      </c>
      <c r="F57" s="5">
        <v>7.6242000000000001</v>
      </c>
      <c r="G57" s="5">
        <f t="shared" si="14"/>
        <v>2.790846456692913</v>
      </c>
      <c r="H57" s="5">
        <v>8.6410054988210998</v>
      </c>
      <c r="I57" s="5">
        <f t="shared" si="15"/>
        <v>3.0548130175150954</v>
      </c>
      <c r="L57" s="72"/>
    </row>
    <row r="58" spans="1:12" x14ac:dyDescent="0.3">
      <c r="B58" s="5">
        <v>2</v>
      </c>
      <c r="C58" s="5">
        <v>6.7281000000000004</v>
      </c>
      <c r="D58" s="5">
        <v>0.20119999999999999</v>
      </c>
      <c r="E58" s="5">
        <f t="shared" si="13"/>
        <v>6.9293000000000005</v>
      </c>
      <c r="F58" s="5">
        <v>7.4532999999999996</v>
      </c>
      <c r="G58" s="5">
        <f t="shared" si="14"/>
        <v>2.6043737574552641</v>
      </c>
      <c r="H58" s="5">
        <v>8.9118758703006549</v>
      </c>
      <c r="I58" s="5">
        <f t="shared" si="15"/>
        <v>2.8591803622467031</v>
      </c>
      <c r="L58" s="72"/>
    </row>
    <row r="59" spans="1:12" x14ac:dyDescent="0.3">
      <c r="B59" s="5">
        <v>3</v>
      </c>
      <c r="C59" s="5">
        <v>6.6414999999999997</v>
      </c>
      <c r="D59" s="5">
        <v>0.20269999999999999</v>
      </c>
      <c r="E59" s="5">
        <f t="shared" si="13"/>
        <v>6.8441999999999998</v>
      </c>
      <c r="F59" s="5">
        <v>7.3940000000000001</v>
      </c>
      <c r="G59" s="5">
        <f t="shared" si="14"/>
        <v>2.7123828317710919</v>
      </c>
      <c r="H59" s="5">
        <v>8.6410054988210998</v>
      </c>
      <c r="I59" s="5">
        <f t="shared" si="15"/>
        <v>2.9689280695138249</v>
      </c>
      <c r="L59" s="72"/>
    </row>
    <row r="60" spans="1:12" x14ac:dyDescent="0.3">
      <c r="L60" s="72"/>
    </row>
    <row r="61" spans="1:12" x14ac:dyDescent="0.3">
      <c r="A61" s="5" t="s">
        <v>24</v>
      </c>
      <c r="B61" s="5">
        <v>1</v>
      </c>
      <c r="C61" s="5">
        <v>6.6402000000000001</v>
      </c>
      <c r="D61" s="5">
        <v>0.20319999999999999</v>
      </c>
      <c r="E61" s="5">
        <f t="shared" si="13"/>
        <v>6.8433999999999999</v>
      </c>
      <c r="F61" s="5">
        <v>7.0583999999999998</v>
      </c>
      <c r="G61" s="5">
        <f t="shared" si="14"/>
        <v>1.0580708661417317</v>
      </c>
      <c r="H61" s="5">
        <v>10.50518331273086</v>
      </c>
      <c r="I61" s="5">
        <f t="shared" si="15"/>
        <v>1.1822705552200377</v>
      </c>
      <c r="K61" s="55">
        <v>1</v>
      </c>
      <c r="L61" s="71">
        <f>AVERAGE(I61,I64)</f>
        <v>1.2707917579365622</v>
      </c>
    </row>
    <row r="62" spans="1:12" x14ac:dyDescent="0.3">
      <c r="B62" s="5">
        <v>2</v>
      </c>
      <c r="C62" s="5">
        <v>6.6855000000000002</v>
      </c>
      <c r="D62" s="5">
        <v>0.2044</v>
      </c>
      <c r="E62" s="5">
        <f t="shared" si="13"/>
        <v>6.8898999999999999</v>
      </c>
      <c r="F62" s="5">
        <v>7.1398000000000001</v>
      </c>
      <c r="G62" s="5">
        <f t="shared" si="14"/>
        <v>1.2226027397260286</v>
      </c>
      <c r="H62" s="5">
        <v>10.47147660848881</v>
      </c>
      <c r="I62" s="5">
        <f t="shared" si="15"/>
        <v>1.3656013674877072</v>
      </c>
      <c r="K62" s="55">
        <v>2</v>
      </c>
      <c r="L62" s="71">
        <f>AVERAGE(I62,I65)</f>
        <v>1.3640431913909312</v>
      </c>
    </row>
    <row r="63" spans="1:12" x14ac:dyDescent="0.3">
      <c r="B63" s="5">
        <v>3</v>
      </c>
      <c r="C63" s="5">
        <v>6.7065000000000001</v>
      </c>
      <c r="D63" s="5">
        <v>0.2054</v>
      </c>
      <c r="E63" s="5">
        <f t="shared" si="13"/>
        <v>6.9119000000000002</v>
      </c>
      <c r="F63" s="5">
        <v>7.1273999999999997</v>
      </c>
      <c r="G63" s="5">
        <f t="shared" si="14"/>
        <v>1.049172346640699</v>
      </c>
      <c r="H63" s="5">
        <v>10.413093071805479</v>
      </c>
      <c r="I63" s="5">
        <f t="shared" si="15"/>
        <v>1.1711224135482532</v>
      </c>
      <c r="K63" s="55">
        <v>3</v>
      </c>
      <c r="L63" s="71">
        <f>AVERAGE(I63,I66)</f>
        <v>1.2862105783765205</v>
      </c>
    </row>
    <row r="64" spans="1:12" x14ac:dyDescent="0.3">
      <c r="B64" s="5">
        <v>1</v>
      </c>
      <c r="C64" s="5">
        <v>6.6980000000000004</v>
      </c>
      <c r="D64" s="5">
        <v>0.20830000000000001</v>
      </c>
      <c r="E64" s="5">
        <f t="shared" si="13"/>
        <v>6.9063000000000008</v>
      </c>
      <c r="F64" s="5">
        <v>7.1597</v>
      </c>
      <c r="G64" s="5">
        <f t="shared" si="14"/>
        <v>1.2165146423427708</v>
      </c>
      <c r="H64" s="5">
        <v>10.50518331273086</v>
      </c>
      <c r="I64" s="5">
        <f t="shared" si="15"/>
        <v>1.3593129606530867</v>
      </c>
      <c r="L64" s="72"/>
    </row>
    <row r="65" spans="1:12" x14ac:dyDescent="0.3">
      <c r="B65" s="5">
        <v>2</v>
      </c>
      <c r="C65" s="5">
        <v>6.8118999999999996</v>
      </c>
      <c r="D65" s="5">
        <v>0.2029</v>
      </c>
      <c r="E65" s="5">
        <f t="shared" si="13"/>
        <v>7.0147999999999993</v>
      </c>
      <c r="F65" s="5">
        <v>7.2622999999999998</v>
      </c>
      <c r="G65" s="5">
        <f t="shared" si="14"/>
        <v>1.2198127156234624</v>
      </c>
      <c r="H65" s="5">
        <v>10.47147660848881</v>
      </c>
      <c r="I65" s="5">
        <f t="shared" si="15"/>
        <v>1.362485015294155</v>
      </c>
      <c r="L65" s="72"/>
    </row>
    <row r="66" spans="1:12" x14ac:dyDescent="0.3">
      <c r="B66" s="5">
        <v>3</v>
      </c>
      <c r="C66" s="5">
        <v>6.6327999999999996</v>
      </c>
      <c r="D66" s="5">
        <v>0.20910000000000001</v>
      </c>
      <c r="E66" s="5">
        <f t="shared" si="13"/>
        <v>6.8418999999999999</v>
      </c>
      <c r="F66" s="5">
        <v>7.1044</v>
      </c>
      <c r="G66" s="5">
        <f t="shared" si="14"/>
        <v>1.255380200860833</v>
      </c>
      <c r="H66" s="5">
        <v>10.413093071805479</v>
      </c>
      <c r="I66" s="5">
        <f t="shared" si="15"/>
        <v>1.4012987432047879</v>
      </c>
      <c r="L66" s="72"/>
    </row>
    <row r="67" spans="1:12" x14ac:dyDescent="0.3">
      <c r="L67" s="72"/>
    </row>
    <row r="68" spans="1:12" x14ac:dyDescent="0.3">
      <c r="A68" s="5" t="s">
        <v>25</v>
      </c>
      <c r="B68" s="5">
        <v>1</v>
      </c>
      <c r="C68" s="5">
        <v>6.6509999999999998</v>
      </c>
      <c r="D68" s="5">
        <v>0.20219999999999999</v>
      </c>
      <c r="E68" s="5">
        <f t="shared" si="13"/>
        <v>6.8532000000000002</v>
      </c>
      <c r="F68" s="5">
        <v>7.0853000000000002</v>
      </c>
      <c r="G68" s="5">
        <f t="shared" si="14"/>
        <v>1.1478733926805142</v>
      </c>
      <c r="H68" s="5">
        <v>9.9605827496964103</v>
      </c>
      <c r="I68" s="5">
        <f t="shared" si="15"/>
        <v>1.2748565325445218</v>
      </c>
      <c r="K68" s="55">
        <v>1</v>
      </c>
      <c r="L68" s="71">
        <f>AVERAGE(I68,I71)</f>
        <v>1.4237613305674721</v>
      </c>
    </row>
    <row r="69" spans="1:12" x14ac:dyDescent="0.3">
      <c r="B69" s="5">
        <v>2</v>
      </c>
      <c r="C69" s="5">
        <v>6.7614999999999998</v>
      </c>
      <c r="D69" s="5">
        <v>0.2079</v>
      </c>
      <c r="E69" s="5">
        <f t="shared" si="13"/>
        <v>6.9694000000000003</v>
      </c>
      <c r="F69" s="5">
        <v>7.1878000000000002</v>
      </c>
      <c r="G69" s="5">
        <f t="shared" si="14"/>
        <v>1.0505050505050502</v>
      </c>
      <c r="H69" s="5">
        <v>9.910216630564765</v>
      </c>
      <c r="I69" s="5">
        <f t="shared" si="15"/>
        <v>1.1660645760432087</v>
      </c>
      <c r="K69" s="55">
        <v>2</v>
      </c>
      <c r="L69" s="71">
        <f>AVERAGE(I69,I72)</f>
        <v>1.2206489626676629</v>
      </c>
    </row>
    <row r="70" spans="1:12" x14ac:dyDescent="0.3">
      <c r="B70" s="5">
        <v>3</v>
      </c>
      <c r="C70" s="5">
        <v>6.6532999999999998</v>
      </c>
      <c r="D70" s="5">
        <v>0.2056</v>
      </c>
      <c r="E70" s="5">
        <f t="shared" si="13"/>
        <v>6.8589000000000002</v>
      </c>
      <c r="F70" s="5">
        <v>7.1125999999999996</v>
      </c>
      <c r="G70" s="5">
        <f t="shared" si="14"/>
        <v>1.2339494163424094</v>
      </c>
      <c r="H70" s="5">
        <v>9.9026683178575432</v>
      </c>
      <c r="I70" s="5">
        <f t="shared" si="15"/>
        <v>1.3695737635113356</v>
      </c>
      <c r="K70" s="55">
        <v>3</v>
      </c>
      <c r="L70" s="71">
        <f>AVERAGE(I70,I73)</f>
        <v>1.4010320744174203</v>
      </c>
    </row>
    <row r="71" spans="1:12" x14ac:dyDescent="0.3">
      <c r="B71" s="5">
        <v>1</v>
      </c>
      <c r="C71" s="5">
        <v>6.7229999999999999</v>
      </c>
      <c r="D71" s="5">
        <v>0.20599999999999999</v>
      </c>
      <c r="E71" s="5">
        <f t="shared" si="13"/>
        <v>6.9290000000000003</v>
      </c>
      <c r="F71" s="5">
        <v>7.2206999999999999</v>
      </c>
      <c r="G71" s="5">
        <f t="shared" si="14"/>
        <v>1.4160194174757263</v>
      </c>
      <c r="H71" s="5">
        <v>9.9605827496964103</v>
      </c>
      <c r="I71" s="5">
        <f t="shared" si="15"/>
        <v>1.5726661285904224</v>
      </c>
      <c r="L71" s="72"/>
    </row>
    <row r="72" spans="1:12" x14ac:dyDescent="0.3">
      <c r="B72" s="5">
        <v>2</v>
      </c>
      <c r="C72" s="5">
        <v>6.6597999999999997</v>
      </c>
      <c r="D72" s="5">
        <v>0.20960000000000001</v>
      </c>
      <c r="E72" s="5">
        <f t="shared" si="13"/>
        <v>6.8693999999999997</v>
      </c>
      <c r="F72" s="5">
        <v>7.1101999999999999</v>
      </c>
      <c r="G72" s="5">
        <f t="shared" si="14"/>
        <v>1.1488549618320616</v>
      </c>
      <c r="H72" s="5">
        <v>9.910216630564765</v>
      </c>
      <c r="I72" s="5">
        <f t="shared" si="15"/>
        <v>1.2752333492921171</v>
      </c>
      <c r="L72" s="72"/>
    </row>
    <row r="73" spans="1:12" x14ac:dyDescent="0.3">
      <c r="B73" s="5">
        <v>3</v>
      </c>
      <c r="C73" s="5">
        <v>6.6422999999999996</v>
      </c>
      <c r="D73" s="5">
        <v>0.20610000000000001</v>
      </c>
      <c r="E73" s="5">
        <f t="shared" si="13"/>
        <v>6.8483999999999998</v>
      </c>
      <c r="F73" s="5">
        <v>7.1143999999999998</v>
      </c>
      <c r="G73" s="5">
        <f t="shared" si="14"/>
        <v>1.2906356137797186</v>
      </c>
      <c r="H73" s="5">
        <v>9.9026683178575432</v>
      </c>
      <c r="I73" s="5">
        <f t="shared" si="15"/>
        <v>1.4324903853235049</v>
      </c>
      <c r="L73" s="72"/>
    </row>
    <row r="74" spans="1:12" x14ac:dyDescent="0.3">
      <c r="L74" s="72"/>
    </row>
    <row r="75" spans="1:12" x14ac:dyDescent="0.3">
      <c r="A75" s="5" t="s">
        <v>22</v>
      </c>
      <c r="B75" s="5">
        <v>1</v>
      </c>
      <c r="C75" s="5">
        <v>6.7613000000000003</v>
      </c>
      <c r="D75" s="5">
        <v>0.20330000000000001</v>
      </c>
      <c r="E75" s="5">
        <f t="shared" si="13"/>
        <v>6.9645999999999999</v>
      </c>
      <c r="F75" s="5">
        <v>7.3175999999999997</v>
      </c>
      <c r="G75" s="5">
        <f t="shared" si="14"/>
        <v>1.7363502213477606</v>
      </c>
      <c r="H75" s="5">
        <v>8.8575522570286971</v>
      </c>
      <c r="I75" s="5">
        <f t="shared" si="15"/>
        <v>1.9050950071523223</v>
      </c>
      <c r="K75" s="55">
        <v>1</v>
      </c>
      <c r="L75" s="71">
        <f>AVERAGE(I75,I78)</f>
        <v>2.0148653004715937</v>
      </c>
    </row>
    <row r="76" spans="1:12" x14ac:dyDescent="0.3">
      <c r="B76" s="5">
        <v>2</v>
      </c>
      <c r="C76" s="5">
        <v>6.8197999999999999</v>
      </c>
      <c r="D76" s="5">
        <v>0.20499999999999999</v>
      </c>
      <c r="E76" s="5">
        <f t="shared" si="13"/>
        <v>7.0247999999999999</v>
      </c>
      <c r="F76" s="5">
        <v>7.2487000000000004</v>
      </c>
      <c r="G76" s="5">
        <f t="shared" si="14"/>
        <v>1.0921951219512216</v>
      </c>
      <c r="H76" s="5">
        <v>9.0043799634642667</v>
      </c>
      <c r="I76" s="5">
        <f t="shared" si="15"/>
        <v>1.2002721905875176</v>
      </c>
      <c r="K76" s="55">
        <v>2</v>
      </c>
      <c r="L76" s="71">
        <f>AVERAGE(I76,I79)</f>
        <v>1.5146095961026138</v>
      </c>
    </row>
    <row r="77" spans="1:12" x14ac:dyDescent="0.3">
      <c r="B77" s="5">
        <v>3</v>
      </c>
      <c r="C77" s="5">
        <v>6.8093000000000004</v>
      </c>
      <c r="D77" s="5">
        <v>0.2044</v>
      </c>
      <c r="E77" s="5">
        <f t="shared" si="13"/>
        <v>7.0137</v>
      </c>
      <c r="F77" s="5">
        <v>7.4050000000000002</v>
      </c>
      <c r="G77" s="5">
        <f t="shared" si="14"/>
        <v>1.9143835616438367</v>
      </c>
      <c r="H77" s="5">
        <v>9.0639327882528811</v>
      </c>
      <c r="I77" s="5">
        <f t="shared" si="15"/>
        <v>2.1051972229963964</v>
      </c>
      <c r="K77" s="55">
        <v>3</v>
      </c>
      <c r="L77" s="71">
        <f>AVERAGE(I77,I80)</f>
        <v>2.114525454752445</v>
      </c>
    </row>
    <row r="78" spans="1:12" x14ac:dyDescent="0.3">
      <c r="B78" s="5">
        <v>1</v>
      </c>
      <c r="C78" s="5">
        <v>6.7495000000000003</v>
      </c>
      <c r="D78" s="5">
        <v>0.2014</v>
      </c>
      <c r="E78" s="5">
        <f t="shared" si="13"/>
        <v>6.9508999999999999</v>
      </c>
      <c r="F78" s="5">
        <v>7.3409000000000004</v>
      </c>
      <c r="G78" s="5">
        <f t="shared" si="14"/>
        <v>1.936444885799407</v>
      </c>
      <c r="H78" s="5">
        <v>8.8575522570286971</v>
      </c>
      <c r="I78" s="5">
        <f t="shared" si="15"/>
        <v>2.124635593790865</v>
      </c>
      <c r="L78" s="72"/>
    </row>
    <row r="79" spans="1:12" x14ac:dyDescent="0.3">
      <c r="B79" s="5">
        <v>2</v>
      </c>
      <c r="C79" s="5">
        <v>6.8155999999999999</v>
      </c>
      <c r="D79" s="5">
        <v>0.2079</v>
      </c>
      <c r="E79" s="5">
        <f t="shared" si="13"/>
        <v>7.0235000000000003</v>
      </c>
      <c r="F79" s="5">
        <v>7.3695000000000004</v>
      </c>
      <c r="G79" s="5">
        <f t="shared" si="14"/>
        <v>1.6642616642616646</v>
      </c>
      <c r="H79" s="5">
        <v>9.0043799634642667</v>
      </c>
      <c r="I79" s="5">
        <f t="shared" si="15"/>
        <v>1.8289470016177101</v>
      </c>
      <c r="L79" s="72"/>
    </row>
    <row r="80" spans="1:12" x14ac:dyDescent="0.3">
      <c r="B80" s="5">
        <v>3</v>
      </c>
      <c r="C80" s="5">
        <v>6.7229000000000001</v>
      </c>
      <c r="D80" s="5">
        <v>0.20830000000000001</v>
      </c>
      <c r="E80" s="5">
        <f t="shared" si="13"/>
        <v>6.9312000000000005</v>
      </c>
      <c r="F80" s="5">
        <v>7.3334999999999999</v>
      </c>
      <c r="G80" s="5">
        <f t="shared" si="14"/>
        <v>1.9313490158425319</v>
      </c>
      <c r="H80" s="5">
        <v>9.0639327882528811</v>
      </c>
      <c r="I80" s="5">
        <f t="shared" si="15"/>
        <v>2.1238536865084932</v>
      </c>
      <c r="L80" s="72"/>
    </row>
    <row r="81" spans="1:12" x14ac:dyDescent="0.3">
      <c r="L81" s="72"/>
    </row>
    <row r="82" spans="1:12" x14ac:dyDescent="0.3">
      <c r="A82" s="5" t="s">
        <v>26</v>
      </c>
      <c r="B82" s="5">
        <v>1</v>
      </c>
      <c r="C82" s="5">
        <v>6.6559999999999997</v>
      </c>
      <c r="D82" s="5">
        <v>0.20569999999999999</v>
      </c>
      <c r="E82" s="5">
        <f t="shared" si="13"/>
        <v>6.8616999999999999</v>
      </c>
      <c r="F82" s="5">
        <v>7.1932999999999998</v>
      </c>
      <c r="G82" s="5">
        <f t="shared" si="14"/>
        <v>1.6120563928050555</v>
      </c>
      <c r="H82" s="5">
        <v>8.1868890429289323</v>
      </c>
      <c r="I82" s="5">
        <f t="shared" si="15"/>
        <v>1.7558019502887803</v>
      </c>
      <c r="K82" s="55">
        <v>1</v>
      </c>
      <c r="L82" s="71">
        <f>AVERAGE(I82,I85)</f>
        <v>1.8239873887041202</v>
      </c>
    </row>
    <row r="83" spans="1:12" x14ac:dyDescent="0.3">
      <c r="B83" s="5">
        <v>2</v>
      </c>
      <c r="C83" s="5">
        <v>6.7123999999999997</v>
      </c>
      <c r="D83" s="5">
        <v>0.2094</v>
      </c>
      <c r="E83" s="5">
        <f t="shared" si="13"/>
        <v>6.9217999999999993</v>
      </c>
      <c r="F83" s="5">
        <v>7.2854999999999999</v>
      </c>
      <c r="G83" s="5">
        <f t="shared" si="14"/>
        <v>1.736867239732572</v>
      </c>
      <c r="H83" s="5">
        <v>8.2192281243280298</v>
      </c>
      <c r="I83" s="5">
        <f t="shared" si="15"/>
        <v>1.8924086213671925</v>
      </c>
      <c r="K83" s="55">
        <v>2</v>
      </c>
      <c r="L83" s="71">
        <f>AVERAGE(I83,I86)</f>
        <v>1.9379834287171593</v>
      </c>
    </row>
    <row r="84" spans="1:12" x14ac:dyDescent="0.3">
      <c r="B84" s="5">
        <v>3</v>
      </c>
      <c r="C84" s="5">
        <v>6.8625999999999996</v>
      </c>
      <c r="D84" s="5">
        <v>0.2092</v>
      </c>
      <c r="E84" s="5">
        <f t="shared" si="13"/>
        <v>7.0717999999999996</v>
      </c>
      <c r="F84" s="5">
        <v>7.4385000000000003</v>
      </c>
      <c r="G84" s="5">
        <f t="shared" si="14"/>
        <v>1.7528680688336553</v>
      </c>
      <c r="H84" s="5">
        <v>8.1438791071020784</v>
      </c>
      <c r="I84" s="5">
        <f t="shared" si="15"/>
        <v>1.9082757379635682</v>
      </c>
      <c r="K84" s="55">
        <v>3</v>
      </c>
      <c r="L84" s="71">
        <f>AVERAGE(I84,I87)</f>
        <v>1.8226306006994495</v>
      </c>
    </row>
    <row r="85" spans="1:12" x14ac:dyDescent="0.3">
      <c r="B85" s="5">
        <v>1</v>
      </c>
      <c r="C85" s="5">
        <v>6.6760000000000002</v>
      </c>
      <c r="D85" s="5">
        <v>0.20019999999999999</v>
      </c>
      <c r="E85" s="5">
        <f t="shared" si="13"/>
        <v>6.8761999999999999</v>
      </c>
      <c r="F85" s="5">
        <v>7.2240000000000002</v>
      </c>
      <c r="G85" s="5">
        <f t="shared" si="14"/>
        <v>1.7372627372627389</v>
      </c>
      <c r="H85" s="5">
        <v>8.1868890429289323</v>
      </c>
      <c r="I85" s="5">
        <f t="shared" si="15"/>
        <v>1.8921728271194604</v>
      </c>
    </row>
    <row r="86" spans="1:12" x14ac:dyDescent="0.3">
      <c r="B86" s="5">
        <v>2</v>
      </c>
      <c r="C86" s="5">
        <v>6.6680999999999999</v>
      </c>
      <c r="D86" s="5">
        <v>0.20949999999999999</v>
      </c>
      <c r="E86" s="5">
        <f t="shared" si="13"/>
        <v>6.8776000000000002</v>
      </c>
      <c r="F86" s="5">
        <v>7.2590000000000003</v>
      </c>
      <c r="G86" s="5">
        <f t="shared" si="14"/>
        <v>1.820525059665872</v>
      </c>
      <c r="H86" s="5">
        <v>8.2192281243280298</v>
      </c>
      <c r="I86" s="5">
        <f t="shared" si="15"/>
        <v>1.9835582360671262</v>
      </c>
    </row>
    <row r="87" spans="1:12" x14ac:dyDescent="0.3">
      <c r="B87" s="5">
        <v>3</v>
      </c>
      <c r="C87" s="5">
        <v>6.6852</v>
      </c>
      <c r="D87" s="5">
        <v>0.20569999999999999</v>
      </c>
      <c r="E87" s="5">
        <f t="shared" si="13"/>
        <v>6.8909000000000002</v>
      </c>
      <c r="F87" s="5">
        <v>7.2191000000000001</v>
      </c>
      <c r="G87" s="5">
        <f t="shared" si="14"/>
        <v>1.5955274671852204</v>
      </c>
      <c r="H87" s="5">
        <v>8.1438791071020784</v>
      </c>
      <c r="I87" s="5">
        <f t="shared" si="15"/>
        <v>1.7369854634353306</v>
      </c>
    </row>
  </sheetData>
  <mergeCells count="10">
    <mergeCell ref="A53:F53"/>
    <mergeCell ref="A51:I51"/>
    <mergeCell ref="K52:L52"/>
    <mergeCell ref="J11:K12"/>
    <mergeCell ref="Q26:R26"/>
    <mergeCell ref="A3:F3"/>
    <mergeCell ref="O26:P26"/>
    <mergeCell ref="A1:G1"/>
    <mergeCell ref="J2:K2"/>
    <mergeCell ref="L2:M2"/>
  </mergeCells>
  <phoneticPr fontId="2" type="noConversion"/>
  <pageMargins left="0.7" right="0.7" top="0.75" bottom="0.75" header="0.3" footer="0.3"/>
  <pageSetup orientation="portrait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7F48B-E816-4B5F-BE86-DB22B07F7157}">
  <sheetPr codeName="Sheet10">
    <tabColor rgb="FF7030A0"/>
  </sheetPr>
  <dimension ref="A1:Q87"/>
  <sheetViews>
    <sheetView topLeftCell="B33" zoomScale="85" zoomScaleNormal="85" workbookViewId="0">
      <selection activeCell="L81" sqref="L81"/>
    </sheetView>
  </sheetViews>
  <sheetFormatPr defaultRowHeight="14.4" x14ac:dyDescent="0.3"/>
  <cols>
    <col min="1" max="1" width="23.21875" style="5" bestFit="1" customWidth="1"/>
    <col min="2" max="2" width="12.5546875" style="5" bestFit="1" customWidth="1"/>
    <col min="3" max="3" width="16.21875" style="5" bestFit="1" customWidth="1"/>
    <col min="4" max="4" width="19.44140625" style="5" bestFit="1" customWidth="1"/>
    <col min="5" max="5" width="27.21875" style="5" bestFit="1" customWidth="1"/>
    <col min="6" max="6" width="26.5546875" style="5" bestFit="1" customWidth="1"/>
    <col min="7" max="8" width="12.44140625" style="5" bestFit="1" customWidth="1"/>
    <col min="9" max="9" width="45.33203125" style="5" customWidth="1"/>
    <col min="10" max="10" width="10.109375" style="5" bestFit="1" customWidth="1"/>
    <col min="11" max="11" width="8.88671875" style="5"/>
    <col min="12" max="12" width="37.109375" style="5" bestFit="1" customWidth="1"/>
    <col min="13" max="13" width="13.88671875" style="5" bestFit="1" customWidth="1"/>
    <col min="14" max="14" width="24" style="5" bestFit="1" customWidth="1"/>
    <col min="15" max="15" width="13.88671875" style="5" bestFit="1" customWidth="1"/>
    <col min="16" max="16" width="8.88671875" style="5"/>
    <col min="17" max="17" width="13.44140625" style="5" customWidth="1"/>
    <col min="18" max="20" width="8.88671875" style="5"/>
    <col min="21" max="21" width="23.44140625" style="5" bestFit="1" customWidth="1"/>
    <col min="22" max="22" width="12.5546875" style="5" bestFit="1" customWidth="1"/>
    <col min="23" max="16384" width="8.88671875" style="5"/>
  </cols>
  <sheetData>
    <row r="1" spans="1:17" ht="81" customHeight="1" x14ac:dyDescent="0.4">
      <c r="A1" s="107" t="s">
        <v>28</v>
      </c>
      <c r="B1" s="100"/>
      <c r="C1" s="100"/>
      <c r="D1" s="100"/>
      <c r="E1" s="100"/>
      <c r="F1" s="100"/>
      <c r="I1" s="25" t="s">
        <v>35</v>
      </c>
      <c r="J1" s="101" t="s">
        <v>57</v>
      </c>
      <c r="K1" s="101"/>
      <c r="L1" s="101" t="s">
        <v>58</v>
      </c>
      <c r="M1" s="101"/>
    </row>
    <row r="2" spans="1:17" x14ac:dyDescent="0.3">
      <c r="A2" s="5" t="s">
        <v>0</v>
      </c>
      <c r="B2" s="5" t="s">
        <v>1</v>
      </c>
      <c r="C2" s="5" t="s">
        <v>29</v>
      </c>
      <c r="D2" s="5" t="s">
        <v>17</v>
      </c>
      <c r="E2" s="5" t="s">
        <v>36</v>
      </c>
      <c r="F2" s="5" t="s">
        <v>30</v>
      </c>
      <c r="G2" s="23" t="s">
        <v>38</v>
      </c>
      <c r="H2" s="23" t="s">
        <v>81</v>
      </c>
      <c r="I2" s="23" t="s">
        <v>59</v>
      </c>
    </row>
    <row r="3" spans="1:17" x14ac:dyDescent="0.3">
      <c r="A3" s="97"/>
      <c r="B3" s="97"/>
      <c r="C3" s="97"/>
      <c r="D3" s="97"/>
      <c r="E3" s="97"/>
      <c r="F3" s="97"/>
      <c r="N3" s="36"/>
    </row>
    <row r="4" spans="1:17" x14ac:dyDescent="0.3">
      <c r="A4" s="5" t="s">
        <v>23</v>
      </c>
      <c r="B4" s="5" t="s">
        <v>10</v>
      </c>
      <c r="C4" s="5">
        <v>7.0888999999999998</v>
      </c>
      <c r="D4" s="5">
        <v>0.2034</v>
      </c>
      <c r="E4" s="5">
        <v>7.2858999999999998</v>
      </c>
      <c r="F4" s="5">
        <v>7.9599000000000002</v>
      </c>
      <c r="G4" s="5">
        <f>(F4-E4)/D4</f>
        <v>3.3136676499508377</v>
      </c>
      <c r="H4" s="5">
        <v>6.2339711974747081</v>
      </c>
      <c r="I4" s="72">
        <f>(G4/(100-H4)*100)</f>
        <v>3.5339746092153943</v>
      </c>
    </row>
    <row r="5" spans="1:17" x14ac:dyDescent="0.3">
      <c r="B5" s="5" t="s">
        <v>11</v>
      </c>
      <c r="C5" s="5">
        <v>7.2747999999999999</v>
      </c>
      <c r="D5" s="5">
        <v>0.20230000000000001</v>
      </c>
      <c r="E5" s="5">
        <v>7.468</v>
      </c>
      <c r="F5" s="5">
        <v>8.0572999999999997</v>
      </c>
      <c r="G5" s="5">
        <f t="shared" ref="G5:G48" si="0">(F5-E5)/D5</f>
        <v>2.9130004943153716</v>
      </c>
      <c r="H5" s="5">
        <v>6.0430793777423428</v>
      </c>
      <c r="I5" s="72">
        <f t="shared" ref="I5:I48" si="1">(G5/(100-H5)*100)</f>
        <v>3.1003575628310927</v>
      </c>
      <c r="P5" s="56"/>
      <c r="Q5" s="56"/>
    </row>
    <row r="6" spans="1:17" x14ac:dyDescent="0.3">
      <c r="B6" s="5" t="s">
        <v>12</v>
      </c>
      <c r="C6" s="5">
        <v>7.0404999999999998</v>
      </c>
      <c r="D6" s="5">
        <v>0.20300000000000001</v>
      </c>
      <c r="E6" s="5">
        <v>7.2416999999999998</v>
      </c>
      <c r="F6" s="5">
        <v>7.8936000000000002</v>
      </c>
      <c r="G6" s="5">
        <f t="shared" si="0"/>
        <v>3.2113300492610852</v>
      </c>
      <c r="H6" s="5">
        <v>6.041461006909941</v>
      </c>
      <c r="I6" s="72">
        <f t="shared" si="1"/>
        <v>3.4178160747021131</v>
      </c>
      <c r="P6" s="56"/>
      <c r="Q6" s="56"/>
    </row>
    <row r="7" spans="1:17" x14ac:dyDescent="0.3">
      <c r="A7" s="5" t="s">
        <v>13</v>
      </c>
      <c r="B7" s="5" t="s">
        <v>7</v>
      </c>
      <c r="C7" s="5">
        <v>7.0820999999999996</v>
      </c>
      <c r="D7" s="5">
        <v>0.2009</v>
      </c>
      <c r="E7" s="5">
        <v>7.2773000000000003</v>
      </c>
      <c r="F7" s="5">
        <v>7.5077999999999996</v>
      </c>
      <c r="G7" s="5">
        <f t="shared" si="0"/>
        <v>1.1473369835739138</v>
      </c>
      <c r="H7" s="5">
        <v>5.111821086261795</v>
      </c>
      <c r="I7" s="72">
        <f t="shared" si="1"/>
        <v>1.2091463833624052</v>
      </c>
      <c r="P7" s="56"/>
      <c r="Q7" s="56"/>
    </row>
    <row r="8" spans="1:17" x14ac:dyDescent="0.3">
      <c r="B8" s="5" t="s">
        <v>8</v>
      </c>
      <c r="C8" s="5">
        <v>7.0530999999999997</v>
      </c>
      <c r="D8" s="5">
        <v>0.20849999999999999</v>
      </c>
      <c r="E8" s="5">
        <v>7.2567000000000004</v>
      </c>
      <c r="F8" s="5">
        <v>7.5225</v>
      </c>
      <c r="G8" s="5">
        <f t="shared" si="0"/>
        <v>1.2748201438848903</v>
      </c>
      <c r="H8" s="5">
        <v>5.6507186454028897</v>
      </c>
      <c r="I8" s="72">
        <f t="shared" si="1"/>
        <v>1.3511710164422737</v>
      </c>
      <c r="P8" s="56"/>
      <c r="Q8" s="56"/>
    </row>
    <row r="9" spans="1:17" x14ac:dyDescent="0.3">
      <c r="B9" s="5" t="s">
        <v>9</v>
      </c>
      <c r="C9" s="5">
        <v>6.9757999999999996</v>
      </c>
      <c r="D9" s="5">
        <v>0.20039999999999999</v>
      </c>
      <c r="E9" s="5">
        <v>7.1768000000000001</v>
      </c>
      <c r="F9" s="5">
        <v>7.4333</v>
      </c>
      <c r="G9" s="5">
        <f t="shared" si="0"/>
        <v>1.2799401197604787</v>
      </c>
      <c r="H9" s="5">
        <v>5.6041335453104359</v>
      </c>
      <c r="I9" s="72">
        <f t="shared" si="1"/>
        <v>1.3559281437125805</v>
      </c>
      <c r="P9" s="56"/>
      <c r="Q9" s="56"/>
    </row>
    <row r="10" spans="1:17" ht="15" thickBot="1" x14ac:dyDescent="0.35">
      <c r="I10" s="72"/>
      <c r="K10" s="100" t="s">
        <v>86</v>
      </c>
      <c r="L10" s="100"/>
      <c r="P10" s="56"/>
      <c r="Q10" s="56"/>
    </row>
    <row r="11" spans="1:17" ht="15" thickTop="1" x14ac:dyDescent="0.3">
      <c r="A11" s="44"/>
      <c r="B11" s="45">
        <v>1</v>
      </c>
      <c r="C11" s="45">
        <v>7.0023</v>
      </c>
      <c r="D11" s="45">
        <v>0.2064</v>
      </c>
      <c r="E11" s="45">
        <f t="shared" ref="E11:E16" si="2">SUM(C11:D11)</f>
        <v>7.2087000000000003</v>
      </c>
      <c r="F11" s="45">
        <v>7.6944999999999997</v>
      </c>
      <c r="G11" s="45">
        <f t="shared" si="0"/>
        <v>2.3536821705426325</v>
      </c>
      <c r="H11" s="45">
        <v>4.9604743083000242</v>
      </c>
      <c r="I11" s="73">
        <f t="shared" si="1"/>
        <v>2.4765297947485285</v>
      </c>
      <c r="J11" s="35"/>
      <c r="K11" s="5">
        <v>1</v>
      </c>
      <c r="L11" s="82">
        <f>AVERAGE(I11:I12)</f>
        <v>2.4076611073194414</v>
      </c>
      <c r="P11" s="56"/>
      <c r="Q11" s="56"/>
    </row>
    <row r="12" spans="1:17" x14ac:dyDescent="0.3">
      <c r="A12" s="46"/>
      <c r="B12" s="5">
        <v>1</v>
      </c>
      <c r="C12" s="5">
        <v>7.0122999999999998</v>
      </c>
      <c r="D12" s="5">
        <v>0.20019999999999999</v>
      </c>
      <c r="E12" s="5">
        <f t="shared" si="2"/>
        <v>7.2124999999999995</v>
      </c>
      <c r="F12" s="5">
        <v>7.6574999999999998</v>
      </c>
      <c r="G12" s="5">
        <f t="shared" si="0"/>
        <v>2.2227772227772244</v>
      </c>
      <c r="H12" s="5">
        <v>4.9604743083000242</v>
      </c>
      <c r="I12" s="72">
        <f t="shared" si="1"/>
        <v>2.3387924198903538</v>
      </c>
      <c r="J12" s="35"/>
      <c r="K12" s="5">
        <v>2</v>
      </c>
      <c r="L12" s="82">
        <f>AVERAGE(I13:I14)</f>
        <v>2.8041360748632806</v>
      </c>
      <c r="P12" s="56"/>
      <c r="Q12" s="56"/>
    </row>
    <row r="13" spans="1:17" x14ac:dyDescent="0.3">
      <c r="A13" s="46"/>
      <c r="B13" s="5">
        <v>2</v>
      </c>
      <c r="C13" s="5">
        <v>6.6837</v>
      </c>
      <c r="D13" s="5">
        <v>0.20949999999999999</v>
      </c>
      <c r="E13" s="5">
        <f t="shared" si="2"/>
        <v>6.8932000000000002</v>
      </c>
      <c r="F13" s="5">
        <v>7.4402999999999997</v>
      </c>
      <c r="G13" s="5">
        <f t="shared" si="0"/>
        <v>2.6114558472553675</v>
      </c>
      <c r="H13" s="5">
        <v>4.8162999940357132</v>
      </c>
      <c r="I13" s="72">
        <f t="shared" si="1"/>
        <v>2.7435956440984453</v>
      </c>
      <c r="J13" s="35"/>
      <c r="K13" s="5">
        <v>3</v>
      </c>
      <c r="L13" s="82">
        <f>AVERAGE(I15:I16)</f>
        <v>2.9277344327009107</v>
      </c>
      <c r="P13" s="56"/>
      <c r="Q13" s="56"/>
    </row>
    <row r="14" spans="1:17" x14ac:dyDescent="0.3">
      <c r="A14" s="46" t="s">
        <v>85</v>
      </c>
      <c r="B14" s="5">
        <v>2</v>
      </c>
      <c r="C14" s="5">
        <v>6.6627000000000001</v>
      </c>
      <c r="D14" s="5">
        <v>0.2082</v>
      </c>
      <c r="E14" s="5">
        <f t="shared" si="2"/>
        <v>6.8708999999999998</v>
      </c>
      <c r="F14" s="5">
        <v>7.4386000000000001</v>
      </c>
      <c r="G14" s="5">
        <f t="shared" si="0"/>
        <v>2.726705091258407</v>
      </c>
      <c r="H14" s="5">
        <v>4.8162999940357132</v>
      </c>
      <c r="I14" s="72">
        <f t="shared" si="1"/>
        <v>2.8646765056281165</v>
      </c>
      <c r="L14" s="47"/>
      <c r="P14" s="56"/>
      <c r="Q14" s="56"/>
    </row>
    <row r="15" spans="1:17" x14ac:dyDescent="0.3">
      <c r="A15" s="46"/>
      <c r="B15" s="5">
        <v>3</v>
      </c>
      <c r="C15" s="5">
        <v>6.7474999999999996</v>
      </c>
      <c r="D15" s="5">
        <v>0.2084</v>
      </c>
      <c r="E15" s="5">
        <f t="shared" si="2"/>
        <v>6.9558999999999997</v>
      </c>
      <c r="F15" s="5">
        <v>7.5399000000000003</v>
      </c>
      <c r="G15" s="5">
        <f t="shared" si="0"/>
        <v>2.8023032629558564</v>
      </c>
      <c r="H15" s="5">
        <v>4.0653899683147401</v>
      </c>
      <c r="I15" s="72">
        <f t="shared" si="1"/>
        <v>2.9210555627737609</v>
      </c>
      <c r="L15" s="47"/>
      <c r="P15" s="56"/>
      <c r="Q15" s="56"/>
    </row>
    <row r="16" spans="1:17" ht="15" thickBot="1" x14ac:dyDescent="0.35">
      <c r="A16" s="48"/>
      <c r="B16" s="49">
        <v>3</v>
      </c>
      <c r="C16" s="49">
        <v>6.6588000000000003</v>
      </c>
      <c r="D16" s="49">
        <v>0.2077</v>
      </c>
      <c r="E16" s="49">
        <f t="shared" si="2"/>
        <v>6.8665000000000003</v>
      </c>
      <c r="F16" s="49">
        <v>7.4512</v>
      </c>
      <c r="G16" s="49">
        <f t="shared" si="0"/>
        <v>2.8151179585941253</v>
      </c>
      <c r="H16" s="49">
        <v>4.0653899683147401</v>
      </c>
      <c r="I16" s="74">
        <f t="shared" si="1"/>
        <v>2.9344133026280601</v>
      </c>
      <c r="J16" s="49"/>
      <c r="K16" s="49"/>
      <c r="L16" s="50"/>
      <c r="P16" s="56"/>
      <c r="Q16" s="56"/>
    </row>
    <row r="17" spans="1:17" ht="15" thickTop="1" x14ac:dyDescent="0.3">
      <c r="I17" s="72"/>
      <c r="P17" s="56"/>
      <c r="Q17" s="56"/>
    </row>
    <row r="18" spans="1:17" x14ac:dyDescent="0.3">
      <c r="A18" s="5" t="s">
        <v>24</v>
      </c>
      <c r="B18" s="5" t="s">
        <v>10</v>
      </c>
      <c r="C18" s="5">
        <v>7.0119999999999996</v>
      </c>
      <c r="D18" s="5">
        <v>0.20449999999999999</v>
      </c>
      <c r="E18" s="5">
        <v>7.2157999999999998</v>
      </c>
      <c r="F18" s="5">
        <v>7.4057000000000004</v>
      </c>
      <c r="G18" s="5">
        <f t="shared" si="0"/>
        <v>0.92860635696821825</v>
      </c>
      <c r="H18" s="5">
        <v>3.1859816806060031</v>
      </c>
      <c r="I18" s="72">
        <f t="shared" si="1"/>
        <v>0.95916518401777551</v>
      </c>
      <c r="P18" s="56"/>
      <c r="Q18" s="56"/>
    </row>
    <row r="19" spans="1:17" x14ac:dyDescent="0.3">
      <c r="B19" s="5" t="s">
        <v>11</v>
      </c>
      <c r="C19" s="5">
        <v>7.0106000000000002</v>
      </c>
      <c r="D19" s="5">
        <v>0.20699999999999999</v>
      </c>
      <c r="E19" s="5">
        <v>7.2168999999999999</v>
      </c>
      <c r="F19" s="5">
        <v>7.4169</v>
      </c>
      <c r="G19" s="5">
        <f t="shared" si="0"/>
        <v>0.96618357487922801</v>
      </c>
      <c r="H19" s="5">
        <v>3.833992094861808</v>
      </c>
      <c r="I19" s="72">
        <f t="shared" si="1"/>
        <v>1.0047038407087756</v>
      </c>
      <c r="P19" s="56"/>
      <c r="Q19" s="56"/>
    </row>
    <row r="20" spans="1:17" x14ac:dyDescent="0.3">
      <c r="B20" s="5" t="s">
        <v>12</v>
      </c>
      <c r="C20" s="5">
        <v>7.0029000000000003</v>
      </c>
      <c r="D20" s="5">
        <v>0.20130000000000001</v>
      </c>
      <c r="E20" s="5">
        <v>7.2035</v>
      </c>
      <c r="F20" s="5">
        <v>7.3859000000000004</v>
      </c>
      <c r="G20" s="5">
        <f t="shared" si="0"/>
        <v>0.90611028315946518</v>
      </c>
      <c r="H20" s="5">
        <v>3.8385826771649749</v>
      </c>
      <c r="I20" s="72">
        <f t="shared" si="1"/>
        <v>0.9422804991709447</v>
      </c>
      <c r="P20" s="56"/>
      <c r="Q20" s="56"/>
    </row>
    <row r="21" spans="1:17" x14ac:dyDescent="0.3">
      <c r="B21" s="5" t="s">
        <v>7</v>
      </c>
      <c r="C21" s="5">
        <v>7.0345000000000004</v>
      </c>
      <c r="D21" s="5">
        <v>0.2079</v>
      </c>
      <c r="E21" s="5">
        <v>7.2115</v>
      </c>
      <c r="F21" s="5">
        <v>7.5415999999999999</v>
      </c>
      <c r="G21" s="5">
        <f t="shared" si="0"/>
        <v>1.5877825877825871</v>
      </c>
      <c r="H21" s="5">
        <v>5.653991638462978</v>
      </c>
      <c r="I21" s="72">
        <f t="shared" si="1"/>
        <v>1.6829356274386851</v>
      </c>
      <c r="P21" s="56"/>
      <c r="Q21" s="56"/>
    </row>
    <row r="22" spans="1:17" x14ac:dyDescent="0.3">
      <c r="B22" s="5" t="s">
        <v>8</v>
      </c>
      <c r="C22" s="5">
        <v>7.0518000000000001</v>
      </c>
      <c r="D22" s="5">
        <v>0.20610000000000001</v>
      </c>
      <c r="E22" s="5">
        <v>7.2519</v>
      </c>
      <c r="F22" s="5">
        <v>7.5152999999999999</v>
      </c>
      <c r="G22" s="5">
        <f t="shared" si="0"/>
        <v>1.278020378457059</v>
      </c>
      <c r="H22" s="5">
        <v>5.5655296229806357</v>
      </c>
      <c r="I22" s="72">
        <f t="shared" si="1"/>
        <v>1.3533409711037732</v>
      </c>
    </row>
    <row r="23" spans="1:17" x14ac:dyDescent="0.3">
      <c r="B23" s="5" t="s">
        <v>9</v>
      </c>
      <c r="C23" s="5">
        <v>7.0834999999999999</v>
      </c>
      <c r="D23" s="5">
        <v>0.20119999999999999</v>
      </c>
      <c r="E23" s="5">
        <v>7.2706999999999997</v>
      </c>
      <c r="F23" s="5">
        <v>7.4764999999999997</v>
      </c>
      <c r="G23" s="5">
        <f t="shared" si="0"/>
        <v>1.0228628230616301</v>
      </c>
      <c r="H23" s="5">
        <v>5.0525064394692487</v>
      </c>
      <c r="I23" s="72">
        <f t="shared" si="1"/>
        <v>1.0772931277111981</v>
      </c>
    </row>
    <row r="24" spans="1:17" x14ac:dyDescent="0.3">
      <c r="I24" s="72"/>
      <c r="N24" s="100"/>
      <c r="O24" s="100"/>
      <c r="P24" s="100"/>
      <c r="Q24" s="100"/>
    </row>
    <row r="25" spans="1:17" x14ac:dyDescent="0.3">
      <c r="A25" s="5" t="s">
        <v>25</v>
      </c>
      <c r="B25" s="5" t="s">
        <v>10</v>
      </c>
      <c r="C25" s="5">
        <v>7.0918999999999999</v>
      </c>
      <c r="D25" s="5">
        <v>0.2087</v>
      </c>
      <c r="E25" s="5">
        <v>7.2954999999999997</v>
      </c>
      <c r="F25" s="5">
        <v>7.7107000000000001</v>
      </c>
      <c r="G25" s="5">
        <f t="shared" si="0"/>
        <v>1.9894585529468158</v>
      </c>
      <c r="H25" s="5">
        <v>4.2985074626861826</v>
      </c>
      <c r="I25" s="72">
        <f t="shared" si="1"/>
        <v>2.0788166414135394</v>
      </c>
    </row>
    <row r="26" spans="1:17" x14ac:dyDescent="0.3">
      <c r="B26" s="5" t="s">
        <v>11</v>
      </c>
      <c r="C26" s="5">
        <v>6.4462999999999999</v>
      </c>
      <c r="D26" s="5">
        <v>0.2019</v>
      </c>
      <c r="E26" s="5">
        <v>6.6254999999999997</v>
      </c>
      <c r="F26" s="5">
        <v>6.8912000000000004</v>
      </c>
      <c r="G26" s="5">
        <f t="shared" si="0"/>
        <v>1.3159980188212022</v>
      </c>
      <c r="H26" s="5">
        <v>4.364923318914733</v>
      </c>
      <c r="I26" s="72">
        <f t="shared" si="1"/>
        <v>1.3760620731341773</v>
      </c>
    </row>
    <row r="27" spans="1:17" x14ac:dyDescent="0.3">
      <c r="B27" s="5" t="s">
        <v>12</v>
      </c>
      <c r="C27" s="5">
        <v>7.0816999999999997</v>
      </c>
      <c r="D27" s="5">
        <v>0.2056</v>
      </c>
      <c r="E27" s="5">
        <v>7.2697000000000003</v>
      </c>
      <c r="F27" s="5">
        <v>7.6196000000000002</v>
      </c>
      <c r="G27" s="5">
        <f t="shared" si="0"/>
        <v>1.7018482490272366</v>
      </c>
      <c r="H27" s="5">
        <v>4.0775534679191106</v>
      </c>
      <c r="I27" s="72">
        <f t="shared" si="1"/>
        <v>1.7741918711988443</v>
      </c>
      <c r="N27" s="56"/>
      <c r="O27" s="56"/>
    </row>
    <row r="28" spans="1:17" x14ac:dyDescent="0.3">
      <c r="B28" s="5" t="s">
        <v>7</v>
      </c>
      <c r="C28" s="5">
        <v>7.2408000000000001</v>
      </c>
      <c r="D28" s="5">
        <v>0.20380000000000001</v>
      </c>
      <c r="E28" s="5">
        <v>7.4192</v>
      </c>
      <c r="F28" s="5">
        <v>7.7374999999999998</v>
      </c>
      <c r="G28" s="5">
        <f t="shared" si="0"/>
        <v>1.5618253189401363</v>
      </c>
      <c r="H28" s="5">
        <v>5.3824921135645365</v>
      </c>
      <c r="I28" s="72">
        <f t="shared" si="1"/>
        <v>1.650672643814203</v>
      </c>
      <c r="N28" s="56"/>
      <c r="O28" s="56"/>
    </row>
    <row r="29" spans="1:17" x14ac:dyDescent="0.3">
      <c r="B29" s="5" t="s">
        <v>8</v>
      </c>
      <c r="C29" s="5">
        <v>7.1094999999999997</v>
      </c>
      <c r="D29" s="5">
        <v>0.20749999999999999</v>
      </c>
      <c r="E29" s="5">
        <v>7.3040000000000003</v>
      </c>
      <c r="F29" s="5">
        <v>7.5382999999999996</v>
      </c>
      <c r="G29" s="5">
        <f t="shared" si="0"/>
        <v>1.1291566265060207</v>
      </c>
      <c r="H29" s="5">
        <v>5.0455085081122482</v>
      </c>
      <c r="I29" s="72">
        <f t="shared" si="1"/>
        <v>1.1891555720694769</v>
      </c>
      <c r="N29" s="56"/>
      <c r="O29" s="56"/>
    </row>
    <row r="30" spans="1:17" x14ac:dyDescent="0.3">
      <c r="B30" s="5" t="s">
        <v>9</v>
      </c>
      <c r="C30" s="5">
        <v>7.0838000000000001</v>
      </c>
      <c r="D30" s="5">
        <v>0.20960000000000001</v>
      </c>
      <c r="E30" s="5">
        <v>7.2887000000000004</v>
      </c>
      <c r="F30" s="5">
        <v>7.5274000000000001</v>
      </c>
      <c r="G30" s="5">
        <f t="shared" si="0"/>
        <v>1.138835877862594</v>
      </c>
      <c r="H30" s="5">
        <v>5.0698602794411141</v>
      </c>
      <c r="I30" s="72">
        <f t="shared" si="1"/>
        <v>1.1996568015331361</v>
      </c>
      <c r="N30" s="56"/>
      <c r="O30" s="56"/>
    </row>
    <row r="31" spans="1:17" x14ac:dyDescent="0.3">
      <c r="I31" s="72"/>
      <c r="N31" s="56"/>
      <c r="O31" s="56"/>
    </row>
    <row r="32" spans="1:17" x14ac:dyDescent="0.3">
      <c r="A32" s="5" t="s">
        <v>22</v>
      </c>
      <c r="B32" s="5" t="s">
        <v>10</v>
      </c>
      <c r="C32" s="5">
        <v>7.0834000000000001</v>
      </c>
      <c r="D32" s="5">
        <v>0.2051</v>
      </c>
      <c r="E32" s="5">
        <v>7.2777000000000003</v>
      </c>
      <c r="F32" s="5">
        <v>7.4908000000000001</v>
      </c>
      <c r="G32" s="5">
        <f t="shared" si="0"/>
        <v>1.0390053632374443</v>
      </c>
      <c r="H32" s="5">
        <v>4.8204721285457452</v>
      </c>
      <c r="I32" s="72">
        <f t="shared" si="1"/>
        <v>1.0916269354064083</v>
      </c>
      <c r="O32" s="56"/>
      <c r="P32" s="56"/>
    </row>
    <row r="33" spans="1:16" x14ac:dyDescent="0.3">
      <c r="B33" s="5" t="s">
        <v>11</v>
      </c>
      <c r="C33" s="5">
        <v>7.0751999999999997</v>
      </c>
      <c r="D33" s="5">
        <v>0.20200000000000001</v>
      </c>
      <c r="E33" s="5">
        <v>7.2706</v>
      </c>
      <c r="F33" s="5">
        <v>7.5122</v>
      </c>
      <c r="G33" s="5">
        <f t="shared" si="0"/>
        <v>1.1960396039603962</v>
      </c>
      <c r="H33" s="5">
        <v>4.5154845154841521</v>
      </c>
      <c r="I33" s="72">
        <f t="shared" si="1"/>
        <v>1.252600589625813</v>
      </c>
      <c r="O33" s="56"/>
      <c r="P33" s="56"/>
    </row>
    <row r="34" spans="1:16" x14ac:dyDescent="0.3">
      <c r="B34" s="5" t="s">
        <v>12</v>
      </c>
      <c r="C34" s="5">
        <v>7.0126999999999997</v>
      </c>
      <c r="D34" s="5">
        <v>0.2024</v>
      </c>
      <c r="E34" s="5">
        <v>7.2150999999999996</v>
      </c>
      <c r="F34" s="5">
        <v>7.5567000000000002</v>
      </c>
      <c r="G34" s="5">
        <f t="shared" si="0"/>
        <v>1.6877470355731254</v>
      </c>
      <c r="H34" s="5">
        <v>4.7675804529204786</v>
      </c>
      <c r="I34" s="72">
        <f t="shared" si="1"/>
        <v>1.7722400035617738</v>
      </c>
      <c r="N34" s="56"/>
      <c r="O34" s="56"/>
    </row>
    <row r="35" spans="1:16" x14ac:dyDescent="0.3">
      <c r="B35" s="5" t="s">
        <v>7</v>
      </c>
      <c r="C35" s="5">
        <v>7.0785</v>
      </c>
      <c r="D35" s="5">
        <v>0.20699999999999999</v>
      </c>
      <c r="E35" s="5">
        <v>7.2319000000000004</v>
      </c>
      <c r="F35" s="5">
        <v>7.4779</v>
      </c>
      <c r="G35" s="5">
        <f t="shared" si="0"/>
        <v>1.1884057971014472</v>
      </c>
      <c r="H35" s="5">
        <v>5.4480143683894084</v>
      </c>
      <c r="I35" s="72">
        <f t="shared" si="1"/>
        <v>1.2568808461957248</v>
      </c>
      <c r="N35" s="56"/>
      <c r="O35" s="56"/>
    </row>
    <row r="36" spans="1:16" x14ac:dyDescent="0.3">
      <c r="B36" s="5" t="s">
        <v>8</v>
      </c>
      <c r="C36" s="5">
        <v>7.0406000000000004</v>
      </c>
      <c r="D36" s="5">
        <v>0.20569999999999999</v>
      </c>
      <c r="E36" s="5">
        <v>7.2493999999999996</v>
      </c>
      <c r="F36" s="5">
        <v>7.4786999999999999</v>
      </c>
      <c r="G36" s="5">
        <f t="shared" si="0"/>
        <v>1.1147301895965012</v>
      </c>
      <c r="H36" s="5">
        <v>5.365659777424753</v>
      </c>
      <c r="I36" s="72">
        <f t="shared" si="1"/>
        <v>1.1779341272678727</v>
      </c>
      <c r="N36" s="56"/>
      <c r="O36" s="56"/>
    </row>
    <row r="37" spans="1:16" x14ac:dyDescent="0.3">
      <c r="B37" s="5" t="s">
        <v>9</v>
      </c>
      <c r="C37" s="5">
        <v>7.0777000000000001</v>
      </c>
      <c r="D37" s="5">
        <v>0.20810000000000001</v>
      </c>
      <c r="E37" s="5">
        <v>7.3262</v>
      </c>
      <c r="F37" s="5">
        <v>7.5690999999999997</v>
      </c>
      <c r="G37" s="5">
        <f t="shared" si="0"/>
        <v>1.1672272945699167</v>
      </c>
      <c r="H37" s="5">
        <v>5.6416368692892513</v>
      </c>
      <c r="I37" s="72">
        <f t="shared" si="1"/>
        <v>1.2370152001821024</v>
      </c>
      <c r="N37" s="56"/>
      <c r="O37" s="56"/>
    </row>
    <row r="38" spans="1:16" x14ac:dyDescent="0.3">
      <c r="I38" s="72"/>
      <c r="N38" s="56"/>
      <c r="O38" s="56"/>
    </row>
    <row r="39" spans="1:16" x14ac:dyDescent="0.3">
      <c r="A39" s="5" t="s">
        <v>26</v>
      </c>
      <c r="B39" s="5" t="s">
        <v>10</v>
      </c>
      <c r="C39" s="5">
        <v>7.0777000000000001</v>
      </c>
      <c r="D39" s="5">
        <v>0.20080000000000001</v>
      </c>
      <c r="E39" s="5">
        <v>7.2771999999999997</v>
      </c>
      <c r="F39" s="5">
        <v>7.5876999999999999</v>
      </c>
      <c r="G39" s="5">
        <f t="shared" si="0"/>
        <v>1.5463147410358575</v>
      </c>
      <c r="H39" s="5">
        <v>4.3845851356665539</v>
      </c>
      <c r="I39" s="72">
        <f t="shared" si="1"/>
        <v>1.6172232722410802</v>
      </c>
      <c r="N39" s="56"/>
      <c r="O39" s="56"/>
    </row>
    <row r="40" spans="1:16" x14ac:dyDescent="0.3">
      <c r="B40" s="5" t="s">
        <v>11</v>
      </c>
      <c r="C40" s="5">
        <v>6.9870000000000001</v>
      </c>
      <c r="D40" s="5">
        <v>0.20449999999999999</v>
      </c>
      <c r="E40" s="5">
        <v>7.1914999999999996</v>
      </c>
      <c r="F40" s="5">
        <v>7.4672999999999998</v>
      </c>
      <c r="G40" s="5">
        <f t="shared" si="0"/>
        <v>1.3486552567237178</v>
      </c>
      <c r="H40" s="5">
        <v>4.6766169154230344</v>
      </c>
      <c r="I40" s="72">
        <f t="shared" si="1"/>
        <v>1.4148210156652803</v>
      </c>
      <c r="N40" s="56"/>
      <c r="O40" s="56"/>
    </row>
    <row r="41" spans="1:16" x14ac:dyDescent="0.3">
      <c r="B41" s="5" t="s">
        <v>12</v>
      </c>
      <c r="C41" s="5">
        <v>6.9740000000000002</v>
      </c>
      <c r="D41" s="5">
        <v>0.2024</v>
      </c>
      <c r="E41" s="5">
        <v>7.1749999999999998</v>
      </c>
      <c r="F41" s="5">
        <v>7.4709000000000003</v>
      </c>
      <c r="G41" s="5">
        <f t="shared" si="0"/>
        <v>1.4619565217391328</v>
      </c>
      <c r="H41" s="5">
        <v>4.5741324921139146</v>
      </c>
      <c r="I41" s="72">
        <f t="shared" si="1"/>
        <v>1.5320337765001877</v>
      </c>
      <c r="N41" s="56"/>
      <c r="O41" s="56"/>
    </row>
    <row r="42" spans="1:16" x14ac:dyDescent="0.3">
      <c r="B42" s="5" t="s">
        <v>7</v>
      </c>
      <c r="C42" s="5">
        <v>7.0811999999999999</v>
      </c>
      <c r="D42" s="5">
        <v>0.20449999999999999</v>
      </c>
      <c r="E42" s="5">
        <v>7.2813999999999997</v>
      </c>
      <c r="F42" s="5">
        <v>7.4865000000000004</v>
      </c>
      <c r="G42" s="5">
        <f t="shared" si="0"/>
        <v>1.0029339853300769</v>
      </c>
      <c r="H42" s="5">
        <v>5.7375421878098365</v>
      </c>
      <c r="I42" s="72">
        <f t="shared" si="1"/>
        <v>1.0639803041507114</v>
      </c>
      <c r="N42" s="56"/>
      <c r="O42" s="56"/>
    </row>
    <row r="43" spans="1:16" x14ac:dyDescent="0.3">
      <c r="B43" s="5" t="s">
        <v>8</v>
      </c>
      <c r="C43" s="5">
        <v>7.0415999999999999</v>
      </c>
      <c r="D43" s="5">
        <v>0.20039999999999999</v>
      </c>
      <c r="E43" s="5">
        <v>7.2377000000000002</v>
      </c>
      <c r="F43" s="5">
        <v>7.5454999999999997</v>
      </c>
      <c r="G43" s="5">
        <f t="shared" si="0"/>
        <v>1.535928143712572</v>
      </c>
      <c r="H43" s="5">
        <v>5.4145854145857948</v>
      </c>
      <c r="I43" s="72">
        <f t="shared" si="1"/>
        <v>1.623853054347582</v>
      </c>
      <c r="N43" s="56"/>
      <c r="O43" s="56"/>
    </row>
    <row r="44" spans="1:16" x14ac:dyDescent="0.3">
      <c r="B44" s="5" t="s">
        <v>9</v>
      </c>
      <c r="C44" s="5">
        <v>7.0101000000000004</v>
      </c>
      <c r="D44" s="5">
        <v>0.27700000000000002</v>
      </c>
      <c r="E44" s="5">
        <v>7.2122999999999999</v>
      </c>
      <c r="F44" s="5">
        <v>7.5275999999999996</v>
      </c>
      <c r="G44" s="5">
        <f t="shared" si="0"/>
        <v>1.1382671480144393</v>
      </c>
      <c r="H44" s="5">
        <v>5.2869496855346849</v>
      </c>
      <c r="I44" s="72">
        <f t="shared" si="1"/>
        <v>1.2018060280343377</v>
      </c>
    </row>
    <row r="46" spans="1:16" x14ac:dyDescent="0.3">
      <c r="A46" s="76" t="s">
        <v>16</v>
      </c>
      <c r="B46" s="76" t="s">
        <v>7</v>
      </c>
      <c r="C46" s="76">
        <v>7.0003000000000002</v>
      </c>
      <c r="D46" s="76">
        <v>0.20610000000000001</v>
      </c>
      <c r="E46" s="76">
        <v>7.2057000000000002</v>
      </c>
      <c r="F46" s="76">
        <v>7.4408000000000003</v>
      </c>
      <c r="G46" s="76">
        <f t="shared" si="0"/>
        <v>1.1407083939835037</v>
      </c>
      <c r="H46" s="76">
        <v>5.7609123082968914</v>
      </c>
      <c r="I46" s="76">
        <f t="shared" si="1"/>
        <v>1.2104408286668216</v>
      </c>
    </row>
    <row r="47" spans="1:16" x14ac:dyDescent="0.3">
      <c r="A47" s="76"/>
      <c r="B47" s="76" t="s">
        <v>8</v>
      </c>
      <c r="C47" s="76">
        <v>7.0354999999999999</v>
      </c>
      <c r="D47" s="76">
        <v>0.2019</v>
      </c>
      <c r="E47" s="76">
        <v>7.2369000000000003</v>
      </c>
      <c r="F47" s="76">
        <v>7.4961000000000002</v>
      </c>
      <c r="G47" s="76">
        <f t="shared" si="0"/>
        <v>1.2838038632986621</v>
      </c>
      <c r="H47" s="76">
        <v>5.7334914986159049</v>
      </c>
      <c r="I47" s="76">
        <f t="shared" si="1"/>
        <v>1.3618875714271441</v>
      </c>
    </row>
    <row r="48" spans="1:16" x14ac:dyDescent="0.3">
      <c r="A48" s="76"/>
      <c r="B48" s="76" t="s">
        <v>9</v>
      </c>
      <c r="C48" s="76">
        <v>7.0056000000000003</v>
      </c>
      <c r="D48" s="76">
        <v>0.20180000000000001</v>
      </c>
      <c r="E48" s="76">
        <v>7.2065999999999999</v>
      </c>
      <c r="F48" s="76">
        <v>7.4291</v>
      </c>
      <c r="G48" s="76">
        <f t="shared" si="0"/>
        <v>1.1025768087215071</v>
      </c>
      <c r="H48" s="76">
        <v>5.7210965435044026</v>
      </c>
      <c r="I48" s="76">
        <f t="shared" si="1"/>
        <v>1.1694841245478467</v>
      </c>
    </row>
    <row r="51" spans="1:12" x14ac:dyDescent="0.3">
      <c r="A51" s="100" t="s">
        <v>90</v>
      </c>
      <c r="B51" s="100"/>
      <c r="C51" s="100"/>
      <c r="D51" s="100"/>
      <c r="E51" s="100"/>
      <c r="F51" s="100"/>
      <c r="G51" s="100"/>
      <c r="H51" s="100"/>
      <c r="I51" s="100"/>
    </row>
    <row r="52" spans="1:12" ht="41.4" x14ac:dyDescent="0.3">
      <c r="A52" s="5" t="s">
        <v>0</v>
      </c>
      <c r="B52" s="5" t="s">
        <v>1</v>
      </c>
      <c r="C52" s="5" t="s">
        <v>29</v>
      </c>
      <c r="D52" s="5" t="s">
        <v>17</v>
      </c>
      <c r="E52" s="5" t="s">
        <v>36</v>
      </c>
      <c r="F52" s="5" t="s">
        <v>30</v>
      </c>
      <c r="G52" s="5" t="s">
        <v>38</v>
      </c>
      <c r="I52" s="22" t="s">
        <v>93</v>
      </c>
    </row>
    <row r="53" spans="1:12" x14ac:dyDescent="0.3">
      <c r="A53" s="97"/>
      <c r="B53" s="97"/>
      <c r="C53" s="97"/>
      <c r="D53" s="97"/>
      <c r="E53" s="97"/>
      <c r="F53" s="97"/>
      <c r="H53" s="5" t="s">
        <v>81</v>
      </c>
      <c r="I53" s="23" t="s">
        <v>92</v>
      </c>
    </row>
    <row r="54" spans="1:12" x14ac:dyDescent="0.3">
      <c r="B54" s="5">
        <v>1</v>
      </c>
      <c r="C54" s="5">
        <v>6.6609999999999996</v>
      </c>
      <c r="D54" s="5">
        <v>0.20219999999999999</v>
      </c>
      <c r="E54" s="5">
        <f>SUM(C54:D54)</f>
        <v>6.8632</v>
      </c>
      <c r="F54" s="5">
        <v>7.22</v>
      </c>
      <c r="G54" s="5">
        <f>(F54-E54)/D54</f>
        <v>1.764589515331354</v>
      </c>
      <c r="H54" s="5">
        <v>8.9118758703006549</v>
      </c>
      <c r="I54" s="5">
        <f>(G54/(100-H54)*100)</f>
        <v>1.9372333464884788</v>
      </c>
      <c r="K54" s="100" t="s">
        <v>120</v>
      </c>
      <c r="L54" s="100"/>
    </row>
    <row r="55" spans="1:12" x14ac:dyDescent="0.3">
      <c r="A55" s="5" t="s">
        <v>84</v>
      </c>
      <c r="B55" s="5">
        <v>2</v>
      </c>
      <c r="C55" s="5">
        <v>6.7632000000000003</v>
      </c>
      <c r="D55" s="5">
        <v>0.20519999999999999</v>
      </c>
      <c r="E55" s="5">
        <f t="shared" ref="E55:E87" si="3">SUM(C55:D55)</f>
        <v>6.9683999999999999</v>
      </c>
      <c r="F55" s="5">
        <v>7.2906000000000004</v>
      </c>
      <c r="G55" s="5">
        <f t="shared" ref="G55:G87" si="4">(F55-E55)/D55</f>
        <v>1.5701754385964937</v>
      </c>
      <c r="H55" s="5">
        <v>8.6410054988210998</v>
      </c>
      <c r="I55" s="5">
        <f t="shared" ref="I55:I87" si="5">(G55/(100-H55)*100)</f>
        <v>1.718687302952127</v>
      </c>
      <c r="K55" s="5">
        <v>1</v>
      </c>
      <c r="L55" s="72">
        <f>AVERAGE(I54,I57)</f>
        <v>1.8556338894053064</v>
      </c>
    </row>
    <row r="56" spans="1:12" x14ac:dyDescent="0.3">
      <c r="B56" s="5">
        <v>3</v>
      </c>
      <c r="C56" s="5">
        <v>6.8273000000000001</v>
      </c>
      <c r="D56" s="5">
        <v>0.2054</v>
      </c>
      <c r="E56" s="5">
        <f t="shared" si="3"/>
        <v>7.0327000000000002</v>
      </c>
      <c r="F56" s="5">
        <v>7.4077000000000002</v>
      </c>
      <c r="G56" s="5">
        <f t="shared" si="4"/>
        <v>1.8257059396299902</v>
      </c>
      <c r="H56" s="5">
        <v>8.9118758703006549</v>
      </c>
      <c r="I56" s="5">
        <f t="shared" si="5"/>
        <v>2.0043292768115286</v>
      </c>
      <c r="K56" s="5">
        <v>2</v>
      </c>
      <c r="L56" s="72">
        <f>AVERAGE(I55,I58)</f>
        <v>1.7595707753022305</v>
      </c>
    </row>
    <row r="57" spans="1:12" x14ac:dyDescent="0.3">
      <c r="B57" s="5">
        <v>1</v>
      </c>
      <c r="C57" s="5">
        <v>6.8160999999999996</v>
      </c>
      <c r="D57" s="5">
        <v>0.2054</v>
      </c>
      <c r="E57" s="5">
        <f t="shared" si="3"/>
        <v>7.0214999999999996</v>
      </c>
      <c r="F57" s="5">
        <v>7.3544</v>
      </c>
      <c r="G57" s="5">
        <f t="shared" si="4"/>
        <v>1.6207400194741988</v>
      </c>
      <c r="H57" s="5">
        <v>8.6410054988210998</v>
      </c>
      <c r="I57" s="5">
        <f t="shared" si="5"/>
        <v>1.774034432322134</v>
      </c>
      <c r="K57" s="5">
        <v>3</v>
      </c>
      <c r="L57" s="72">
        <f>AVERAGE(I56,I59)</f>
        <v>1.8507053200937245</v>
      </c>
    </row>
    <row r="58" spans="1:12" x14ac:dyDescent="0.3">
      <c r="B58" s="38">
        <v>2</v>
      </c>
      <c r="C58" s="5">
        <v>6.6680000000000001</v>
      </c>
      <c r="D58" s="5">
        <v>0.20250000000000001</v>
      </c>
      <c r="E58" s="5">
        <f t="shared" si="3"/>
        <v>6.8704999999999998</v>
      </c>
      <c r="F58" s="5">
        <v>7.2026000000000003</v>
      </c>
      <c r="G58" s="5">
        <f t="shared" si="4"/>
        <v>1.6400000000000023</v>
      </c>
      <c r="H58" s="5">
        <v>8.9118758703006549</v>
      </c>
      <c r="I58" s="5">
        <f t="shared" si="5"/>
        <v>1.800454247652334</v>
      </c>
      <c r="L58" s="72"/>
    </row>
    <row r="59" spans="1:12" x14ac:dyDescent="0.3">
      <c r="B59" s="5">
        <v>3</v>
      </c>
      <c r="C59" s="5">
        <v>6.6513999999999998</v>
      </c>
      <c r="D59" s="5">
        <v>0.20619999999999999</v>
      </c>
      <c r="E59" s="5">
        <f t="shared" si="3"/>
        <v>6.8575999999999997</v>
      </c>
      <c r="F59" s="5">
        <v>7.1772999999999998</v>
      </c>
      <c r="G59" s="5">
        <f t="shared" si="4"/>
        <v>1.5504364694471393</v>
      </c>
      <c r="H59" s="5">
        <v>8.6410054988210998</v>
      </c>
      <c r="I59" s="5">
        <f t="shared" si="5"/>
        <v>1.6970813633759205</v>
      </c>
      <c r="L59" s="72"/>
    </row>
    <row r="60" spans="1:12" x14ac:dyDescent="0.3">
      <c r="L60" s="72"/>
    </row>
    <row r="61" spans="1:12" x14ac:dyDescent="0.3">
      <c r="A61" s="5" t="s">
        <v>24</v>
      </c>
      <c r="B61" s="5">
        <v>1</v>
      </c>
      <c r="C61" s="5">
        <v>6.6905000000000001</v>
      </c>
      <c r="D61" s="5">
        <v>0.20269999999999999</v>
      </c>
      <c r="E61" s="5">
        <f t="shared" si="3"/>
        <v>6.8932000000000002</v>
      </c>
      <c r="F61" s="5">
        <v>7.1471999999999998</v>
      </c>
      <c r="G61" s="5">
        <f t="shared" si="4"/>
        <v>1.2530833744449905</v>
      </c>
      <c r="H61" s="5">
        <v>10.50518331273086</v>
      </c>
      <c r="I61" s="5">
        <f t="shared" si="5"/>
        <v>1.4001742456479549</v>
      </c>
      <c r="K61" s="5">
        <v>1</v>
      </c>
      <c r="L61" s="72">
        <f>AVERAGE(I61,I64)</f>
        <v>1.3850915744260071</v>
      </c>
    </row>
    <row r="62" spans="1:12" x14ac:dyDescent="0.3">
      <c r="B62" s="5">
        <v>2</v>
      </c>
      <c r="C62" s="5">
        <v>6.6593</v>
      </c>
      <c r="D62" s="5">
        <v>0.20619999999999999</v>
      </c>
      <c r="E62" s="5">
        <f t="shared" si="3"/>
        <v>6.8654999999999999</v>
      </c>
      <c r="F62" s="5">
        <v>7.1391999999999998</v>
      </c>
      <c r="G62" s="5">
        <f t="shared" si="4"/>
        <v>1.3273520853540244</v>
      </c>
      <c r="H62" s="5">
        <v>10.47147660848881</v>
      </c>
      <c r="I62" s="5">
        <f t="shared" si="5"/>
        <v>1.4826024545825132</v>
      </c>
      <c r="K62" s="5">
        <v>2</v>
      </c>
      <c r="L62" s="72">
        <f>AVERAGE(I62,I65)</f>
        <v>1.4484920965748276</v>
      </c>
    </row>
    <row r="63" spans="1:12" x14ac:dyDescent="0.3">
      <c r="B63" s="5">
        <v>3</v>
      </c>
      <c r="C63" s="5">
        <v>6.6661999999999999</v>
      </c>
      <c r="D63" s="5">
        <v>0.20499999999999999</v>
      </c>
      <c r="E63" s="5">
        <f t="shared" si="3"/>
        <v>6.8712</v>
      </c>
      <c r="F63" s="5">
        <v>7.1470000000000002</v>
      </c>
      <c r="G63" s="5">
        <f t="shared" si="4"/>
        <v>1.345365853658538</v>
      </c>
      <c r="H63" s="5">
        <v>10.413093071805479</v>
      </c>
      <c r="I63" s="5">
        <f t="shared" si="5"/>
        <v>1.5017438371177079</v>
      </c>
      <c r="K63" s="5">
        <v>3</v>
      </c>
      <c r="L63" s="72">
        <f>AVERAGE(I63,I66)</f>
        <v>1.5017688264617524</v>
      </c>
    </row>
    <row r="64" spans="1:12" x14ac:dyDescent="0.3">
      <c r="B64" s="5">
        <v>1</v>
      </c>
      <c r="C64" s="5">
        <v>6.7043999999999997</v>
      </c>
      <c r="D64" s="5">
        <v>0.20699999999999999</v>
      </c>
      <c r="E64" s="5">
        <f t="shared" si="3"/>
        <v>6.9113999999999995</v>
      </c>
      <c r="F64" s="5">
        <v>7.1651999999999996</v>
      </c>
      <c r="G64" s="5">
        <f t="shared" si="4"/>
        <v>1.2260869565217394</v>
      </c>
      <c r="H64" s="5">
        <v>10.50518331273086</v>
      </c>
      <c r="I64" s="5">
        <f t="shared" si="5"/>
        <v>1.3700089032040592</v>
      </c>
      <c r="L64" s="72"/>
    </row>
    <row r="65" spans="1:12" x14ac:dyDescent="0.3">
      <c r="B65" s="38">
        <v>2</v>
      </c>
      <c r="C65" s="5">
        <v>6.7088000000000001</v>
      </c>
      <c r="D65" s="5">
        <v>0.20430000000000001</v>
      </c>
      <c r="E65" s="5">
        <f t="shared" si="3"/>
        <v>6.9131</v>
      </c>
      <c r="F65" s="5">
        <v>7.1718000000000002</v>
      </c>
      <c r="G65" s="5">
        <f t="shared" si="4"/>
        <v>1.2662750856583462</v>
      </c>
      <c r="H65" s="5">
        <v>10.47147660848881</v>
      </c>
      <c r="I65" s="5">
        <f t="shared" si="5"/>
        <v>1.414381738567142</v>
      </c>
      <c r="L65" s="72"/>
    </row>
    <row r="66" spans="1:12" x14ac:dyDescent="0.3">
      <c r="B66" s="5">
        <v>3</v>
      </c>
      <c r="C66" s="5">
        <v>6.6778000000000004</v>
      </c>
      <c r="D66" s="5">
        <v>0.20699999999999999</v>
      </c>
      <c r="E66" s="5">
        <f t="shared" si="3"/>
        <v>6.8848000000000003</v>
      </c>
      <c r="F66" s="5">
        <v>7.1632999999999996</v>
      </c>
      <c r="G66" s="5">
        <f t="shared" si="4"/>
        <v>1.3454106280193203</v>
      </c>
      <c r="H66" s="5">
        <v>10.413093071805479</v>
      </c>
      <c r="I66" s="5">
        <f t="shared" si="5"/>
        <v>1.5017938158057969</v>
      </c>
      <c r="L66" s="72"/>
    </row>
    <row r="67" spans="1:12" x14ac:dyDescent="0.3">
      <c r="L67" s="72"/>
    </row>
    <row r="68" spans="1:12" x14ac:dyDescent="0.3">
      <c r="A68" s="5" t="s">
        <v>25</v>
      </c>
      <c r="B68" s="5">
        <v>1</v>
      </c>
      <c r="C68" s="5">
        <v>6.6802000000000001</v>
      </c>
      <c r="D68" s="5">
        <v>0.20960000000000001</v>
      </c>
      <c r="E68" s="5">
        <f t="shared" si="3"/>
        <v>6.8898000000000001</v>
      </c>
      <c r="F68" s="5">
        <v>7.1574999999999998</v>
      </c>
      <c r="G68" s="5">
        <f t="shared" si="4"/>
        <v>1.2771946564885477</v>
      </c>
      <c r="H68" s="5">
        <v>9.9605827496964103</v>
      </c>
      <c r="I68" s="5">
        <f t="shared" si="5"/>
        <v>1.4184839212564331</v>
      </c>
      <c r="K68" s="5">
        <v>1</v>
      </c>
      <c r="L68" s="72">
        <f>AVERAGE(I68,I71)</f>
        <v>1.3677978014552949</v>
      </c>
    </row>
    <row r="69" spans="1:12" x14ac:dyDescent="0.3">
      <c r="B69" s="5">
        <v>2</v>
      </c>
      <c r="C69" s="5">
        <v>6.7053000000000003</v>
      </c>
      <c r="D69" s="5">
        <v>0.20300000000000001</v>
      </c>
      <c r="E69" s="5">
        <f t="shared" si="3"/>
        <v>6.9083000000000006</v>
      </c>
      <c r="F69" s="5">
        <v>7.1668000000000003</v>
      </c>
      <c r="G69" s="5">
        <f t="shared" si="4"/>
        <v>1.2733990147783236</v>
      </c>
      <c r="H69" s="5">
        <v>9.910216630564765</v>
      </c>
      <c r="I69" s="5">
        <f t="shared" si="5"/>
        <v>1.413477718729147</v>
      </c>
      <c r="K69" s="5">
        <v>2</v>
      </c>
      <c r="L69" s="72">
        <f>AVERAGE(I69,I72)</f>
        <v>1.3115697876191299</v>
      </c>
    </row>
    <row r="70" spans="1:12" x14ac:dyDescent="0.3">
      <c r="B70" s="5">
        <v>3</v>
      </c>
      <c r="C70" s="5">
        <v>6.6828000000000003</v>
      </c>
      <c r="D70" s="5">
        <v>0.2006</v>
      </c>
      <c r="E70" s="5">
        <f t="shared" si="3"/>
        <v>6.8834</v>
      </c>
      <c r="F70" s="5">
        <v>7.1443000000000003</v>
      </c>
      <c r="G70" s="5">
        <f t="shared" si="4"/>
        <v>1.3005982053838503</v>
      </c>
      <c r="H70" s="5">
        <v>9.9026683178575432</v>
      </c>
      <c r="I70" s="5">
        <f t="shared" si="5"/>
        <v>1.4435479731766934</v>
      </c>
      <c r="K70" s="5">
        <v>3</v>
      </c>
      <c r="L70" s="72">
        <f>AVERAGE(I70,I73)</f>
        <v>1.1887453132816812</v>
      </c>
    </row>
    <row r="71" spans="1:12" x14ac:dyDescent="0.3">
      <c r="B71" s="5">
        <v>1</v>
      </c>
      <c r="C71" s="5">
        <v>6.6176000000000004</v>
      </c>
      <c r="D71" s="5">
        <v>0.20169999999999999</v>
      </c>
      <c r="E71" s="5">
        <f t="shared" si="3"/>
        <v>6.8193000000000001</v>
      </c>
      <c r="F71" s="5">
        <v>7.0585000000000004</v>
      </c>
      <c r="G71" s="5">
        <f t="shared" si="4"/>
        <v>1.1859196826970764</v>
      </c>
      <c r="H71" s="5">
        <v>9.9605827496964103</v>
      </c>
      <c r="I71" s="5">
        <f t="shared" si="5"/>
        <v>1.3171116816541568</v>
      </c>
      <c r="L71" s="72"/>
    </row>
    <row r="72" spans="1:12" x14ac:dyDescent="0.3">
      <c r="B72" s="38">
        <v>2</v>
      </c>
      <c r="C72" s="5">
        <v>6.6837999999999997</v>
      </c>
      <c r="D72" s="5">
        <v>0.2016</v>
      </c>
      <c r="E72" s="5">
        <f t="shared" si="3"/>
        <v>6.8853999999999997</v>
      </c>
      <c r="F72" s="5">
        <v>7.1051000000000002</v>
      </c>
      <c r="G72" s="5">
        <f t="shared" si="4"/>
        <v>1.0897817460317483</v>
      </c>
      <c r="H72" s="5">
        <v>9.910216630564765</v>
      </c>
      <c r="I72" s="5">
        <f t="shared" si="5"/>
        <v>1.2096618565091128</v>
      </c>
      <c r="L72" s="72"/>
    </row>
    <row r="73" spans="1:12" x14ac:dyDescent="0.3">
      <c r="B73" s="5">
        <v>3</v>
      </c>
      <c r="C73" s="5">
        <v>6.7016999999999998</v>
      </c>
      <c r="D73" s="5">
        <v>0.2031</v>
      </c>
      <c r="E73" s="5">
        <f t="shared" si="3"/>
        <v>6.9047999999999998</v>
      </c>
      <c r="F73" s="5">
        <v>7.0757000000000003</v>
      </c>
      <c r="G73" s="5">
        <f t="shared" si="4"/>
        <v>0.84145741014278919</v>
      </c>
      <c r="H73" s="5">
        <v>9.9026683178575432</v>
      </c>
      <c r="I73" s="5">
        <f t="shared" si="5"/>
        <v>0.93394265338666904</v>
      </c>
      <c r="L73" s="72"/>
    </row>
    <row r="74" spans="1:12" x14ac:dyDescent="0.3">
      <c r="D74" s="5" t="s">
        <v>20</v>
      </c>
      <c r="L74" s="72"/>
    </row>
    <row r="75" spans="1:12" x14ac:dyDescent="0.3">
      <c r="A75" s="5" t="s">
        <v>22</v>
      </c>
      <c r="B75" s="5">
        <v>1</v>
      </c>
      <c r="C75" s="5">
        <v>6.7938999999999998</v>
      </c>
      <c r="D75" s="5">
        <v>0.2084</v>
      </c>
      <c r="E75" s="5">
        <f t="shared" si="3"/>
        <v>7.0023</v>
      </c>
      <c r="F75" s="5">
        <v>7.1940999999999997</v>
      </c>
      <c r="G75" s="5">
        <f t="shared" si="4"/>
        <v>0.92034548944337691</v>
      </c>
      <c r="H75" s="5">
        <v>8.8575522570286971</v>
      </c>
      <c r="I75" s="5">
        <f t="shared" si="5"/>
        <v>1.0097879881817766</v>
      </c>
      <c r="K75" s="5">
        <v>1</v>
      </c>
      <c r="L75" s="72">
        <f>AVERAGE(I74,I77)</f>
        <v>1.1802837406109696</v>
      </c>
    </row>
    <row r="76" spans="1:12" x14ac:dyDescent="0.3">
      <c r="B76" s="5">
        <v>2</v>
      </c>
      <c r="C76" s="5">
        <v>6.6664000000000003</v>
      </c>
      <c r="D76" s="5">
        <v>0.2021</v>
      </c>
      <c r="E76" s="5">
        <f t="shared" si="3"/>
        <v>6.8685</v>
      </c>
      <c r="F76" s="5">
        <v>7.0608000000000004</v>
      </c>
      <c r="G76" s="5">
        <f t="shared" si="4"/>
        <v>0.95150915388421753</v>
      </c>
      <c r="H76" s="5">
        <v>9.0043799634642667</v>
      </c>
      <c r="I76" s="5">
        <f t="shared" si="5"/>
        <v>1.0456647841974989</v>
      </c>
      <c r="K76" s="5">
        <v>2</v>
      </c>
      <c r="L76" s="72">
        <f>AVERAGE(I75,I78)</f>
        <v>0.95869332564071108</v>
      </c>
    </row>
    <row r="77" spans="1:12" x14ac:dyDescent="0.3">
      <c r="B77" s="5">
        <v>3</v>
      </c>
      <c r="C77" s="5">
        <v>6.6635999999999997</v>
      </c>
      <c r="D77" s="5">
        <v>0.2019</v>
      </c>
      <c r="E77" s="5">
        <f t="shared" si="3"/>
        <v>6.8654999999999999</v>
      </c>
      <c r="F77" s="5">
        <v>7.0822000000000003</v>
      </c>
      <c r="G77" s="5">
        <f t="shared" si="4"/>
        <v>1.0733036156513143</v>
      </c>
      <c r="H77" s="5">
        <v>9.0639327882528811</v>
      </c>
      <c r="I77" s="5">
        <f t="shared" si="5"/>
        <v>1.1802837406109696</v>
      </c>
      <c r="K77" s="5">
        <v>3</v>
      </c>
      <c r="L77" s="72">
        <f>AVERAGE(I76,I79)</f>
        <v>1.1864864269343065</v>
      </c>
    </row>
    <row r="78" spans="1:12" x14ac:dyDescent="0.3">
      <c r="B78" s="5">
        <v>1</v>
      </c>
      <c r="C78" s="5">
        <v>6.6954000000000002</v>
      </c>
      <c r="D78" s="5">
        <v>0.20949999999999999</v>
      </c>
      <c r="E78" s="5">
        <f t="shared" si="3"/>
        <v>6.9049000000000005</v>
      </c>
      <c r="F78" s="5">
        <v>7.0781999999999998</v>
      </c>
      <c r="G78" s="5">
        <f t="shared" si="4"/>
        <v>0.82720763723150048</v>
      </c>
      <c r="H78" s="5">
        <v>8.8575522570286971</v>
      </c>
      <c r="I78" s="5">
        <f t="shared" si="5"/>
        <v>0.90759866309964543</v>
      </c>
      <c r="L78" s="72"/>
    </row>
    <row r="79" spans="1:12" x14ac:dyDescent="0.3">
      <c r="B79" s="38">
        <v>2</v>
      </c>
      <c r="C79" s="5">
        <v>6.6721000000000004</v>
      </c>
      <c r="D79" s="5">
        <v>0.2079</v>
      </c>
      <c r="E79" s="5">
        <f t="shared" si="3"/>
        <v>6.8800000000000008</v>
      </c>
      <c r="F79" s="5">
        <v>7.1311</v>
      </c>
      <c r="G79" s="5">
        <f t="shared" si="4"/>
        <v>1.2077922077922041</v>
      </c>
      <c r="H79" s="5">
        <v>9.0043799634642667</v>
      </c>
      <c r="I79" s="5">
        <f t="shared" si="5"/>
        <v>1.3273080696711141</v>
      </c>
      <c r="L79" s="72"/>
    </row>
    <row r="80" spans="1:12" x14ac:dyDescent="0.3">
      <c r="B80" s="5">
        <v>3</v>
      </c>
      <c r="C80" s="5">
        <v>6.7252999999999998</v>
      </c>
      <c r="D80" s="5">
        <v>0.20039999999999999</v>
      </c>
      <c r="E80" s="5">
        <f t="shared" si="3"/>
        <v>6.9257</v>
      </c>
      <c r="F80" s="5">
        <v>7.1260000000000003</v>
      </c>
      <c r="G80" s="5">
        <f t="shared" si="4"/>
        <v>0.99950099800399383</v>
      </c>
      <c r="H80" s="5">
        <v>9.0639327882528811</v>
      </c>
      <c r="I80" s="5">
        <f t="shared" si="5"/>
        <v>1.0991249442057225</v>
      </c>
      <c r="L80" s="72"/>
    </row>
    <row r="81" spans="1:12" x14ac:dyDescent="0.3">
      <c r="L81" s="72"/>
    </row>
    <row r="82" spans="1:12" x14ac:dyDescent="0.3">
      <c r="A82" s="5" t="s">
        <v>26</v>
      </c>
      <c r="B82" s="5">
        <v>1</v>
      </c>
      <c r="C82" s="5">
        <v>6.6612999999999998</v>
      </c>
      <c r="D82" s="5">
        <v>0.20810000000000001</v>
      </c>
      <c r="E82" s="5">
        <f t="shared" si="3"/>
        <v>6.8693999999999997</v>
      </c>
      <c r="F82" s="5">
        <v>7.0709999999999997</v>
      </c>
      <c r="G82" s="5">
        <f t="shared" si="4"/>
        <v>0.96876501681883709</v>
      </c>
      <c r="H82" s="5">
        <v>8.1868890429289323</v>
      </c>
      <c r="I82" s="5">
        <f t="shared" si="5"/>
        <v>1.0551488852956972</v>
      </c>
      <c r="K82" s="5">
        <v>1</v>
      </c>
      <c r="L82" s="72">
        <f>AVERAGE(I82,I85)</f>
        <v>1.1880563668912021</v>
      </c>
    </row>
    <row r="83" spans="1:12" x14ac:dyDescent="0.3">
      <c r="B83" s="5">
        <v>2</v>
      </c>
      <c r="C83" s="5">
        <v>6.649</v>
      </c>
      <c r="D83" s="5">
        <v>0.20960000000000001</v>
      </c>
      <c r="E83" s="5">
        <f t="shared" si="3"/>
        <v>6.8586</v>
      </c>
      <c r="F83" s="5">
        <v>7.0909000000000004</v>
      </c>
      <c r="G83" s="5">
        <f t="shared" si="4"/>
        <v>1.1083015267175591</v>
      </c>
      <c r="H83" s="5">
        <v>8.2192281243280298</v>
      </c>
      <c r="I83" s="5">
        <f t="shared" si="5"/>
        <v>1.207553068107649</v>
      </c>
      <c r="K83" s="5">
        <v>2</v>
      </c>
      <c r="L83" s="72">
        <f>AVERAGE(I83,I86)</f>
        <v>1.3097704691193068</v>
      </c>
    </row>
    <row r="84" spans="1:12" x14ac:dyDescent="0.3">
      <c r="B84" s="5">
        <v>3</v>
      </c>
      <c r="C84" s="5">
        <v>6.6528</v>
      </c>
      <c r="D84" s="5">
        <v>0.20669999999999999</v>
      </c>
      <c r="E84" s="5">
        <f t="shared" si="3"/>
        <v>6.8594999999999997</v>
      </c>
      <c r="F84" s="5">
        <v>7.0923999999999996</v>
      </c>
      <c r="G84" s="5">
        <f t="shared" si="4"/>
        <v>1.1267537493952584</v>
      </c>
      <c r="H84" s="5">
        <v>8.1438791071020784</v>
      </c>
      <c r="I84" s="5">
        <f t="shared" si="5"/>
        <v>1.226650699422662</v>
      </c>
      <c r="K84" s="5">
        <v>3</v>
      </c>
      <c r="L84" s="72">
        <f>AVERAGE(I84,I87)</f>
        <v>1.3368390655158913</v>
      </c>
    </row>
    <row r="85" spans="1:12" x14ac:dyDescent="0.3">
      <c r="B85" s="5">
        <v>1</v>
      </c>
      <c r="C85" s="5">
        <v>6.6433999999999997</v>
      </c>
      <c r="D85" s="5">
        <v>0.2044</v>
      </c>
      <c r="E85" s="5">
        <f t="shared" si="3"/>
        <v>6.8477999999999994</v>
      </c>
      <c r="F85" s="5">
        <v>7.0956999999999999</v>
      </c>
      <c r="G85" s="5">
        <f t="shared" si="4"/>
        <v>1.2128180039138965</v>
      </c>
      <c r="H85" s="5">
        <v>8.1868890429289323</v>
      </c>
      <c r="I85" s="5">
        <f t="shared" si="5"/>
        <v>1.320963848486707</v>
      </c>
    </row>
    <row r="86" spans="1:12" x14ac:dyDescent="0.3">
      <c r="B86" s="38">
        <v>2</v>
      </c>
      <c r="C86" s="5">
        <v>6.7115</v>
      </c>
      <c r="D86" s="5">
        <v>0.2041</v>
      </c>
      <c r="E86" s="5">
        <f t="shared" si="3"/>
        <v>6.9156000000000004</v>
      </c>
      <c r="F86" s="5">
        <v>7.1801000000000004</v>
      </c>
      <c r="G86" s="5">
        <f t="shared" si="4"/>
        <v>1.29593336599706</v>
      </c>
      <c r="H86" s="5">
        <v>8.2192281243280298</v>
      </c>
      <c r="I86" s="5">
        <f t="shared" si="5"/>
        <v>1.4119878701309645</v>
      </c>
    </row>
    <row r="87" spans="1:12" x14ac:dyDescent="0.3">
      <c r="B87" s="5">
        <v>3</v>
      </c>
      <c r="C87" s="5">
        <v>6.6710000000000003</v>
      </c>
      <c r="D87" s="5">
        <v>0.20080000000000001</v>
      </c>
      <c r="E87" s="5">
        <f t="shared" si="3"/>
        <v>6.8718000000000004</v>
      </c>
      <c r="F87" s="5">
        <v>7.1387</v>
      </c>
      <c r="G87" s="5">
        <f t="shared" si="4"/>
        <v>1.3291832669322694</v>
      </c>
      <c r="H87" s="5">
        <v>8.1438791071020784</v>
      </c>
      <c r="I87" s="5">
        <f t="shared" si="5"/>
        <v>1.4470274316091203</v>
      </c>
    </row>
  </sheetData>
  <mergeCells count="10">
    <mergeCell ref="N24:O24"/>
    <mergeCell ref="P24:Q24"/>
    <mergeCell ref="A3:F3"/>
    <mergeCell ref="K54:L54"/>
    <mergeCell ref="A1:F1"/>
    <mergeCell ref="J1:K1"/>
    <mergeCell ref="L1:M1"/>
    <mergeCell ref="A51:I51"/>
    <mergeCell ref="K10:L10"/>
    <mergeCell ref="A53:F53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6485D-0304-4917-A790-A9679AD260BA}">
  <sheetPr>
    <tabColor rgb="FFD60093"/>
  </sheetPr>
  <dimension ref="A1:P78"/>
  <sheetViews>
    <sheetView topLeftCell="A53" zoomScale="85" zoomScaleNormal="85" workbookViewId="0">
      <selection activeCell="L64" sqref="L64"/>
    </sheetView>
  </sheetViews>
  <sheetFormatPr defaultRowHeight="14.4" x14ac:dyDescent="0.3"/>
  <cols>
    <col min="1" max="1" width="20.88671875" style="5" customWidth="1"/>
    <col min="2" max="2" width="13.33203125" style="5" customWidth="1"/>
    <col min="3" max="3" width="24.44140625" style="5" bestFit="1" customWidth="1"/>
    <col min="4" max="5" width="20.21875" style="5" bestFit="1" customWidth="1"/>
    <col min="6" max="6" width="22.88671875" style="5" bestFit="1" customWidth="1"/>
    <col min="7" max="8" width="12.44140625" style="5" bestFit="1" customWidth="1"/>
    <col min="9" max="9" width="8.88671875" style="72"/>
    <col min="10" max="10" width="8.88671875" style="5"/>
    <col min="11" max="11" width="24" style="5" bestFit="1" customWidth="1"/>
    <col min="12" max="12" width="16.88671875" style="5" customWidth="1"/>
    <col min="13" max="13" width="13.6640625" style="5" customWidth="1"/>
    <col min="14" max="14" width="10.44140625" style="5" customWidth="1"/>
    <col min="15" max="15" width="16.44140625" style="5" customWidth="1"/>
    <col min="16" max="16" width="24" style="5" bestFit="1" customWidth="1"/>
    <col min="17" max="17" width="11.33203125" style="5" bestFit="1" customWidth="1"/>
    <col min="18" max="16384" width="8.88671875" style="5"/>
  </cols>
  <sheetData>
    <row r="1" spans="1:16" s="24" customFormat="1" ht="39.6" customHeight="1" x14ac:dyDescent="0.3">
      <c r="A1" s="24" t="s">
        <v>60</v>
      </c>
      <c r="B1" s="24" t="s">
        <v>65</v>
      </c>
      <c r="C1" s="24" t="s">
        <v>61</v>
      </c>
      <c r="D1" s="24" t="s">
        <v>62</v>
      </c>
      <c r="E1" s="24" t="s">
        <v>80</v>
      </c>
      <c r="F1" s="24" t="s">
        <v>63</v>
      </c>
      <c r="G1" s="24" t="s">
        <v>75</v>
      </c>
      <c r="H1" s="24" t="s">
        <v>81</v>
      </c>
      <c r="I1" s="78" t="s">
        <v>82</v>
      </c>
      <c r="K1" s="108" t="s">
        <v>76</v>
      </c>
      <c r="L1" s="109"/>
      <c r="M1" s="109"/>
      <c r="N1" s="110"/>
    </row>
    <row r="2" spans="1:16" ht="15" thickBot="1" x14ac:dyDescent="0.35">
      <c r="A2" s="5" t="s">
        <v>64</v>
      </c>
      <c r="B2" s="5">
        <v>1</v>
      </c>
      <c r="C2" s="26"/>
      <c r="D2" s="26"/>
      <c r="E2" s="26"/>
      <c r="F2" s="26"/>
      <c r="G2" s="27"/>
      <c r="H2" s="27"/>
      <c r="I2" s="79"/>
      <c r="K2" s="111"/>
      <c r="L2" s="112"/>
      <c r="M2" s="112"/>
      <c r="N2" s="113"/>
      <c r="P2" s="36"/>
    </row>
    <row r="3" spans="1:16" x14ac:dyDescent="0.3">
      <c r="B3" s="5">
        <v>2</v>
      </c>
      <c r="C3" s="26"/>
      <c r="D3" s="26"/>
      <c r="E3" s="26"/>
      <c r="F3" s="26"/>
      <c r="G3" s="27"/>
      <c r="H3" s="27"/>
      <c r="I3" s="79"/>
      <c r="P3" s="36"/>
    </row>
    <row r="4" spans="1:16" x14ac:dyDescent="0.3">
      <c r="B4" s="5">
        <v>3</v>
      </c>
      <c r="C4" s="26"/>
      <c r="D4" s="26"/>
      <c r="E4" s="26"/>
      <c r="F4" s="26"/>
      <c r="G4" s="27"/>
      <c r="H4" s="27"/>
      <c r="I4" s="79"/>
      <c r="P4" s="36"/>
    </row>
    <row r="5" spans="1:16" x14ac:dyDescent="0.3">
      <c r="M5" s="56"/>
      <c r="N5" s="56"/>
      <c r="P5" s="36"/>
    </row>
    <row r="6" spans="1:16" x14ac:dyDescent="0.3">
      <c r="A6" s="5" t="s">
        <v>66</v>
      </c>
      <c r="B6" s="5">
        <v>1</v>
      </c>
      <c r="C6" s="5">
        <v>12.7056</v>
      </c>
      <c r="D6" s="5">
        <v>0.55100000000000005</v>
      </c>
      <c r="E6" s="5">
        <v>0.2074</v>
      </c>
      <c r="F6" s="5">
        <v>12.7361</v>
      </c>
      <c r="G6" s="5">
        <f>((F6-C6)/E6)*100</f>
        <v>14.705882352941163</v>
      </c>
      <c r="H6" s="5">
        <v>5.111821086261795</v>
      </c>
      <c r="I6" s="72">
        <f>(G6/(100-H6)*100)</f>
        <v>15.498118439294867</v>
      </c>
      <c r="M6" s="56"/>
      <c r="N6" s="56"/>
      <c r="P6" s="36"/>
    </row>
    <row r="7" spans="1:16" x14ac:dyDescent="0.3">
      <c r="B7" s="5">
        <v>2</v>
      </c>
      <c r="C7" s="5">
        <v>11.426399999999999</v>
      </c>
      <c r="D7" s="5">
        <v>0.58899999999999997</v>
      </c>
      <c r="E7" s="5">
        <v>0.2054</v>
      </c>
      <c r="F7" s="5">
        <v>11.459099999999999</v>
      </c>
      <c r="G7" s="5">
        <f t="shared" ref="G7:G44" si="0">((F7-C7)/E7)*100</f>
        <v>15.920155793573599</v>
      </c>
      <c r="H7" s="5">
        <v>5.6507186454028897</v>
      </c>
      <c r="I7" s="72">
        <f t="shared" ref="I7:I44" si="1">(G7/(100-H7)*100)</f>
        <v>16.873637578372396</v>
      </c>
      <c r="M7" s="56"/>
      <c r="N7" s="56"/>
      <c r="P7" s="36"/>
    </row>
    <row r="8" spans="1:16" x14ac:dyDescent="0.3">
      <c r="B8" s="5">
        <v>3</v>
      </c>
      <c r="C8" s="5">
        <v>13.0052</v>
      </c>
      <c r="D8" s="5">
        <v>0.59870000000000001</v>
      </c>
      <c r="E8" s="5">
        <v>0.20849999999999999</v>
      </c>
      <c r="F8" s="5">
        <v>13.0398</v>
      </c>
      <c r="G8" s="5">
        <f t="shared" si="0"/>
        <v>16.594724220623167</v>
      </c>
      <c r="H8" s="5">
        <v>5.6041335453104359</v>
      </c>
      <c r="I8" s="72">
        <f t="shared" si="1"/>
        <v>17.579926795405505</v>
      </c>
      <c r="M8" s="56"/>
      <c r="N8" s="56"/>
      <c r="P8" s="36"/>
    </row>
    <row r="9" spans="1:16" x14ac:dyDescent="0.3">
      <c r="M9" s="56"/>
      <c r="N9" s="56"/>
      <c r="P9" s="36"/>
    </row>
    <row r="10" spans="1:16" x14ac:dyDescent="0.3">
      <c r="A10" s="5" t="s">
        <v>67</v>
      </c>
      <c r="B10" s="5">
        <v>1</v>
      </c>
      <c r="C10" s="5">
        <v>13.9682</v>
      </c>
      <c r="D10" s="5">
        <v>0.64449999999999996</v>
      </c>
      <c r="E10" s="5">
        <v>0.2079</v>
      </c>
      <c r="F10" s="5">
        <v>14.055899999999999</v>
      </c>
      <c r="G10" s="5">
        <f t="shared" si="0"/>
        <v>42.183742183742126</v>
      </c>
      <c r="H10" s="5">
        <v>3.1859816806060031</v>
      </c>
      <c r="I10" s="72">
        <f t="shared" si="1"/>
        <v>43.57193608530531</v>
      </c>
      <c r="M10" s="56"/>
      <c r="N10" s="56"/>
      <c r="P10" s="35"/>
    </row>
    <row r="11" spans="1:16" x14ac:dyDescent="0.3">
      <c r="B11" s="5">
        <v>2</v>
      </c>
      <c r="C11" s="5">
        <v>13.5107</v>
      </c>
      <c r="D11" s="5">
        <v>0.73570000000000002</v>
      </c>
      <c r="E11" s="5">
        <v>0.2097</v>
      </c>
      <c r="F11" s="5">
        <v>13.6134</v>
      </c>
      <c r="G11" s="5">
        <f t="shared" si="0"/>
        <v>48.974725798760353</v>
      </c>
      <c r="H11" s="5">
        <v>3.833992094861808</v>
      </c>
      <c r="I11" s="72">
        <f t="shared" si="1"/>
        <v>50.927273436442213</v>
      </c>
      <c r="M11" s="56"/>
      <c r="N11" s="56"/>
      <c r="P11" s="36"/>
    </row>
    <row r="12" spans="1:16" x14ac:dyDescent="0.3">
      <c r="B12" s="5">
        <v>3</v>
      </c>
      <c r="C12" s="5">
        <v>12.8583</v>
      </c>
      <c r="D12" s="5">
        <v>0.75539999999999996</v>
      </c>
      <c r="E12" s="5">
        <v>0.20610000000000001</v>
      </c>
      <c r="F12" s="5">
        <v>12.960900000000001</v>
      </c>
      <c r="G12" s="5">
        <f t="shared" si="0"/>
        <v>49.781659388646624</v>
      </c>
      <c r="H12" s="5">
        <v>3.8385826771649749</v>
      </c>
      <c r="I12" s="72">
        <f t="shared" si="1"/>
        <v>51.768849476831903</v>
      </c>
      <c r="M12" s="56"/>
      <c r="N12" s="56"/>
      <c r="P12" s="36"/>
    </row>
    <row r="13" spans="1:16" x14ac:dyDescent="0.3">
      <c r="M13" s="56"/>
      <c r="N13" s="56"/>
      <c r="P13" s="36"/>
    </row>
    <row r="14" spans="1:16" x14ac:dyDescent="0.3">
      <c r="A14" s="5" t="s">
        <v>69</v>
      </c>
      <c r="B14" s="5">
        <v>1</v>
      </c>
      <c r="C14" s="5">
        <v>26.096599999999999</v>
      </c>
      <c r="D14" s="5">
        <v>0.5413</v>
      </c>
      <c r="E14" s="5">
        <v>0.2082</v>
      </c>
      <c r="F14" s="5">
        <v>26.1145</v>
      </c>
      <c r="G14" s="5">
        <f t="shared" si="0"/>
        <v>8.5975024015374242</v>
      </c>
      <c r="H14" s="5">
        <v>5.653991638462978</v>
      </c>
      <c r="I14" s="72">
        <f t="shared" si="1"/>
        <v>9.1127357170125443</v>
      </c>
      <c r="M14" s="56"/>
      <c r="N14" s="56"/>
      <c r="P14" s="36"/>
    </row>
    <row r="15" spans="1:16" x14ac:dyDescent="0.3">
      <c r="B15" s="5">
        <v>2</v>
      </c>
      <c r="C15" s="5">
        <v>25.361999999999998</v>
      </c>
      <c r="D15" s="5">
        <v>0.51649999999999996</v>
      </c>
      <c r="E15" s="5">
        <v>0.20799999999999999</v>
      </c>
      <c r="F15" s="5">
        <v>25.378900000000002</v>
      </c>
      <c r="G15" s="5">
        <f t="shared" si="0"/>
        <v>8.1250000000015596</v>
      </c>
      <c r="H15" s="5">
        <v>5.5655296229806357</v>
      </c>
      <c r="I15" s="72">
        <f t="shared" si="1"/>
        <v>8.6038498098876168</v>
      </c>
      <c r="M15" s="56"/>
      <c r="N15" s="56"/>
      <c r="P15" s="36"/>
    </row>
    <row r="16" spans="1:16" x14ac:dyDescent="0.3">
      <c r="B16" s="5">
        <v>3</v>
      </c>
      <c r="C16" s="5">
        <v>25.874700000000001</v>
      </c>
      <c r="D16" s="5">
        <v>0.51429999999999998</v>
      </c>
      <c r="E16" s="5">
        <v>0.2056</v>
      </c>
      <c r="F16" s="5">
        <v>25.891999999999999</v>
      </c>
      <c r="G16" s="5">
        <f t="shared" si="0"/>
        <v>8.4143968871589294</v>
      </c>
      <c r="H16" s="5">
        <v>5.0525064394692487</v>
      </c>
      <c r="I16" s="72">
        <f t="shared" si="1"/>
        <v>8.8621579902944969</v>
      </c>
      <c r="M16" s="56"/>
      <c r="N16" s="56"/>
      <c r="P16" s="36"/>
    </row>
    <row r="17" spans="1:16" x14ac:dyDescent="0.3">
      <c r="M17" s="56"/>
      <c r="N17" s="56"/>
      <c r="P17" s="36"/>
    </row>
    <row r="18" spans="1:16" x14ac:dyDescent="0.3">
      <c r="A18" s="5" t="s">
        <v>68</v>
      </c>
      <c r="B18" s="5">
        <v>1</v>
      </c>
      <c r="C18" s="5">
        <v>24.344000000000001</v>
      </c>
      <c r="D18" s="5">
        <v>0.68959999999999999</v>
      </c>
      <c r="E18" s="5">
        <v>0.20499999999999999</v>
      </c>
      <c r="F18" s="5">
        <v>24.459599999999998</v>
      </c>
      <c r="G18" s="5">
        <f t="shared" si="0"/>
        <v>56.390243902437589</v>
      </c>
      <c r="H18" s="5">
        <v>4.2985074626861826</v>
      </c>
      <c r="I18" s="72">
        <f>(G18/(100-H18)*100)</f>
        <v>58.9230558556348</v>
      </c>
      <c r="M18" s="56"/>
      <c r="N18" s="56"/>
      <c r="P18" s="36"/>
    </row>
    <row r="19" spans="1:16" x14ac:dyDescent="0.3">
      <c r="B19" s="5">
        <v>2</v>
      </c>
      <c r="C19" s="5">
        <v>23.209900000000001</v>
      </c>
      <c r="D19" s="5">
        <v>0.69320000000000004</v>
      </c>
      <c r="E19" s="5">
        <v>0.20100000000000001</v>
      </c>
      <c r="F19" s="5">
        <v>23.325199999999999</v>
      </c>
      <c r="G19" s="5">
        <f t="shared" si="0"/>
        <v>57.363184079600856</v>
      </c>
      <c r="H19" s="5">
        <v>4.364923318914733</v>
      </c>
      <c r="I19" s="72">
        <f>(G19/(100-H19)*100)</f>
        <v>59.981322826655045</v>
      </c>
      <c r="M19" s="56"/>
      <c r="N19" s="56"/>
      <c r="P19" s="36"/>
    </row>
    <row r="20" spans="1:16" x14ac:dyDescent="0.3">
      <c r="B20" s="5">
        <v>3</v>
      </c>
      <c r="C20" s="5">
        <v>22.4178</v>
      </c>
      <c r="D20" s="5">
        <v>0.79149999999999998</v>
      </c>
      <c r="E20" s="5">
        <v>0.20599999999999999</v>
      </c>
      <c r="F20" s="5">
        <v>22.55</v>
      </c>
      <c r="G20" s="5">
        <f t="shared" si="0"/>
        <v>64.17475728155388</v>
      </c>
      <c r="H20" s="5">
        <v>4.0775534679191106</v>
      </c>
      <c r="I20" s="72">
        <f>(G20/(100-H20)*100)</f>
        <v>66.902752798419172</v>
      </c>
      <c r="M20" s="56"/>
      <c r="N20" s="56"/>
      <c r="P20" s="36"/>
    </row>
    <row r="21" spans="1:16" x14ac:dyDescent="0.3">
      <c r="M21" s="56"/>
      <c r="N21" s="56"/>
    </row>
    <row r="22" spans="1:16" x14ac:dyDescent="0.3">
      <c r="A22" s="5" t="s">
        <v>70</v>
      </c>
      <c r="B22" s="5">
        <v>1</v>
      </c>
      <c r="C22" s="5">
        <v>13.069900000000001</v>
      </c>
      <c r="D22" s="5">
        <v>0.50639999999999996</v>
      </c>
      <c r="E22" s="5">
        <v>0.2054</v>
      </c>
      <c r="F22" s="5">
        <v>13.093299999999999</v>
      </c>
      <c r="G22" s="5">
        <f t="shared" si="0"/>
        <v>11.392405063290534</v>
      </c>
      <c r="H22" s="5">
        <v>5.3824921135645365</v>
      </c>
      <c r="I22" s="72">
        <f>(G22/(100-H22)*100)</f>
        <v>12.040483117526465</v>
      </c>
    </row>
    <row r="23" spans="1:16" x14ac:dyDescent="0.3">
      <c r="B23" s="5">
        <v>2</v>
      </c>
      <c r="C23" s="5">
        <v>13.0105</v>
      </c>
      <c r="D23" s="5">
        <v>0.4501</v>
      </c>
      <c r="E23" s="5">
        <v>0.2024</v>
      </c>
      <c r="F23" s="5">
        <v>13.032299999999999</v>
      </c>
      <c r="G23" s="5">
        <f t="shared" si="0"/>
        <v>10.770750988141764</v>
      </c>
      <c r="H23" s="5">
        <v>5.0455085081122482</v>
      </c>
      <c r="I23" s="72">
        <f>(G23/(100-H23)*100)</f>
        <v>11.343066366757323</v>
      </c>
      <c r="N23" s="56"/>
      <c r="O23" s="56"/>
    </row>
    <row r="24" spans="1:16" x14ac:dyDescent="0.3">
      <c r="B24" s="5">
        <v>3</v>
      </c>
      <c r="C24" s="5">
        <v>13.020200000000001</v>
      </c>
      <c r="D24" s="5">
        <v>0.46139999999999998</v>
      </c>
      <c r="E24" s="5">
        <v>0.20580000000000001</v>
      </c>
      <c r="F24" s="5">
        <v>13.0428</v>
      </c>
      <c r="G24" s="5">
        <f t="shared" si="0"/>
        <v>10.981535471330826</v>
      </c>
      <c r="H24" s="5">
        <v>5.0698602794411141</v>
      </c>
      <c r="I24" s="72">
        <f>(G24/(100-H24)*100)</f>
        <v>11.568017811473389</v>
      </c>
      <c r="N24" s="56"/>
      <c r="O24" s="56"/>
    </row>
    <row r="25" spans="1:16" x14ac:dyDescent="0.3">
      <c r="N25" s="56"/>
      <c r="O25" s="56"/>
    </row>
    <row r="26" spans="1:16" x14ac:dyDescent="0.3">
      <c r="A26" s="5" t="s">
        <v>71</v>
      </c>
      <c r="B26" s="5">
        <v>1</v>
      </c>
      <c r="C26" s="5">
        <v>25.803599999999999</v>
      </c>
      <c r="D26" s="5">
        <v>0.46879999999999999</v>
      </c>
      <c r="E26" s="5">
        <v>0.2046</v>
      </c>
      <c r="F26" s="5">
        <v>25.864899999999999</v>
      </c>
      <c r="G26" s="5">
        <f t="shared" si="0"/>
        <v>29.960899315737656</v>
      </c>
      <c r="H26" s="5">
        <v>4.8204721285457452</v>
      </c>
      <c r="I26" s="72">
        <f t="shared" si="1"/>
        <v>31.478302094754739</v>
      </c>
      <c r="L26" s="56"/>
      <c r="M26" s="56"/>
      <c r="O26" s="56"/>
    </row>
    <row r="27" spans="1:16" x14ac:dyDescent="0.3">
      <c r="B27" s="5">
        <v>2</v>
      </c>
      <c r="C27" s="5">
        <v>26.543800000000001</v>
      </c>
      <c r="D27" s="5">
        <v>0.44230000000000003</v>
      </c>
      <c r="E27" s="5">
        <v>0.20180000000000001</v>
      </c>
      <c r="F27" s="5">
        <v>26.601500000000001</v>
      </c>
      <c r="G27" s="5">
        <f t="shared" si="0"/>
        <v>28.592666005946743</v>
      </c>
      <c r="H27" s="5">
        <v>4.5154845154841521</v>
      </c>
      <c r="I27" s="72">
        <f t="shared" si="1"/>
        <v>29.944819702817092</v>
      </c>
      <c r="L27" s="56"/>
      <c r="M27" s="56"/>
      <c r="O27" s="56"/>
    </row>
    <row r="28" spans="1:16" x14ac:dyDescent="0.3">
      <c r="B28" s="5">
        <v>3</v>
      </c>
      <c r="C28" s="5">
        <v>25.646899999999999</v>
      </c>
      <c r="D28" s="5">
        <v>0.47270000000000001</v>
      </c>
      <c r="E28" s="5">
        <v>0.20080000000000001</v>
      </c>
      <c r="F28" s="5">
        <v>25.708600000000001</v>
      </c>
      <c r="G28" s="5">
        <f t="shared" si="0"/>
        <v>30.727091633467062</v>
      </c>
      <c r="H28" s="5">
        <v>4.7675804529204786</v>
      </c>
      <c r="I28" s="72">
        <f t="shared" si="1"/>
        <v>32.265369061926101</v>
      </c>
      <c r="L28" s="56"/>
      <c r="M28" s="56"/>
      <c r="O28" s="56"/>
    </row>
    <row r="29" spans="1:16" x14ac:dyDescent="0.3">
      <c r="L29" s="56"/>
      <c r="M29" s="56"/>
      <c r="O29" s="56"/>
    </row>
    <row r="30" spans="1:16" x14ac:dyDescent="0.3">
      <c r="A30" s="5" t="s">
        <v>72</v>
      </c>
      <c r="B30" s="5">
        <v>1</v>
      </c>
      <c r="C30" s="5">
        <v>23.014399999999998</v>
      </c>
      <c r="D30" s="5">
        <v>0.50049999999999994</v>
      </c>
      <c r="E30" s="5">
        <v>0.20680000000000001</v>
      </c>
      <c r="F30" s="5">
        <v>23.0319</v>
      </c>
      <c r="G30" s="5">
        <f t="shared" si="0"/>
        <v>8.4622823984535032</v>
      </c>
      <c r="H30" s="5">
        <v>5.4480143683894084</v>
      </c>
      <c r="I30" s="72">
        <f t="shared" si="1"/>
        <v>8.949872751931288</v>
      </c>
      <c r="N30" s="56"/>
      <c r="O30" s="56"/>
    </row>
    <row r="31" spans="1:16" x14ac:dyDescent="0.3">
      <c r="B31" s="5">
        <v>2</v>
      </c>
      <c r="C31" s="5">
        <v>24.207799999999999</v>
      </c>
      <c r="D31" s="5">
        <v>0.45789999999999997</v>
      </c>
      <c r="E31" s="5">
        <v>0.2036</v>
      </c>
      <c r="F31" s="5">
        <v>24.222999999999999</v>
      </c>
      <c r="G31" s="5">
        <f t="shared" si="0"/>
        <v>7.4656188605108555</v>
      </c>
      <c r="H31" s="5">
        <v>5.365659777424753</v>
      </c>
      <c r="I31" s="72">
        <f t="shared" si="1"/>
        <v>7.8889109840593736</v>
      </c>
      <c r="N31" s="56"/>
      <c r="O31" s="56"/>
    </row>
    <row r="32" spans="1:16" x14ac:dyDescent="0.3">
      <c r="B32" s="5">
        <v>3</v>
      </c>
      <c r="C32" s="5">
        <v>23.822299999999998</v>
      </c>
      <c r="D32" s="5">
        <v>0.46329999999999999</v>
      </c>
      <c r="E32" s="5">
        <v>0.2036</v>
      </c>
      <c r="F32" s="5">
        <v>23.838000000000001</v>
      </c>
      <c r="G32" s="5">
        <f t="shared" si="0"/>
        <v>7.711198428291989</v>
      </c>
      <c r="H32" s="5">
        <v>5.6416368692892513</v>
      </c>
      <c r="I32" s="72">
        <f t="shared" si="1"/>
        <v>8.1722469237941144</v>
      </c>
      <c r="N32" s="56"/>
      <c r="O32" s="56"/>
    </row>
    <row r="34" spans="1:12" x14ac:dyDescent="0.3">
      <c r="A34" s="5" t="s">
        <v>73</v>
      </c>
      <c r="B34" s="5">
        <v>1</v>
      </c>
      <c r="C34" s="5">
        <v>25.646599999999999</v>
      </c>
      <c r="D34" s="5">
        <v>0.56699999999999995</v>
      </c>
      <c r="E34" s="5">
        <v>0.20619999999999999</v>
      </c>
      <c r="F34" s="5">
        <v>25.732800000000001</v>
      </c>
      <c r="G34" s="5">
        <f t="shared" si="0"/>
        <v>41.804073714840747</v>
      </c>
      <c r="H34" s="5">
        <v>4.3845851356665539</v>
      </c>
      <c r="I34" s="72">
        <f t="shared" si="1"/>
        <v>43.721060850026753</v>
      </c>
    </row>
    <row r="35" spans="1:12" x14ac:dyDescent="0.3">
      <c r="B35" s="5">
        <v>2</v>
      </c>
      <c r="C35" s="5">
        <v>25.874500000000001</v>
      </c>
      <c r="D35" s="5">
        <v>0.59989999999999999</v>
      </c>
      <c r="E35" s="5">
        <v>0.2039</v>
      </c>
      <c r="F35" s="5">
        <v>25.965</v>
      </c>
      <c r="G35" s="5">
        <f t="shared" si="0"/>
        <v>44.384502206963553</v>
      </c>
      <c r="H35" s="5">
        <v>4.6766169154230344</v>
      </c>
      <c r="I35" s="72">
        <f t="shared" si="1"/>
        <v>46.562029977033866</v>
      </c>
    </row>
    <row r="36" spans="1:12" x14ac:dyDescent="0.3">
      <c r="B36" s="5">
        <v>3</v>
      </c>
      <c r="C36" s="5">
        <v>25.361000000000001</v>
      </c>
      <c r="D36" s="5">
        <v>0.56859999999999999</v>
      </c>
      <c r="E36" s="5">
        <v>0.20799999999999999</v>
      </c>
      <c r="F36" s="5">
        <v>25.4465</v>
      </c>
      <c r="G36" s="5">
        <f t="shared" si="0"/>
        <v>41.105769230769084</v>
      </c>
      <c r="H36" s="5">
        <v>4.5741324921139146</v>
      </c>
      <c r="I36" s="72">
        <f t="shared" si="1"/>
        <v>43.076128417037509</v>
      </c>
    </row>
    <row r="38" spans="1:12" x14ac:dyDescent="0.3">
      <c r="A38" s="5" t="s">
        <v>74</v>
      </c>
      <c r="B38" s="5">
        <v>1</v>
      </c>
      <c r="C38" s="5">
        <v>13.020300000000001</v>
      </c>
      <c r="D38" s="5">
        <v>0.5675</v>
      </c>
      <c r="E38" s="5">
        <v>0.20760000000000001</v>
      </c>
      <c r="F38" s="5">
        <v>13.037599999999999</v>
      </c>
      <c r="G38" s="5">
        <f t="shared" si="0"/>
        <v>8.3333333333327353</v>
      </c>
      <c r="H38" s="5">
        <v>5.7375421878098365</v>
      </c>
      <c r="I38" s="72">
        <f t="shared" si="1"/>
        <v>8.8405644481880419</v>
      </c>
    </row>
    <row r="39" spans="1:12" x14ac:dyDescent="0.3">
      <c r="B39" s="5">
        <v>2</v>
      </c>
      <c r="C39" s="5">
        <v>12.8484</v>
      </c>
      <c r="D39" s="5">
        <v>0.49509999999999998</v>
      </c>
      <c r="E39" s="5">
        <v>0.20019999999999999</v>
      </c>
      <c r="F39" s="5">
        <v>12.8635</v>
      </c>
      <c r="G39" s="5">
        <f t="shared" si="0"/>
        <v>7.5424575424577105</v>
      </c>
      <c r="H39" s="5">
        <v>5.7375421878098365</v>
      </c>
      <c r="I39" s="72">
        <f t="shared" si="1"/>
        <v>8.0015498402189014</v>
      </c>
    </row>
    <row r="40" spans="1:12" x14ac:dyDescent="0.3">
      <c r="B40" s="5">
        <v>3</v>
      </c>
      <c r="C40" s="5">
        <v>13.967499999999999</v>
      </c>
      <c r="D40" s="5">
        <v>0.51400000000000001</v>
      </c>
      <c r="E40" s="5">
        <v>0.20599999999999999</v>
      </c>
      <c r="F40" s="5">
        <v>13.9831</v>
      </c>
      <c r="G40" s="5">
        <f t="shared" si="0"/>
        <v>7.5728155339810419</v>
      </c>
      <c r="H40" s="5">
        <v>5.7375421878098365</v>
      </c>
      <c r="I40" s="72">
        <f t="shared" si="1"/>
        <v>8.0337556538884503</v>
      </c>
    </row>
    <row r="42" spans="1:12" x14ac:dyDescent="0.3">
      <c r="A42" s="76" t="s">
        <v>16</v>
      </c>
      <c r="B42" s="76">
        <v>1</v>
      </c>
      <c r="C42" s="76">
        <v>13.196999999999999</v>
      </c>
      <c r="D42" s="76">
        <v>0.57769999999999999</v>
      </c>
      <c r="E42" s="76">
        <v>0.2044</v>
      </c>
      <c r="F42" s="76">
        <v>13.2</v>
      </c>
      <c r="G42" s="76">
        <f t="shared" si="0"/>
        <v>1.4677103718200164</v>
      </c>
      <c r="H42" s="76">
        <v>5.7609123082968914</v>
      </c>
      <c r="I42" s="77">
        <f t="shared" si="1"/>
        <v>1.5574327041678639</v>
      </c>
    </row>
    <row r="43" spans="1:12" x14ac:dyDescent="0.3">
      <c r="A43" s="76"/>
      <c r="B43" s="76">
        <v>2</v>
      </c>
      <c r="C43" s="76">
        <v>12.706</v>
      </c>
      <c r="D43" s="76">
        <v>0.63900000000000001</v>
      </c>
      <c r="E43" s="76">
        <v>0.20830000000000001</v>
      </c>
      <c r="F43" s="76">
        <v>12.7095</v>
      </c>
      <c r="G43" s="76">
        <f t="shared" si="0"/>
        <v>1.6802688430152302</v>
      </c>
      <c r="H43" s="76">
        <v>5.7334914986159049</v>
      </c>
      <c r="I43" s="77">
        <f t="shared" si="1"/>
        <v>1.782466402678486</v>
      </c>
    </row>
    <row r="44" spans="1:12" x14ac:dyDescent="0.3">
      <c r="A44" s="76"/>
      <c r="B44" s="76">
        <v>3</v>
      </c>
      <c r="C44" s="76">
        <v>13.005000000000001</v>
      </c>
      <c r="D44" s="76">
        <v>0.57140000000000002</v>
      </c>
      <c r="E44" s="76">
        <v>0.20469999999999999</v>
      </c>
      <c r="F44" s="76">
        <v>13.008100000000001</v>
      </c>
      <c r="G44" s="76">
        <f t="shared" si="0"/>
        <v>1.5144113336589549</v>
      </c>
      <c r="H44" s="76">
        <v>5.7210965435044026</v>
      </c>
      <c r="I44" s="77">
        <f t="shared" si="1"/>
        <v>1.6063098722375047</v>
      </c>
    </row>
    <row r="47" spans="1:12" ht="72" x14ac:dyDescent="0.3">
      <c r="B47" s="53" t="s">
        <v>60</v>
      </c>
      <c r="C47" s="53" t="s">
        <v>65</v>
      </c>
      <c r="D47" s="53" t="s">
        <v>111</v>
      </c>
      <c r="E47" s="53" t="s">
        <v>62</v>
      </c>
      <c r="F47" s="53" t="s">
        <v>80</v>
      </c>
      <c r="G47" s="53" t="s">
        <v>112</v>
      </c>
      <c r="H47" s="53" t="s">
        <v>75</v>
      </c>
      <c r="I47" s="80" t="s">
        <v>81</v>
      </c>
      <c r="J47" s="53" t="s">
        <v>82</v>
      </c>
      <c r="L47" s="5" t="s">
        <v>118</v>
      </c>
    </row>
    <row r="48" spans="1:12" x14ac:dyDescent="0.3">
      <c r="A48" s="100" t="s">
        <v>83</v>
      </c>
      <c r="B48" s="5" t="s">
        <v>94</v>
      </c>
      <c r="C48" s="5">
        <v>1</v>
      </c>
      <c r="D48" s="5">
        <v>2.6840999999999999</v>
      </c>
      <c r="E48" s="5">
        <v>0.3931</v>
      </c>
      <c r="F48" s="5">
        <v>0.20960000000000001</v>
      </c>
      <c r="G48" s="5">
        <v>2.7063999999999999</v>
      </c>
      <c r="H48" s="5">
        <f>((G48-D48)/F48)*100</f>
        <v>10.63931297709923</v>
      </c>
      <c r="I48" s="72">
        <v>8.9118758703006549</v>
      </c>
      <c r="J48" s="5">
        <f>(H48/(100-I48))*100</f>
        <v>11.680241610805416</v>
      </c>
      <c r="K48" s="5">
        <v>1</v>
      </c>
      <c r="L48" s="72">
        <f>AVERAGE(J48,J51)</f>
        <v>11.442317134472869</v>
      </c>
    </row>
    <row r="49" spans="1:12" x14ac:dyDescent="0.3">
      <c r="A49" s="100"/>
      <c r="B49" s="5" t="s">
        <v>95</v>
      </c>
      <c r="C49" s="5">
        <v>2</v>
      </c>
      <c r="D49" s="5">
        <v>2.698</v>
      </c>
      <c r="E49" s="5">
        <v>0.26919999999999999</v>
      </c>
      <c r="F49" s="5">
        <v>0.20419999999999999</v>
      </c>
      <c r="G49" s="5">
        <v>2.7198000000000002</v>
      </c>
      <c r="H49" s="5">
        <f t="shared" ref="H49:H77" si="2">((G49-D49)/F49)*100</f>
        <v>10.675808031341951</v>
      </c>
      <c r="I49" s="72">
        <v>8.6410054988210998</v>
      </c>
      <c r="J49" s="5">
        <f t="shared" ref="J49:J77" si="3">(H49/(100-I49))*100</f>
        <v>11.685557716163558</v>
      </c>
      <c r="K49" s="5">
        <v>2</v>
      </c>
      <c r="L49" s="72">
        <f>AVERAGE(J49,J52)</f>
        <v>11.544770229356264</v>
      </c>
    </row>
    <row r="50" spans="1:12" x14ac:dyDescent="0.3">
      <c r="A50" s="100"/>
      <c r="B50" s="5" t="s">
        <v>96</v>
      </c>
      <c r="C50" s="5">
        <v>3</v>
      </c>
      <c r="D50" s="5">
        <v>2.6955</v>
      </c>
      <c r="E50" s="5">
        <v>0.22839999999999999</v>
      </c>
      <c r="F50" s="5">
        <v>0.2074</v>
      </c>
      <c r="G50" s="5">
        <v>2.7161</v>
      </c>
      <c r="H50" s="5">
        <f t="shared" si="2"/>
        <v>9.9324975891995901</v>
      </c>
      <c r="I50" s="72">
        <v>8.9118758703006549</v>
      </c>
      <c r="J50" s="5">
        <f t="shared" si="3"/>
        <v>10.90427285016521</v>
      </c>
      <c r="K50" s="5">
        <v>3</v>
      </c>
      <c r="L50" s="72">
        <f>AVERAGE(J50,J53)</f>
        <v>11.446152716752866</v>
      </c>
    </row>
    <row r="51" spans="1:12" x14ac:dyDescent="0.3">
      <c r="A51" s="100"/>
      <c r="B51" s="5" t="s">
        <v>97</v>
      </c>
      <c r="C51" s="5">
        <v>1</v>
      </c>
      <c r="D51" s="5">
        <v>2.7448999999999999</v>
      </c>
      <c r="E51" s="5">
        <v>0.2374</v>
      </c>
      <c r="F51" s="5">
        <v>0.20319999999999999</v>
      </c>
      <c r="G51" s="5">
        <v>2.7656999999999998</v>
      </c>
      <c r="H51" s="5">
        <f t="shared" si="2"/>
        <v>10.236220472440911</v>
      </c>
      <c r="I51" s="72">
        <v>8.6410054988210998</v>
      </c>
      <c r="J51" s="5">
        <f t="shared" si="3"/>
        <v>11.204392658140323</v>
      </c>
      <c r="L51" s="72"/>
    </row>
    <row r="52" spans="1:12" x14ac:dyDescent="0.3">
      <c r="A52" s="100"/>
      <c r="B52" s="5" t="s">
        <v>98</v>
      </c>
      <c r="C52" s="5">
        <v>2</v>
      </c>
      <c r="D52" s="5">
        <v>2.7669999999999999</v>
      </c>
      <c r="E52" s="5">
        <v>0.41170000000000001</v>
      </c>
      <c r="F52" s="5">
        <v>0.20119999999999999</v>
      </c>
      <c r="G52" s="5">
        <v>2.7879</v>
      </c>
      <c r="H52" s="5">
        <f t="shared" si="2"/>
        <v>10.387673956262496</v>
      </c>
      <c r="I52" s="72">
        <v>8.9118758703006549</v>
      </c>
      <c r="J52" s="5">
        <f t="shared" si="3"/>
        <v>11.403982742548969</v>
      </c>
      <c r="L52" s="72"/>
    </row>
    <row r="53" spans="1:12" ht="15" thickBot="1" x14ac:dyDescent="0.35">
      <c r="A53" s="100"/>
      <c r="B53" s="5" t="s">
        <v>99</v>
      </c>
      <c r="C53" s="20">
        <v>3</v>
      </c>
      <c r="D53" s="20">
        <v>2.7235</v>
      </c>
      <c r="E53" s="5">
        <v>0.33939999999999998</v>
      </c>
      <c r="F53" s="5">
        <v>0.20269999999999999</v>
      </c>
      <c r="G53" s="5">
        <v>2.7456999999999998</v>
      </c>
      <c r="H53" s="5">
        <f t="shared" si="2"/>
        <v>10.952146028613605</v>
      </c>
      <c r="I53" s="72">
        <v>8.6410054988210998</v>
      </c>
      <c r="J53" s="20">
        <f t="shared" si="3"/>
        <v>11.988032583340525</v>
      </c>
      <c r="L53" s="72"/>
    </row>
    <row r="54" spans="1:12" ht="15" thickTop="1" x14ac:dyDescent="0.3">
      <c r="A54" s="114" t="s">
        <v>114</v>
      </c>
      <c r="B54" s="54" t="s">
        <v>100</v>
      </c>
      <c r="C54" s="5">
        <v>1</v>
      </c>
      <c r="D54" s="5">
        <v>2.6987000000000001</v>
      </c>
      <c r="E54" s="54">
        <v>0.61170000000000002</v>
      </c>
      <c r="F54" s="54">
        <v>0.20319999999999999</v>
      </c>
      <c r="G54" s="54">
        <v>2.7351000000000001</v>
      </c>
      <c r="H54" s="54">
        <f t="shared" si="2"/>
        <v>17.913385826771648</v>
      </c>
      <c r="I54" s="81">
        <v>10.50518331273086</v>
      </c>
      <c r="J54" s="5">
        <f t="shared" si="3"/>
        <v>20.016115446515993</v>
      </c>
      <c r="K54" s="5">
        <v>1</v>
      </c>
      <c r="L54" s="72">
        <f>AVERAGE(J54,J57)</f>
        <v>20.253865753437239</v>
      </c>
    </row>
    <row r="55" spans="1:12" x14ac:dyDescent="0.3">
      <c r="A55" s="100"/>
      <c r="B55" s="5" t="s">
        <v>101</v>
      </c>
      <c r="C55" s="5">
        <v>2</v>
      </c>
      <c r="D55" s="5">
        <v>2.6539999999999999</v>
      </c>
      <c r="E55" s="5">
        <v>0.63380000000000003</v>
      </c>
      <c r="F55" s="5">
        <v>0.2044</v>
      </c>
      <c r="G55" s="5">
        <v>2.6903000000000001</v>
      </c>
      <c r="H55" s="5">
        <f t="shared" si="2"/>
        <v>17.759295499021636</v>
      </c>
      <c r="I55" s="72">
        <v>10.47147660848881</v>
      </c>
      <c r="J55" s="5">
        <f t="shared" si="3"/>
        <v>19.836466442498612</v>
      </c>
      <c r="K55" s="5">
        <v>2</v>
      </c>
      <c r="L55" s="72">
        <f>AVERAGE(J55,J58)</f>
        <v>19.909790000073151</v>
      </c>
    </row>
    <row r="56" spans="1:12" x14ac:dyDescent="0.3">
      <c r="A56" s="100"/>
      <c r="B56" s="5" t="s">
        <v>102</v>
      </c>
      <c r="C56" s="5">
        <v>3</v>
      </c>
      <c r="D56" s="5">
        <v>2.8060999999999998</v>
      </c>
      <c r="E56" s="5">
        <v>0.63249999999999995</v>
      </c>
      <c r="F56" s="5">
        <v>0.2054</v>
      </c>
      <c r="G56" s="5">
        <v>2.8466</v>
      </c>
      <c r="H56" s="5">
        <f t="shared" si="2"/>
        <v>19.717624148003992</v>
      </c>
      <c r="I56" s="72">
        <v>10.413093071805479</v>
      </c>
      <c r="J56" s="5">
        <f t="shared" si="3"/>
        <v>22.009493154851313</v>
      </c>
      <c r="K56" s="5">
        <v>3</v>
      </c>
      <c r="L56" s="72">
        <f>AVERAGE(J56,J59)</f>
        <v>20.987331909970322</v>
      </c>
    </row>
    <row r="57" spans="1:12" x14ac:dyDescent="0.3">
      <c r="A57" s="100"/>
      <c r="B57" s="5" t="s">
        <v>103</v>
      </c>
      <c r="C57" s="5">
        <v>1</v>
      </c>
      <c r="D57" s="5">
        <v>2.7608999999999999</v>
      </c>
      <c r="E57" s="5">
        <v>0.61370000000000002</v>
      </c>
      <c r="F57" s="5">
        <v>0.20830000000000001</v>
      </c>
      <c r="G57" s="5">
        <v>2.7991000000000001</v>
      </c>
      <c r="H57" s="5">
        <f t="shared" si="2"/>
        <v>18.338934229476827</v>
      </c>
      <c r="I57" s="72">
        <v>10.50518331273086</v>
      </c>
      <c r="J57" s="5">
        <f t="shared" si="3"/>
        <v>20.491616060358485</v>
      </c>
      <c r="L57" s="72"/>
    </row>
    <row r="58" spans="1:12" x14ac:dyDescent="0.3">
      <c r="A58" s="100"/>
      <c r="B58" s="5" t="s">
        <v>113</v>
      </c>
      <c r="C58" s="5">
        <v>2</v>
      </c>
      <c r="D58" s="5">
        <v>2.6974999999999998</v>
      </c>
      <c r="E58" s="5">
        <v>0.62380000000000002</v>
      </c>
      <c r="F58" s="5">
        <v>0.2029</v>
      </c>
      <c r="G58" s="5">
        <v>2.7338</v>
      </c>
      <c r="H58" s="5">
        <f t="shared" si="2"/>
        <v>17.890586495810854</v>
      </c>
      <c r="I58" s="72">
        <v>10.47147660848881</v>
      </c>
      <c r="J58" s="5">
        <f t="shared" si="3"/>
        <v>19.983113557647687</v>
      </c>
      <c r="L58" s="72"/>
    </row>
    <row r="59" spans="1:12" ht="15" thickBot="1" x14ac:dyDescent="0.35">
      <c r="A59" s="115"/>
      <c r="B59" s="20" t="s">
        <v>104</v>
      </c>
      <c r="C59" s="5">
        <v>3</v>
      </c>
      <c r="D59" s="20">
        <v>2.7309999999999999</v>
      </c>
      <c r="E59" s="20">
        <v>0.62439999999999996</v>
      </c>
      <c r="F59" s="20">
        <v>0.20910000000000001</v>
      </c>
      <c r="G59" s="5">
        <v>2.7684000000000002</v>
      </c>
      <c r="H59" s="5">
        <f t="shared" si="2"/>
        <v>17.886178861788771</v>
      </c>
      <c r="I59" s="72">
        <v>10.413093071805479</v>
      </c>
      <c r="J59" s="5">
        <f t="shared" si="3"/>
        <v>19.965170665089328</v>
      </c>
      <c r="L59" s="72"/>
    </row>
    <row r="60" spans="1:12" ht="15" thickTop="1" x14ac:dyDescent="0.3">
      <c r="A60" s="114" t="s">
        <v>115</v>
      </c>
      <c r="B60" s="5" t="s">
        <v>105</v>
      </c>
      <c r="C60" s="54">
        <v>1</v>
      </c>
      <c r="D60" s="5">
        <v>2.7621000000000002</v>
      </c>
      <c r="E60" s="5">
        <v>0.59840000000000004</v>
      </c>
      <c r="F60" s="5">
        <v>0.20219999999999999</v>
      </c>
      <c r="G60" s="54">
        <v>2.7932000000000001</v>
      </c>
      <c r="H60" s="54">
        <f t="shared" si="2"/>
        <v>15.380811078140407</v>
      </c>
      <c r="I60" s="81">
        <v>9.9605827496964103</v>
      </c>
      <c r="J60" s="54">
        <f t="shared" si="3"/>
        <v>17.082308557576262</v>
      </c>
      <c r="K60" s="5">
        <v>1</v>
      </c>
      <c r="L60" s="72">
        <f>AVERAGE(J60,J63)</f>
        <v>17.167365474347427</v>
      </c>
    </row>
    <row r="61" spans="1:12" x14ac:dyDescent="0.3">
      <c r="A61" s="100"/>
      <c r="B61" s="5" t="s">
        <v>106</v>
      </c>
      <c r="C61" s="5">
        <v>2</v>
      </c>
      <c r="D61" s="5">
        <v>2.7522000000000002</v>
      </c>
      <c r="E61" s="5">
        <v>0.67169999999999996</v>
      </c>
      <c r="F61" s="5">
        <v>0.2079</v>
      </c>
      <c r="G61" s="5">
        <v>2.7871999999999999</v>
      </c>
      <c r="H61" s="5">
        <f t="shared" si="2"/>
        <v>16.835016835016688</v>
      </c>
      <c r="I61" s="72">
        <v>9.910216630564765</v>
      </c>
      <c r="J61" s="5">
        <f t="shared" si="3"/>
        <v>18.686932308384598</v>
      </c>
      <c r="K61" s="5">
        <v>2</v>
      </c>
      <c r="L61" s="72">
        <f>AVERAGE(J61,J64)</f>
        <v>18.505233987561788</v>
      </c>
    </row>
    <row r="62" spans="1:12" x14ac:dyDescent="0.3">
      <c r="A62" s="100"/>
      <c r="B62" s="5" t="s">
        <v>107</v>
      </c>
      <c r="C62" s="5">
        <v>3</v>
      </c>
      <c r="D62" s="5">
        <v>2.6960999999999999</v>
      </c>
      <c r="E62" s="5">
        <v>0.63670000000000004</v>
      </c>
      <c r="F62" s="5">
        <v>0.2056</v>
      </c>
      <c r="G62" s="5">
        <v>2.7290000000000001</v>
      </c>
      <c r="H62" s="5">
        <f t="shared" si="2"/>
        <v>16.001945525291902</v>
      </c>
      <c r="I62" s="72">
        <v>9.9026683178575432</v>
      </c>
      <c r="J62" s="5">
        <f t="shared" si="3"/>
        <v>17.760731895752173</v>
      </c>
      <c r="K62" s="5">
        <v>3</v>
      </c>
      <c r="L62" s="72">
        <f>AVERAGE(J62,J65)</f>
        <v>17.954600155658454</v>
      </c>
    </row>
    <row r="63" spans="1:12" x14ac:dyDescent="0.3">
      <c r="A63" s="100"/>
      <c r="B63" s="5" t="s">
        <v>108</v>
      </c>
      <c r="C63" s="5">
        <v>1</v>
      </c>
      <c r="D63" s="5">
        <v>2.6937000000000002</v>
      </c>
      <c r="E63" s="5">
        <v>0.59219999999999995</v>
      </c>
      <c r="F63" s="5">
        <v>0.20599999999999999</v>
      </c>
      <c r="G63" s="5">
        <v>2.7256999999999998</v>
      </c>
      <c r="H63" s="5">
        <f t="shared" si="2"/>
        <v>15.533980582524071</v>
      </c>
      <c r="I63" s="72">
        <v>9.9605827496964103</v>
      </c>
      <c r="J63" s="5">
        <f t="shared" si="3"/>
        <v>17.252422391118589</v>
      </c>
      <c r="L63" s="72"/>
    </row>
    <row r="64" spans="1:12" x14ac:dyDescent="0.3">
      <c r="A64" s="100"/>
      <c r="B64" s="5" t="s">
        <v>109</v>
      </c>
      <c r="C64" s="5">
        <v>2</v>
      </c>
      <c r="D64" s="5">
        <v>2.7349999999999999</v>
      </c>
      <c r="E64" s="5">
        <v>0.62690000000000001</v>
      </c>
      <c r="F64" s="5">
        <v>0.20960000000000001</v>
      </c>
      <c r="G64" s="5">
        <v>2.7696000000000001</v>
      </c>
      <c r="H64" s="5">
        <f t="shared" si="2"/>
        <v>16.507633587786348</v>
      </c>
      <c r="I64" s="72">
        <v>9.910216630564765</v>
      </c>
      <c r="J64" s="5">
        <f t="shared" si="3"/>
        <v>18.32353566673898</v>
      </c>
      <c r="L64" s="72"/>
    </row>
    <row r="65" spans="1:12" ht="15" thickBot="1" x14ac:dyDescent="0.35">
      <c r="A65" s="115"/>
      <c r="B65" s="20" t="s">
        <v>110</v>
      </c>
      <c r="C65" s="5">
        <v>3</v>
      </c>
      <c r="D65" s="5">
        <v>2.7235</v>
      </c>
      <c r="E65" s="20">
        <v>0.59299999999999997</v>
      </c>
      <c r="F65" s="5">
        <v>0.20610000000000001</v>
      </c>
      <c r="G65" s="20">
        <v>2.7572000000000001</v>
      </c>
      <c r="H65" s="20">
        <f t="shared" si="2"/>
        <v>16.351285783600225</v>
      </c>
      <c r="I65" s="72">
        <v>9.9026683178575432</v>
      </c>
      <c r="J65" s="20">
        <f t="shared" si="3"/>
        <v>18.148468415564739</v>
      </c>
      <c r="L65" s="72"/>
    </row>
    <row r="66" spans="1:12" ht="15" thickTop="1" x14ac:dyDescent="0.3">
      <c r="A66" s="114" t="s">
        <v>116</v>
      </c>
      <c r="B66" s="5">
        <v>10</v>
      </c>
      <c r="C66" s="54">
        <v>1</v>
      </c>
      <c r="D66" s="54">
        <v>2.6968999999999999</v>
      </c>
      <c r="E66" s="5">
        <v>0.37009999999999998</v>
      </c>
      <c r="F66" s="54">
        <v>0.20330000000000001</v>
      </c>
      <c r="G66" s="5">
        <v>2.7138</v>
      </c>
      <c r="H66" s="5">
        <f t="shared" si="2"/>
        <v>8.3128381701919025</v>
      </c>
      <c r="I66" s="81">
        <v>8.8575522570286971</v>
      </c>
      <c r="J66" s="5">
        <f t="shared" si="3"/>
        <v>9.1207098076131832</v>
      </c>
      <c r="K66" s="5">
        <v>1</v>
      </c>
      <c r="L66" s="72">
        <f>AVERAGE(J66,J69)</f>
        <v>9.3816433666397145</v>
      </c>
    </row>
    <row r="67" spans="1:12" x14ac:dyDescent="0.3">
      <c r="A67" s="100"/>
      <c r="B67" s="5">
        <v>11</v>
      </c>
      <c r="C67" s="5">
        <v>2</v>
      </c>
      <c r="D67" s="5">
        <v>2.6787999999999998</v>
      </c>
      <c r="E67" s="5">
        <v>0.317</v>
      </c>
      <c r="F67" s="5">
        <v>0.20499999999999999</v>
      </c>
      <c r="G67" s="5">
        <v>2.6960999999999999</v>
      </c>
      <c r="H67" s="5">
        <f t="shared" si="2"/>
        <v>8.439024390243949</v>
      </c>
      <c r="I67" s="72">
        <v>9.0043799634642667</v>
      </c>
      <c r="J67" s="5">
        <f t="shared" si="3"/>
        <v>9.2740995521054614</v>
      </c>
      <c r="K67" s="5">
        <v>2</v>
      </c>
      <c r="L67" s="72">
        <f>AVERAGE(J67,J70)</f>
        <v>9.0508380603034873</v>
      </c>
    </row>
    <row r="68" spans="1:12" x14ac:dyDescent="0.3">
      <c r="A68" s="100"/>
      <c r="B68" s="5">
        <v>12</v>
      </c>
      <c r="C68" s="5">
        <v>3</v>
      </c>
      <c r="D68" s="5">
        <v>2.7046000000000001</v>
      </c>
      <c r="E68" s="5">
        <v>0.36599999999999999</v>
      </c>
      <c r="F68" s="5">
        <v>0.2044</v>
      </c>
      <c r="G68" s="5">
        <v>2.7227999999999999</v>
      </c>
      <c r="H68" s="5">
        <f t="shared" si="2"/>
        <v>8.9041095890409849</v>
      </c>
      <c r="I68" s="72">
        <v>9.0639327882528811</v>
      </c>
      <c r="J68" s="5">
        <f t="shared" si="3"/>
        <v>9.7916149906807863</v>
      </c>
      <c r="K68" s="5">
        <v>3</v>
      </c>
      <c r="L68" s="72">
        <f>AVERAGE(J68,J71)</f>
        <v>9.4095904979869971</v>
      </c>
    </row>
    <row r="69" spans="1:12" x14ac:dyDescent="0.3">
      <c r="A69" s="100"/>
      <c r="B69" s="5">
        <v>13</v>
      </c>
      <c r="C69" s="5">
        <v>1</v>
      </c>
      <c r="D69" s="5">
        <v>2.6816</v>
      </c>
      <c r="E69" s="5">
        <v>0.47539999999999999</v>
      </c>
      <c r="F69" s="5">
        <v>0.2014</v>
      </c>
      <c r="G69" s="5">
        <v>2.6993</v>
      </c>
      <c r="H69" s="5">
        <f t="shared" si="2"/>
        <v>8.7884806355511671</v>
      </c>
      <c r="I69" s="72">
        <v>8.8575522570286971</v>
      </c>
      <c r="J69" s="5">
        <f t="shared" si="3"/>
        <v>9.6425769256662459</v>
      </c>
      <c r="L69" s="72"/>
    </row>
    <row r="70" spans="1:12" x14ac:dyDescent="0.3">
      <c r="A70" s="100"/>
      <c r="B70" s="5">
        <v>14</v>
      </c>
      <c r="C70" s="5">
        <v>2</v>
      </c>
      <c r="D70" s="5">
        <v>2.7621000000000002</v>
      </c>
      <c r="E70" s="5">
        <v>0.45750000000000002</v>
      </c>
      <c r="F70" s="5">
        <v>0.2079</v>
      </c>
      <c r="G70" s="5">
        <v>2.7787999999999999</v>
      </c>
      <c r="H70" s="5">
        <f t="shared" si="2"/>
        <v>8.0327080327078964</v>
      </c>
      <c r="I70" s="72">
        <v>9.0043799634642667</v>
      </c>
      <c r="J70" s="5">
        <f t="shared" si="3"/>
        <v>8.8275765685015113</v>
      </c>
      <c r="L70" s="72"/>
    </row>
    <row r="71" spans="1:12" ht="15" thickBot="1" x14ac:dyDescent="0.35">
      <c r="A71" s="115"/>
      <c r="B71" s="20">
        <v>15</v>
      </c>
      <c r="C71" s="20">
        <v>3</v>
      </c>
      <c r="D71" s="5">
        <v>2.7650000000000001</v>
      </c>
      <c r="E71" s="5">
        <v>0.46189999999999998</v>
      </c>
      <c r="F71" s="20">
        <v>0.20830000000000001</v>
      </c>
      <c r="G71" s="5">
        <v>2.7820999999999998</v>
      </c>
      <c r="H71" s="5">
        <f t="shared" si="2"/>
        <v>8.2093134901582676</v>
      </c>
      <c r="I71" s="72">
        <v>9.0639327882528811</v>
      </c>
      <c r="J71" s="20">
        <f t="shared" si="3"/>
        <v>9.0275660052932096</v>
      </c>
      <c r="L71" s="72"/>
    </row>
    <row r="72" spans="1:12" ht="15" thickTop="1" x14ac:dyDescent="0.3">
      <c r="A72" s="100" t="s">
        <v>117</v>
      </c>
      <c r="B72" s="5">
        <v>16</v>
      </c>
      <c r="C72" s="5">
        <v>1</v>
      </c>
      <c r="D72" s="54">
        <v>2.7359</v>
      </c>
      <c r="E72" s="54">
        <v>0.53080000000000005</v>
      </c>
      <c r="F72" s="5">
        <v>0.20569999999999999</v>
      </c>
      <c r="G72" s="54">
        <v>2.7587000000000002</v>
      </c>
      <c r="H72" s="54">
        <f t="shared" si="2"/>
        <v>11.084103062712764</v>
      </c>
      <c r="I72" s="81">
        <v>8.1868890429289323</v>
      </c>
      <c r="J72" s="5">
        <f t="shared" si="3"/>
        <v>12.07246214311956</v>
      </c>
      <c r="K72" s="5">
        <v>1</v>
      </c>
      <c r="L72" s="72">
        <f>AVERAGE(J72,J75)</f>
        <v>12.809535182438848</v>
      </c>
    </row>
    <row r="73" spans="1:12" x14ac:dyDescent="0.3">
      <c r="A73" s="100"/>
      <c r="B73" s="5">
        <v>17</v>
      </c>
      <c r="C73" s="5">
        <v>2</v>
      </c>
      <c r="D73" s="5">
        <v>2.6509999999999998</v>
      </c>
      <c r="E73" s="5">
        <v>0.52</v>
      </c>
      <c r="F73" s="5">
        <v>0.2094</v>
      </c>
      <c r="G73" s="5">
        <v>2.6749999999999998</v>
      </c>
      <c r="H73" s="5">
        <f t="shared" si="2"/>
        <v>11.461318051575942</v>
      </c>
      <c r="I73" s="72">
        <v>8.2192281243280298</v>
      </c>
      <c r="J73" s="5">
        <f t="shared" si="3"/>
        <v>12.487711551501949</v>
      </c>
      <c r="K73" s="5">
        <v>2</v>
      </c>
      <c r="L73" s="72">
        <f>AVERAGE(J73,J76)</f>
        <v>12.35471295293728</v>
      </c>
    </row>
    <row r="74" spans="1:12" x14ac:dyDescent="0.3">
      <c r="A74" s="100"/>
      <c r="B74" s="5">
        <v>18</v>
      </c>
      <c r="C74" s="5">
        <v>3</v>
      </c>
      <c r="D74" s="5">
        <v>2.7204000000000002</v>
      </c>
      <c r="E74" s="5">
        <v>0.49</v>
      </c>
      <c r="F74" s="5">
        <v>0.2092</v>
      </c>
      <c r="G74" s="5">
        <v>2.7494999999999998</v>
      </c>
      <c r="H74" s="5">
        <f t="shared" si="2"/>
        <v>13.910133843212085</v>
      </c>
      <c r="I74" s="72">
        <v>8.1438791071020784</v>
      </c>
      <c r="J74" s="5">
        <f t="shared" si="3"/>
        <v>15.143393502792236</v>
      </c>
      <c r="K74" s="5">
        <v>3</v>
      </c>
      <c r="L74" s="72">
        <f>AVERAGE(J74,J77)</f>
        <v>14.795905031680142</v>
      </c>
    </row>
    <row r="75" spans="1:12" x14ac:dyDescent="0.3">
      <c r="A75" s="100"/>
      <c r="B75" s="5">
        <v>19</v>
      </c>
      <c r="C75" s="5">
        <v>1</v>
      </c>
      <c r="D75" s="5">
        <v>2.7631999999999999</v>
      </c>
      <c r="E75" s="5">
        <v>0.58020000000000005</v>
      </c>
      <c r="F75" s="5">
        <v>0.20019999999999999</v>
      </c>
      <c r="G75" s="5">
        <v>2.7881</v>
      </c>
      <c r="H75" s="5">
        <f t="shared" si="2"/>
        <v>12.43756243756251</v>
      </c>
      <c r="I75" s="72">
        <v>8.1868890429289323</v>
      </c>
      <c r="J75" s="5">
        <f t="shared" si="3"/>
        <v>13.546608221758136</v>
      </c>
    </row>
    <row r="76" spans="1:12" x14ac:dyDescent="0.3">
      <c r="A76" s="100"/>
      <c r="B76" s="5">
        <v>20</v>
      </c>
      <c r="C76" s="5">
        <v>2</v>
      </c>
      <c r="D76" s="5">
        <v>2.7189000000000001</v>
      </c>
      <c r="E76" s="5">
        <v>0.51900000000000002</v>
      </c>
      <c r="F76" s="5">
        <v>0.20949999999999999</v>
      </c>
      <c r="G76" s="5">
        <v>2.7423999999999999</v>
      </c>
      <c r="H76" s="5">
        <f t="shared" si="2"/>
        <v>11.217183770882984</v>
      </c>
      <c r="I76" s="72">
        <v>8.2192281243280298</v>
      </c>
      <c r="J76" s="5">
        <f t="shared" si="3"/>
        <v>12.221714354372613</v>
      </c>
    </row>
    <row r="77" spans="1:12" ht="15" thickBot="1" x14ac:dyDescent="0.35">
      <c r="A77" s="100"/>
      <c r="B77" s="5">
        <v>21</v>
      </c>
      <c r="C77" s="20">
        <v>3</v>
      </c>
      <c r="D77" s="5">
        <v>2.7031000000000001</v>
      </c>
      <c r="E77" s="20">
        <v>0.45910000000000001</v>
      </c>
      <c r="F77" s="5">
        <v>0.20569999999999999</v>
      </c>
      <c r="G77" s="20">
        <v>2.7303999999999999</v>
      </c>
      <c r="H77" s="5">
        <f t="shared" si="2"/>
        <v>13.27175498298487</v>
      </c>
      <c r="I77" s="72">
        <v>8.1438791071020784</v>
      </c>
      <c r="J77" s="5">
        <f t="shared" si="3"/>
        <v>14.448416560568047</v>
      </c>
    </row>
    <row r="78" spans="1:12" ht="15" thickTop="1" x14ac:dyDescent="0.3">
      <c r="A78" s="54"/>
      <c r="B78" s="54"/>
      <c r="D78" s="54"/>
      <c r="F78" s="54"/>
      <c r="H78" s="54"/>
      <c r="I78" s="81"/>
      <c r="J78" s="54"/>
    </row>
  </sheetData>
  <mergeCells count="6">
    <mergeCell ref="A72:A77"/>
    <mergeCell ref="K1:N2"/>
    <mergeCell ref="A48:A53"/>
    <mergeCell ref="A54:A59"/>
    <mergeCell ref="A60:A65"/>
    <mergeCell ref="A66:A7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7DD35-1ECF-49A7-8732-87FCA4DA9FE4}">
  <sheetPr>
    <tabColor theme="9" tint="-0.249977111117893"/>
  </sheetPr>
  <dimension ref="A1:AL151"/>
  <sheetViews>
    <sheetView zoomScale="85" zoomScaleNormal="85" workbookViewId="0">
      <selection activeCell="Q56" sqref="Q56"/>
    </sheetView>
  </sheetViews>
  <sheetFormatPr defaultRowHeight="14.4" x14ac:dyDescent="0.3"/>
  <cols>
    <col min="1" max="1" width="12.5546875" bestFit="1" customWidth="1"/>
    <col min="6" max="7" width="0" hidden="1" customWidth="1"/>
    <col min="13" max="14" width="0" hidden="1" customWidth="1"/>
    <col min="17" max="17" width="27" bestFit="1" customWidth="1"/>
    <col min="18" max="18" width="18.6640625" bestFit="1" customWidth="1"/>
    <col min="31" max="31" width="13" bestFit="1" customWidth="1"/>
  </cols>
  <sheetData>
    <row r="1" spans="1:37" x14ac:dyDescent="0.3">
      <c r="R1" s="88" t="s">
        <v>187</v>
      </c>
      <c r="S1" s="88"/>
      <c r="T1" s="88"/>
      <c r="U1" s="88"/>
      <c r="V1" s="88"/>
      <c r="W1" s="88"/>
      <c r="X1" s="88"/>
      <c r="Y1" s="88"/>
      <c r="Z1" s="88"/>
    </row>
    <row r="2" spans="1:37" x14ac:dyDescent="0.3">
      <c r="A2" t="s">
        <v>186</v>
      </c>
      <c r="B2" t="s">
        <v>140</v>
      </c>
      <c r="C2" t="s">
        <v>141</v>
      </c>
      <c r="D2" t="s">
        <v>142</v>
      </c>
      <c r="F2" t="s">
        <v>2</v>
      </c>
      <c r="G2" t="s">
        <v>3</v>
      </c>
      <c r="I2" t="s">
        <v>143</v>
      </c>
      <c r="K2" t="s">
        <v>144</v>
      </c>
      <c r="M2" t="s">
        <v>2</v>
      </c>
      <c r="N2" t="s">
        <v>3</v>
      </c>
      <c r="Q2" t="s">
        <v>182</v>
      </c>
      <c r="R2" t="s">
        <v>184</v>
      </c>
      <c r="S2">
        <v>1</v>
      </c>
      <c r="V2">
        <v>3</v>
      </c>
      <c r="Y2">
        <v>24</v>
      </c>
    </row>
    <row r="3" spans="1:37" x14ac:dyDescent="0.3">
      <c r="A3" t="s">
        <v>132</v>
      </c>
      <c r="S3" t="s">
        <v>18</v>
      </c>
      <c r="T3" t="s">
        <v>19</v>
      </c>
      <c r="V3" t="s">
        <v>18</v>
      </c>
      <c r="W3" t="s">
        <v>19</v>
      </c>
      <c r="Y3" t="s">
        <v>18</v>
      </c>
      <c r="Z3" t="s">
        <v>19</v>
      </c>
    </row>
    <row r="4" spans="1:37" x14ac:dyDescent="0.3">
      <c r="A4" t="s">
        <v>4</v>
      </c>
      <c r="B4">
        <v>50</v>
      </c>
      <c r="C4">
        <v>53</v>
      </c>
      <c r="D4">
        <f>((C4-B4)/B4)*100</f>
        <v>6</v>
      </c>
      <c r="E4" s="88" t="s">
        <v>137</v>
      </c>
      <c r="F4" s="2">
        <v>6</v>
      </c>
      <c r="G4" s="2">
        <v>0</v>
      </c>
      <c r="I4">
        <v>52</v>
      </c>
      <c r="J4">
        <f t="shared" ref="J4:J39" si="0">((I4-B4)/B4)*100</f>
        <v>4</v>
      </c>
      <c r="K4">
        <f t="shared" ref="K4:K39" si="1">(J4/D4)*100</f>
        <v>66.666666666666657</v>
      </c>
      <c r="L4" s="88" t="s">
        <v>137</v>
      </c>
      <c r="M4" s="2">
        <v>66.67</v>
      </c>
      <c r="N4" s="2">
        <v>0</v>
      </c>
      <c r="AD4" s="87"/>
      <c r="AF4" s="2"/>
      <c r="AG4" s="2"/>
      <c r="AH4" s="2"/>
      <c r="AI4" s="2"/>
      <c r="AJ4" s="2"/>
      <c r="AK4" s="2"/>
    </row>
    <row r="5" spans="1:37" x14ac:dyDescent="0.3">
      <c r="A5" t="s">
        <v>5</v>
      </c>
      <c r="B5">
        <v>50</v>
      </c>
      <c r="C5">
        <v>53</v>
      </c>
      <c r="D5">
        <f t="shared" ref="D5:D35" si="2">((C5-B5)/B5)*100</f>
        <v>6</v>
      </c>
      <c r="E5" s="88"/>
      <c r="F5" s="2"/>
      <c r="G5" s="2"/>
      <c r="I5">
        <v>52</v>
      </c>
      <c r="J5">
        <f t="shared" si="0"/>
        <v>4</v>
      </c>
      <c r="K5">
        <f t="shared" si="1"/>
        <v>66.666666666666657</v>
      </c>
      <c r="L5" s="88"/>
      <c r="M5" s="2"/>
      <c r="N5" s="2"/>
      <c r="Q5" s="87" t="s">
        <v>33</v>
      </c>
      <c r="R5" s="84" t="s">
        <v>119</v>
      </c>
      <c r="S5" s="85">
        <v>6</v>
      </c>
      <c r="T5" s="85">
        <v>0</v>
      </c>
      <c r="U5" s="85" t="s">
        <v>121</v>
      </c>
      <c r="V5" s="85">
        <v>4</v>
      </c>
      <c r="W5" s="85">
        <v>0</v>
      </c>
      <c r="X5" s="85" t="s">
        <v>121</v>
      </c>
      <c r="Y5" s="85">
        <v>2</v>
      </c>
      <c r="Z5" s="85">
        <v>0</v>
      </c>
      <c r="AA5" s="84" t="s">
        <v>122</v>
      </c>
      <c r="AD5" s="87"/>
      <c r="AF5" s="2"/>
      <c r="AG5" s="2"/>
      <c r="AH5" s="2"/>
      <c r="AI5" s="2"/>
      <c r="AJ5" s="2"/>
      <c r="AK5" s="2"/>
    </row>
    <row r="6" spans="1:37" x14ac:dyDescent="0.3">
      <c r="A6" t="s">
        <v>6</v>
      </c>
      <c r="B6">
        <v>50</v>
      </c>
      <c r="C6">
        <v>53</v>
      </c>
      <c r="D6">
        <f t="shared" si="2"/>
        <v>6</v>
      </c>
      <c r="E6" s="88"/>
      <c r="F6" s="2"/>
      <c r="G6" s="2"/>
      <c r="I6">
        <v>52</v>
      </c>
      <c r="J6">
        <f t="shared" si="0"/>
        <v>4</v>
      </c>
      <c r="K6">
        <f t="shared" si="1"/>
        <v>66.666666666666657</v>
      </c>
      <c r="L6" s="88"/>
      <c r="M6" s="2"/>
      <c r="N6" s="2"/>
      <c r="Q6" s="87"/>
      <c r="R6" s="84" t="s">
        <v>129</v>
      </c>
      <c r="S6" s="85">
        <v>10</v>
      </c>
      <c r="T6" s="85">
        <v>0</v>
      </c>
      <c r="U6" s="85" t="s">
        <v>121</v>
      </c>
      <c r="V6" s="85">
        <v>8</v>
      </c>
      <c r="W6" s="85">
        <v>0</v>
      </c>
      <c r="X6" s="85" t="s">
        <v>121</v>
      </c>
      <c r="Y6" s="85">
        <v>0</v>
      </c>
      <c r="Z6" s="85">
        <v>0</v>
      </c>
      <c r="AA6" s="84" t="s">
        <v>121</v>
      </c>
      <c r="AD6" s="87"/>
      <c r="AF6" s="2"/>
      <c r="AG6" s="2"/>
      <c r="AH6" s="2"/>
      <c r="AI6" s="2"/>
      <c r="AJ6" s="2"/>
      <c r="AK6" s="2"/>
    </row>
    <row r="7" spans="1:37" x14ac:dyDescent="0.3">
      <c r="A7" t="s">
        <v>4</v>
      </c>
      <c r="B7">
        <v>50</v>
      </c>
      <c r="C7">
        <v>52</v>
      </c>
      <c r="D7">
        <f t="shared" si="2"/>
        <v>4</v>
      </c>
      <c r="E7" s="88" t="s">
        <v>138</v>
      </c>
      <c r="F7" s="2">
        <v>4</v>
      </c>
      <c r="G7" s="2">
        <v>0</v>
      </c>
      <c r="I7">
        <v>51</v>
      </c>
      <c r="J7">
        <f t="shared" si="0"/>
        <v>2</v>
      </c>
      <c r="K7">
        <f t="shared" si="1"/>
        <v>50</v>
      </c>
      <c r="L7" s="88" t="s">
        <v>138</v>
      </c>
      <c r="M7" s="2">
        <v>50</v>
      </c>
      <c r="N7" s="2">
        <v>0</v>
      </c>
      <c r="Q7" s="87"/>
      <c r="R7" s="84" t="s">
        <v>193</v>
      </c>
      <c r="S7" s="85">
        <v>13.33</v>
      </c>
      <c r="T7" s="85">
        <v>2.31</v>
      </c>
      <c r="U7" s="85" t="s">
        <v>122</v>
      </c>
      <c r="V7" s="85">
        <v>12.67</v>
      </c>
      <c r="W7" s="85">
        <v>1.1499999999999999</v>
      </c>
      <c r="X7" s="85" t="s">
        <v>122</v>
      </c>
      <c r="Y7" s="85">
        <v>0</v>
      </c>
      <c r="Z7" s="85">
        <v>0</v>
      </c>
      <c r="AA7" s="84" t="s">
        <v>121</v>
      </c>
      <c r="AD7" s="87"/>
      <c r="AF7" s="2"/>
      <c r="AG7" s="2"/>
      <c r="AH7" s="2"/>
      <c r="AI7" s="2"/>
      <c r="AJ7" s="2"/>
      <c r="AK7" s="2"/>
    </row>
    <row r="8" spans="1:37" ht="15.6" x14ac:dyDescent="0.3">
      <c r="A8" t="s">
        <v>5</v>
      </c>
      <c r="B8">
        <v>50</v>
      </c>
      <c r="C8">
        <v>52</v>
      </c>
      <c r="D8">
        <f t="shared" si="2"/>
        <v>4</v>
      </c>
      <c r="E8" s="88"/>
      <c r="F8" s="2"/>
      <c r="G8" s="2"/>
      <c r="H8" s="83"/>
      <c r="I8">
        <v>51</v>
      </c>
      <c r="J8">
        <f t="shared" si="0"/>
        <v>2</v>
      </c>
      <c r="K8">
        <f t="shared" si="1"/>
        <v>50</v>
      </c>
      <c r="L8" s="88"/>
      <c r="M8" s="2"/>
      <c r="N8" s="2"/>
      <c r="Q8" s="87"/>
      <c r="R8" s="84" t="s">
        <v>194</v>
      </c>
      <c r="S8" s="85">
        <v>13.33</v>
      </c>
      <c r="T8" s="85">
        <v>1.1499999999999999</v>
      </c>
      <c r="U8" s="85" t="s">
        <v>122</v>
      </c>
      <c r="V8" s="85">
        <v>10</v>
      </c>
      <c r="W8" s="85">
        <v>0</v>
      </c>
      <c r="X8" s="85" t="s">
        <v>122</v>
      </c>
      <c r="Y8" s="85">
        <v>0</v>
      </c>
      <c r="Z8" s="85">
        <v>0</v>
      </c>
      <c r="AA8" s="84" t="s">
        <v>196</v>
      </c>
      <c r="AD8" s="87"/>
      <c r="AF8" s="2"/>
      <c r="AG8" s="2"/>
      <c r="AH8" s="2"/>
      <c r="AI8" s="2"/>
      <c r="AJ8" s="2"/>
      <c r="AK8" s="2"/>
    </row>
    <row r="9" spans="1:37" x14ac:dyDescent="0.3">
      <c r="A9" t="s">
        <v>6</v>
      </c>
      <c r="B9">
        <v>50</v>
      </c>
      <c r="C9">
        <v>52</v>
      </c>
      <c r="D9">
        <f t="shared" si="2"/>
        <v>4</v>
      </c>
      <c r="E9" s="88"/>
      <c r="F9" s="2"/>
      <c r="G9" s="2"/>
      <c r="I9">
        <v>51</v>
      </c>
      <c r="J9">
        <f t="shared" si="0"/>
        <v>2</v>
      </c>
      <c r="K9">
        <f t="shared" si="1"/>
        <v>50</v>
      </c>
      <c r="L9" s="88"/>
      <c r="M9" s="2"/>
      <c r="N9" s="2"/>
      <c r="Q9" s="87" t="s">
        <v>32</v>
      </c>
      <c r="R9" s="84" t="s">
        <v>119</v>
      </c>
      <c r="S9" s="85">
        <v>10</v>
      </c>
      <c r="T9" s="85">
        <v>0</v>
      </c>
      <c r="U9" s="85" t="s">
        <v>121</v>
      </c>
      <c r="V9" s="85">
        <v>8</v>
      </c>
      <c r="W9" s="85">
        <v>0</v>
      </c>
      <c r="X9" s="85" t="s">
        <v>121</v>
      </c>
      <c r="Y9" s="85">
        <v>6</v>
      </c>
      <c r="Z9" s="85">
        <v>0</v>
      </c>
      <c r="AA9" s="84" t="s">
        <v>122</v>
      </c>
      <c r="AD9" s="87"/>
      <c r="AF9" s="2"/>
      <c r="AG9" s="2"/>
      <c r="AH9" s="2"/>
      <c r="AI9" s="2"/>
      <c r="AJ9" s="2"/>
      <c r="AK9" s="2"/>
    </row>
    <row r="10" spans="1:37" x14ac:dyDescent="0.3">
      <c r="A10" t="s">
        <v>4</v>
      </c>
      <c r="B10">
        <v>50</v>
      </c>
      <c r="C10">
        <v>51</v>
      </c>
      <c r="D10">
        <f t="shared" si="2"/>
        <v>2</v>
      </c>
      <c r="E10" s="88" t="s">
        <v>139</v>
      </c>
      <c r="F10" s="2">
        <v>2</v>
      </c>
      <c r="G10" s="2">
        <v>0</v>
      </c>
      <c r="I10">
        <v>50</v>
      </c>
      <c r="J10">
        <f t="shared" si="0"/>
        <v>0</v>
      </c>
      <c r="K10">
        <f t="shared" si="1"/>
        <v>0</v>
      </c>
      <c r="L10" s="88" t="s">
        <v>139</v>
      </c>
      <c r="M10" s="2">
        <v>0</v>
      </c>
      <c r="N10" s="2">
        <v>0</v>
      </c>
      <c r="Q10" s="87"/>
      <c r="R10" t="s">
        <v>129</v>
      </c>
      <c r="S10" s="2">
        <v>6</v>
      </c>
      <c r="T10" s="2">
        <v>0</v>
      </c>
      <c r="U10" s="2" t="s">
        <v>121</v>
      </c>
      <c r="V10" s="2">
        <v>4</v>
      </c>
      <c r="W10" s="2">
        <v>0</v>
      </c>
      <c r="X10" s="2" t="s">
        <v>121</v>
      </c>
      <c r="Y10" s="2">
        <v>0</v>
      </c>
      <c r="Z10" s="2">
        <v>0</v>
      </c>
      <c r="AA10" t="s">
        <v>121</v>
      </c>
      <c r="AD10" s="87"/>
      <c r="AF10" s="2"/>
      <c r="AG10" s="2"/>
      <c r="AH10" s="2"/>
      <c r="AI10" s="2"/>
      <c r="AJ10" s="2"/>
      <c r="AK10" s="2"/>
    </row>
    <row r="11" spans="1:37" x14ac:dyDescent="0.3">
      <c r="A11" t="s">
        <v>5</v>
      </c>
      <c r="B11">
        <v>50</v>
      </c>
      <c r="C11">
        <v>51</v>
      </c>
      <c r="D11">
        <f t="shared" si="2"/>
        <v>2</v>
      </c>
      <c r="E11" s="88"/>
      <c r="F11" s="2"/>
      <c r="G11" s="2"/>
      <c r="I11">
        <v>50</v>
      </c>
      <c r="J11">
        <f t="shared" si="0"/>
        <v>0</v>
      </c>
      <c r="K11">
        <f t="shared" si="1"/>
        <v>0</v>
      </c>
      <c r="L11" s="88"/>
      <c r="M11" s="2"/>
      <c r="N11" s="2"/>
      <c r="Q11" s="87"/>
      <c r="R11" s="84" t="s">
        <v>128</v>
      </c>
      <c r="S11" s="85">
        <v>10</v>
      </c>
      <c r="T11" s="85">
        <v>0</v>
      </c>
      <c r="U11" s="85" t="s">
        <v>122</v>
      </c>
      <c r="V11" s="85">
        <v>8</v>
      </c>
      <c r="W11" s="85">
        <v>0</v>
      </c>
      <c r="X11" s="85" t="s">
        <v>122</v>
      </c>
      <c r="Y11" s="85">
        <v>6</v>
      </c>
      <c r="Z11" s="85">
        <v>0</v>
      </c>
      <c r="AA11" s="84" t="s">
        <v>196</v>
      </c>
      <c r="AD11" s="87"/>
      <c r="AF11" s="2"/>
      <c r="AG11" s="2"/>
      <c r="AH11" s="2"/>
      <c r="AI11" s="2"/>
      <c r="AJ11" s="2"/>
      <c r="AK11" s="2"/>
    </row>
    <row r="12" spans="1:37" x14ac:dyDescent="0.3">
      <c r="A12" t="s">
        <v>6</v>
      </c>
      <c r="B12">
        <v>50</v>
      </c>
      <c r="C12">
        <v>51</v>
      </c>
      <c r="D12">
        <f t="shared" si="2"/>
        <v>2</v>
      </c>
      <c r="E12" s="88"/>
      <c r="F12" s="2"/>
      <c r="G12" s="2"/>
      <c r="I12">
        <v>50</v>
      </c>
      <c r="J12">
        <f t="shared" si="0"/>
        <v>0</v>
      </c>
      <c r="K12">
        <f t="shared" si="1"/>
        <v>0</v>
      </c>
      <c r="L12" s="88"/>
      <c r="M12" s="2"/>
      <c r="N12" s="2"/>
      <c r="Q12" s="87" t="s">
        <v>31</v>
      </c>
      <c r="R12" s="84" t="s">
        <v>119</v>
      </c>
      <c r="S12" s="85">
        <v>6</v>
      </c>
      <c r="T12" s="85">
        <v>0</v>
      </c>
      <c r="U12" s="85" t="s">
        <v>121</v>
      </c>
      <c r="V12" s="85">
        <v>4</v>
      </c>
      <c r="W12" s="85">
        <v>0</v>
      </c>
      <c r="X12" s="85" t="s">
        <v>121</v>
      </c>
      <c r="Y12" s="85">
        <v>0</v>
      </c>
      <c r="Z12" s="85">
        <v>0</v>
      </c>
      <c r="AA12" s="84" t="s">
        <v>122</v>
      </c>
      <c r="AD12" s="87"/>
      <c r="AF12" s="2"/>
      <c r="AG12" s="2"/>
      <c r="AH12" s="2"/>
      <c r="AI12" s="2"/>
      <c r="AJ12" s="2"/>
      <c r="AK12" s="2"/>
    </row>
    <row r="13" spans="1:37" x14ac:dyDescent="0.3">
      <c r="A13" t="s">
        <v>145</v>
      </c>
      <c r="B13">
        <v>50</v>
      </c>
      <c r="C13">
        <v>58</v>
      </c>
      <c r="D13">
        <f t="shared" si="2"/>
        <v>16</v>
      </c>
      <c r="E13" s="88" t="s">
        <v>137</v>
      </c>
      <c r="F13" s="2">
        <v>13.33</v>
      </c>
      <c r="G13" s="2">
        <v>2.31</v>
      </c>
      <c r="I13">
        <v>57</v>
      </c>
      <c r="J13">
        <f t="shared" si="0"/>
        <v>14.000000000000002</v>
      </c>
      <c r="K13">
        <f t="shared" si="1"/>
        <v>87.500000000000014</v>
      </c>
      <c r="L13" s="88" t="s">
        <v>137</v>
      </c>
      <c r="M13" s="2">
        <v>84.72</v>
      </c>
      <c r="N13" s="2">
        <v>2.41</v>
      </c>
      <c r="Q13" s="87"/>
      <c r="R13" s="84" t="s">
        <v>129</v>
      </c>
      <c r="S13" s="85">
        <v>6</v>
      </c>
      <c r="T13" s="85">
        <v>0</v>
      </c>
      <c r="U13" s="85" t="s">
        <v>121</v>
      </c>
      <c r="V13" s="85">
        <v>4</v>
      </c>
      <c r="W13" s="85">
        <v>0</v>
      </c>
      <c r="X13" s="85" t="s">
        <v>121</v>
      </c>
      <c r="Y13" s="85">
        <v>0</v>
      </c>
      <c r="Z13" s="85">
        <v>0</v>
      </c>
      <c r="AA13" s="84" t="s">
        <v>121</v>
      </c>
      <c r="AD13" s="87"/>
      <c r="AF13" s="2"/>
      <c r="AG13" s="2"/>
      <c r="AH13" s="2"/>
      <c r="AI13" s="2"/>
      <c r="AJ13" s="2"/>
      <c r="AK13" s="2"/>
    </row>
    <row r="14" spans="1:37" x14ac:dyDescent="0.3">
      <c r="A14" t="s">
        <v>146</v>
      </c>
      <c r="B14">
        <v>50</v>
      </c>
      <c r="C14">
        <v>56</v>
      </c>
      <c r="D14">
        <f t="shared" si="2"/>
        <v>12</v>
      </c>
      <c r="E14" s="88"/>
      <c r="F14" s="2"/>
      <c r="G14" s="2"/>
      <c r="I14">
        <v>55</v>
      </c>
      <c r="J14">
        <f t="shared" si="0"/>
        <v>10</v>
      </c>
      <c r="K14">
        <f t="shared" si="1"/>
        <v>83.333333333333343</v>
      </c>
      <c r="L14" s="88"/>
      <c r="M14" s="2"/>
      <c r="N14" s="2"/>
      <c r="Q14" s="87"/>
      <c r="R14" s="84" t="s">
        <v>128</v>
      </c>
      <c r="S14" s="85">
        <v>12</v>
      </c>
      <c r="T14" s="85">
        <v>0</v>
      </c>
      <c r="U14" s="85" t="s">
        <v>122</v>
      </c>
      <c r="V14" s="85">
        <v>10</v>
      </c>
      <c r="W14" s="85">
        <v>0</v>
      </c>
      <c r="X14" s="85" t="s">
        <v>122</v>
      </c>
      <c r="Y14" s="85">
        <v>2</v>
      </c>
      <c r="Z14" s="85">
        <v>0</v>
      </c>
      <c r="AA14" s="84" t="s">
        <v>196</v>
      </c>
      <c r="AD14" s="87"/>
      <c r="AF14" s="2"/>
      <c r="AG14" s="2"/>
      <c r="AH14" s="2"/>
      <c r="AI14" s="2"/>
      <c r="AJ14" s="2"/>
      <c r="AK14" s="2"/>
    </row>
    <row r="15" spans="1:37" x14ac:dyDescent="0.3">
      <c r="A15" t="s">
        <v>147</v>
      </c>
      <c r="B15">
        <v>50</v>
      </c>
      <c r="C15">
        <v>56</v>
      </c>
      <c r="D15">
        <f t="shared" si="2"/>
        <v>12</v>
      </c>
      <c r="E15" s="88"/>
      <c r="F15" s="2"/>
      <c r="G15" s="2"/>
      <c r="I15">
        <v>55</v>
      </c>
      <c r="J15">
        <f t="shared" si="0"/>
        <v>10</v>
      </c>
      <c r="K15">
        <f t="shared" si="1"/>
        <v>83.333333333333343</v>
      </c>
      <c r="L15" s="88"/>
      <c r="M15" s="2"/>
      <c r="N15" s="2"/>
      <c r="Q15" s="87" t="s">
        <v>22</v>
      </c>
      <c r="R15" t="s">
        <v>119</v>
      </c>
      <c r="S15" s="2">
        <v>6</v>
      </c>
      <c r="T15" s="2">
        <v>0</v>
      </c>
      <c r="U15" s="2" t="s">
        <v>121</v>
      </c>
      <c r="V15" s="2">
        <v>4</v>
      </c>
      <c r="W15" s="2">
        <v>0</v>
      </c>
      <c r="X15" s="2" t="s">
        <v>121</v>
      </c>
      <c r="Y15" s="2">
        <v>0</v>
      </c>
      <c r="Z15" s="2">
        <v>0</v>
      </c>
      <c r="AA15" t="s">
        <v>122</v>
      </c>
      <c r="AD15" s="87"/>
      <c r="AF15" s="2"/>
      <c r="AG15" s="2"/>
      <c r="AH15" s="2"/>
      <c r="AI15" s="2"/>
      <c r="AJ15" s="2"/>
      <c r="AK15" s="2"/>
    </row>
    <row r="16" spans="1:37" x14ac:dyDescent="0.3">
      <c r="A16" t="s">
        <v>145</v>
      </c>
      <c r="B16">
        <v>50</v>
      </c>
      <c r="C16">
        <v>57</v>
      </c>
      <c r="D16">
        <f t="shared" si="2"/>
        <v>14.000000000000002</v>
      </c>
      <c r="E16" s="88" t="s">
        <v>138</v>
      </c>
      <c r="F16" s="2">
        <v>12.67</v>
      </c>
      <c r="G16" s="2">
        <v>1.1499999999999999</v>
      </c>
      <c r="I16">
        <v>56</v>
      </c>
      <c r="J16">
        <f t="shared" si="0"/>
        <v>12</v>
      </c>
      <c r="K16">
        <f t="shared" si="1"/>
        <v>85.714285714285694</v>
      </c>
      <c r="L16" s="88" t="s">
        <v>138</v>
      </c>
      <c r="M16" s="2">
        <v>84.12</v>
      </c>
      <c r="N16" s="2">
        <v>1.37</v>
      </c>
      <c r="Q16" s="87"/>
      <c r="R16" t="s">
        <v>129</v>
      </c>
      <c r="S16" s="2">
        <v>10</v>
      </c>
      <c r="T16" s="2">
        <v>0</v>
      </c>
      <c r="U16" s="2" t="s">
        <v>121</v>
      </c>
      <c r="V16" s="2">
        <v>8</v>
      </c>
      <c r="W16" s="2">
        <v>0</v>
      </c>
      <c r="X16" s="2" t="s">
        <v>121</v>
      </c>
      <c r="Y16" s="2">
        <v>0</v>
      </c>
      <c r="Z16" s="2">
        <v>0</v>
      </c>
      <c r="AA16" t="s">
        <v>121</v>
      </c>
      <c r="AD16" s="87"/>
      <c r="AF16" s="2"/>
      <c r="AG16" s="2"/>
      <c r="AH16" s="2"/>
      <c r="AI16" s="2"/>
      <c r="AJ16" s="2"/>
      <c r="AK16" s="2"/>
    </row>
    <row r="17" spans="1:38" x14ac:dyDescent="0.3">
      <c r="A17" t="s">
        <v>146</v>
      </c>
      <c r="B17">
        <v>50</v>
      </c>
      <c r="C17">
        <v>56</v>
      </c>
      <c r="D17">
        <f t="shared" si="2"/>
        <v>12</v>
      </c>
      <c r="E17" s="88"/>
      <c r="F17" s="2"/>
      <c r="G17" s="2"/>
      <c r="I17">
        <v>55</v>
      </c>
      <c r="J17">
        <f t="shared" si="0"/>
        <v>10</v>
      </c>
      <c r="K17">
        <f t="shared" si="1"/>
        <v>83.333333333333343</v>
      </c>
      <c r="L17" s="88"/>
      <c r="M17" s="2"/>
      <c r="N17" s="2"/>
      <c r="Q17" s="87"/>
      <c r="R17" t="s">
        <v>128</v>
      </c>
      <c r="S17" s="2">
        <v>11.33</v>
      </c>
      <c r="T17" s="2">
        <v>1.1499999999999999</v>
      </c>
      <c r="U17" s="2" t="s">
        <v>122</v>
      </c>
      <c r="V17" s="2">
        <v>11.33</v>
      </c>
      <c r="W17" s="2">
        <v>1.1499999999999999</v>
      </c>
      <c r="X17" s="2" t="s">
        <v>122</v>
      </c>
      <c r="Y17" s="2">
        <v>10.67</v>
      </c>
      <c r="Z17" s="2">
        <v>0</v>
      </c>
      <c r="AA17" t="s">
        <v>123</v>
      </c>
      <c r="AD17" s="87"/>
      <c r="AF17" s="2"/>
      <c r="AG17" s="2"/>
      <c r="AH17" s="2"/>
      <c r="AI17" s="2"/>
      <c r="AJ17" s="2"/>
      <c r="AK17" s="2"/>
    </row>
    <row r="18" spans="1:38" x14ac:dyDescent="0.3">
      <c r="A18" t="s">
        <v>147</v>
      </c>
      <c r="B18">
        <v>50</v>
      </c>
      <c r="C18">
        <v>56</v>
      </c>
      <c r="D18">
        <f t="shared" si="2"/>
        <v>12</v>
      </c>
      <c r="E18" s="88"/>
      <c r="F18" s="2"/>
      <c r="G18" s="2"/>
      <c r="I18">
        <v>55</v>
      </c>
      <c r="J18">
        <f t="shared" si="0"/>
        <v>10</v>
      </c>
      <c r="K18">
        <f t="shared" si="1"/>
        <v>83.333333333333343</v>
      </c>
      <c r="L18" s="88"/>
      <c r="M18" s="2"/>
      <c r="N18" s="2"/>
      <c r="Q18" s="87" t="s">
        <v>183</v>
      </c>
      <c r="R18" t="s">
        <v>119</v>
      </c>
      <c r="S18" s="2">
        <v>12.67</v>
      </c>
      <c r="T18" s="2">
        <v>1.1499999999999999</v>
      </c>
      <c r="U18" s="2" t="s">
        <v>121</v>
      </c>
      <c r="V18" s="2">
        <v>10</v>
      </c>
      <c r="W18" s="2">
        <v>0</v>
      </c>
      <c r="X18" s="2" t="s">
        <v>121</v>
      </c>
      <c r="Y18" s="2">
        <v>4</v>
      </c>
      <c r="Z18" s="2">
        <v>0</v>
      </c>
      <c r="AA18" t="s">
        <v>122</v>
      </c>
      <c r="AD18" s="87"/>
      <c r="AF18" s="2"/>
      <c r="AG18" s="2"/>
      <c r="AH18" s="2"/>
      <c r="AI18" s="2"/>
      <c r="AJ18" s="2"/>
      <c r="AK18" s="2"/>
    </row>
    <row r="19" spans="1:38" x14ac:dyDescent="0.3">
      <c r="A19" t="s">
        <v>145</v>
      </c>
      <c r="B19">
        <v>50</v>
      </c>
      <c r="C19">
        <v>50</v>
      </c>
      <c r="D19">
        <f t="shared" si="2"/>
        <v>0</v>
      </c>
      <c r="E19" s="88" t="s">
        <v>139</v>
      </c>
      <c r="F19" s="2">
        <v>0</v>
      </c>
      <c r="G19" s="2">
        <v>0</v>
      </c>
      <c r="I19">
        <v>50</v>
      </c>
      <c r="J19">
        <f t="shared" si="0"/>
        <v>0</v>
      </c>
      <c r="K19" t="e">
        <f t="shared" si="1"/>
        <v>#DIV/0!</v>
      </c>
      <c r="L19" s="88" t="s">
        <v>139</v>
      </c>
      <c r="M19" s="2">
        <v>0</v>
      </c>
      <c r="N19" s="2">
        <v>0</v>
      </c>
      <c r="Q19" s="87"/>
      <c r="R19" t="s">
        <v>129</v>
      </c>
      <c r="S19" s="2">
        <v>9.33</v>
      </c>
      <c r="T19" s="2">
        <v>2.31</v>
      </c>
      <c r="U19" s="2" t="s">
        <v>121</v>
      </c>
      <c r="V19" s="2">
        <v>6</v>
      </c>
      <c r="W19" s="2">
        <v>0</v>
      </c>
      <c r="X19" s="2" t="s">
        <v>121</v>
      </c>
      <c r="Y19" s="2">
        <v>0.66</v>
      </c>
      <c r="Z19" s="2">
        <v>1.1499999999999999</v>
      </c>
      <c r="AA19" t="s">
        <v>121</v>
      </c>
      <c r="AD19" s="87"/>
      <c r="AF19" s="2"/>
      <c r="AG19" s="2"/>
      <c r="AH19" s="2"/>
      <c r="AI19" s="2"/>
      <c r="AJ19" s="2"/>
      <c r="AK19" s="2"/>
    </row>
    <row r="20" spans="1:38" x14ac:dyDescent="0.3">
      <c r="A20" t="s">
        <v>146</v>
      </c>
      <c r="B20">
        <v>50</v>
      </c>
      <c r="C20">
        <v>50</v>
      </c>
      <c r="D20">
        <f t="shared" si="2"/>
        <v>0</v>
      </c>
      <c r="E20" s="88"/>
      <c r="G20" s="2"/>
      <c r="I20">
        <v>50</v>
      </c>
      <c r="J20">
        <f t="shared" si="0"/>
        <v>0</v>
      </c>
      <c r="K20" t="e">
        <f t="shared" si="1"/>
        <v>#DIV/0!</v>
      </c>
      <c r="L20" s="88"/>
      <c r="M20" s="2"/>
      <c r="N20" s="2"/>
      <c r="Q20" s="87"/>
      <c r="R20" t="s">
        <v>128</v>
      </c>
      <c r="S20" s="2">
        <v>23.33</v>
      </c>
      <c r="T20" s="2">
        <v>3.06</v>
      </c>
      <c r="U20" s="2" t="s">
        <v>122</v>
      </c>
      <c r="V20" s="2">
        <v>22.67</v>
      </c>
      <c r="W20" s="2">
        <v>2.31</v>
      </c>
      <c r="X20" s="2" t="s">
        <v>122</v>
      </c>
      <c r="Y20" s="2">
        <v>0</v>
      </c>
      <c r="Z20" s="2">
        <v>0</v>
      </c>
      <c r="AA20" t="s">
        <v>196</v>
      </c>
    </row>
    <row r="21" spans="1:38" x14ac:dyDescent="0.3">
      <c r="A21" t="s">
        <v>147</v>
      </c>
      <c r="B21">
        <v>50</v>
      </c>
      <c r="C21">
        <v>50</v>
      </c>
      <c r="D21">
        <f t="shared" si="2"/>
        <v>0</v>
      </c>
      <c r="E21" s="88"/>
      <c r="F21" s="2"/>
      <c r="G21" s="2"/>
      <c r="I21">
        <v>50</v>
      </c>
      <c r="J21">
        <f t="shared" si="0"/>
        <v>0</v>
      </c>
      <c r="K21" t="e">
        <f t="shared" si="1"/>
        <v>#DIV/0!</v>
      </c>
      <c r="L21" s="88"/>
      <c r="M21" s="2"/>
      <c r="N21" s="2"/>
    </row>
    <row r="22" spans="1:38" x14ac:dyDescent="0.3">
      <c r="A22">
        <v>6</v>
      </c>
      <c r="B22">
        <v>50</v>
      </c>
      <c r="C22">
        <v>57</v>
      </c>
      <c r="D22">
        <f t="shared" si="2"/>
        <v>14.000000000000002</v>
      </c>
      <c r="E22" s="88" t="s">
        <v>137</v>
      </c>
      <c r="F22" s="2">
        <v>13.33</v>
      </c>
      <c r="G22" s="2">
        <v>1.1499999999999999</v>
      </c>
      <c r="I22">
        <v>56</v>
      </c>
      <c r="J22">
        <f t="shared" si="0"/>
        <v>12</v>
      </c>
      <c r="K22">
        <f t="shared" si="1"/>
        <v>85.714285714285694</v>
      </c>
      <c r="L22" s="88" t="s">
        <v>137</v>
      </c>
      <c r="M22" s="2">
        <v>84.92</v>
      </c>
      <c r="N22" s="2">
        <v>1.37</v>
      </c>
      <c r="Q22" t="s">
        <v>89</v>
      </c>
    </row>
    <row r="23" spans="1:38" x14ac:dyDescent="0.3">
      <c r="A23" t="s">
        <v>149</v>
      </c>
      <c r="B23">
        <v>50</v>
      </c>
      <c r="C23">
        <v>57</v>
      </c>
      <c r="D23">
        <f t="shared" si="2"/>
        <v>14.000000000000002</v>
      </c>
      <c r="E23" s="88"/>
      <c r="F23" s="2"/>
      <c r="G23" s="2"/>
      <c r="I23">
        <v>56</v>
      </c>
      <c r="J23">
        <f t="shared" si="0"/>
        <v>12</v>
      </c>
      <c r="K23">
        <f t="shared" si="1"/>
        <v>85.714285714285694</v>
      </c>
      <c r="L23" s="88"/>
      <c r="M23" s="2"/>
      <c r="N23" s="2"/>
      <c r="Q23" t="s">
        <v>189</v>
      </c>
    </row>
    <row r="24" spans="1:38" x14ac:dyDescent="0.3">
      <c r="A24" t="s">
        <v>150</v>
      </c>
      <c r="B24">
        <v>50</v>
      </c>
      <c r="C24">
        <v>56</v>
      </c>
      <c r="D24">
        <f t="shared" si="2"/>
        <v>12</v>
      </c>
      <c r="E24" s="88"/>
      <c r="F24" s="2"/>
      <c r="G24" s="2"/>
      <c r="I24">
        <v>55</v>
      </c>
      <c r="J24">
        <f t="shared" si="0"/>
        <v>10</v>
      </c>
      <c r="K24">
        <f t="shared" si="1"/>
        <v>83.333333333333343</v>
      </c>
      <c r="L24" s="88"/>
      <c r="M24" s="2"/>
      <c r="N24" s="2"/>
      <c r="Q24" t="s">
        <v>190</v>
      </c>
    </row>
    <row r="25" spans="1:38" x14ac:dyDescent="0.3">
      <c r="A25" t="s">
        <v>148</v>
      </c>
      <c r="B25">
        <v>50</v>
      </c>
      <c r="C25">
        <v>55</v>
      </c>
      <c r="D25">
        <f t="shared" si="2"/>
        <v>10</v>
      </c>
      <c r="E25" s="88" t="s">
        <v>138</v>
      </c>
      <c r="F25" s="2">
        <v>10</v>
      </c>
      <c r="G25" s="2">
        <v>0</v>
      </c>
      <c r="I25">
        <v>54</v>
      </c>
      <c r="J25">
        <f t="shared" si="0"/>
        <v>8</v>
      </c>
      <c r="K25">
        <f t="shared" si="1"/>
        <v>80</v>
      </c>
      <c r="L25" s="88" t="s">
        <v>138</v>
      </c>
      <c r="M25" s="2">
        <v>80</v>
      </c>
      <c r="N25" s="2">
        <v>0</v>
      </c>
      <c r="R25" s="88" t="s">
        <v>188</v>
      </c>
      <c r="S25" s="88"/>
      <c r="T25" s="88"/>
      <c r="U25" s="88"/>
      <c r="V25" s="88"/>
      <c r="W25" s="88"/>
      <c r="X25" s="88"/>
      <c r="Y25" s="88"/>
      <c r="Z25" s="88"/>
    </row>
    <row r="26" spans="1:38" x14ac:dyDescent="0.3">
      <c r="A26" t="s">
        <v>149</v>
      </c>
      <c r="B26">
        <v>50</v>
      </c>
      <c r="C26">
        <v>55</v>
      </c>
      <c r="D26">
        <f t="shared" si="2"/>
        <v>10</v>
      </c>
      <c r="E26" s="88"/>
      <c r="F26" s="2"/>
      <c r="G26" s="2"/>
      <c r="I26">
        <v>54</v>
      </c>
      <c r="J26">
        <f t="shared" si="0"/>
        <v>8</v>
      </c>
      <c r="K26">
        <f t="shared" si="1"/>
        <v>80</v>
      </c>
      <c r="L26" s="88"/>
      <c r="M26" s="2"/>
      <c r="N26" s="2"/>
      <c r="Q26" t="s">
        <v>182</v>
      </c>
      <c r="R26" t="s">
        <v>184</v>
      </c>
      <c r="S26">
        <v>1</v>
      </c>
      <c r="V26">
        <v>3</v>
      </c>
      <c r="Y26">
        <v>24</v>
      </c>
    </row>
    <row r="27" spans="1:38" x14ac:dyDescent="0.3">
      <c r="A27" t="s">
        <v>150</v>
      </c>
      <c r="B27">
        <v>50</v>
      </c>
      <c r="C27">
        <v>55</v>
      </c>
      <c r="D27">
        <f t="shared" si="2"/>
        <v>10</v>
      </c>
      <c r="E27" s="88"/>
      <c r="F27" s="2"/>
      <c r="G27" s="2"/>
      <c r="I27">
        <v>54</v>
      </c>
      <c r="J27">
        <f t="shared" si="0"/>
        <v>8</v>
      </c>
      <c r="K27">
        <f t="shared" si="1"/>
        <v>80</v>
      </c>
      <c r="L27" s="88"/>
      <c r="M27" s="2"/>
      <c r="N27" s="2"/>
      <c r="S27" t="s">
        <v>18</v>
      </c>
      <c r="T27" t="s">
        <v>19</v>
      </c>
      <c r="V27" t="s">
        <v>18</v>
      </c>
      <c r="W27" t="s">
        <v>19</v>
      </c>
      <c r="Y27" t="s">
        <v>18</v>
      </c>
      <c r="Z27" t="s">
        <v>19</v>
      </c>
    </row>
    <row r="28" spans="1:38" x14ac:dyDescent="0.3">
      <c r="A28" t="s">
        <v>148</v>
      </c>
      <c r="B28">
        <v>50</v>
      </c>
      <c r="C28">
        <v>50</v>
      </c>
      <c r="D28">
        <f t="shared" si="2"/>
        <v>0</v>
      </c>
      <c r="E28" s="88" t="s">
        <v>139</v>
      </c>
      <c r="F28" s="2">
        <v>0</v>
      </c>
      <c r="G28" s="2">
        <v>0</v>
      </c>
      <c r="I28">
        <v>50</v>
      </c>
      <c r="J28">
        <f t="shared" si="0"/>
        <v>0</v>
      </c>
      <c r="K28" t="e">
        <f t="shared" si="1"/>
        <v>#DIV/0!</v>
      </c>
      <c r="L28" s="88" t="s">
        <v>139</v>
      </c>
      <c r="M28" s="2">
        <v>0</v>
      </c>
      <c r="N28" s="2">
        <v>0</v>
      </c>
    </row>
    <row r="29" spans="1:38" x14ac:dyDescent="0.3">
      <c r="A29" t="s">
        <v>149</v>
      </c>
      <c r="B29">
        <v>50</v>
      </c>
      <c r="C29">
        <v>50</v>
      </c>
      <c r="D29">
        <f t="shared" si="2"/>
        <v>0</v>
      </c>
      <c r="E29" s="88"/>
      <c r="F29" s="2"/>
      <c r="G29" s="2"/>
      <c r="I29">
        <v>50</v>
      </c>
      <c r="J29">
        <f t="shared" si="0"/>
        <v>0</v>
      </c>
      <c r="K29" t="e">
        <f t="shared" si="1"/>
        <v>#DIV/0!</v>
      </c>
      <c r="L29" s="88"/>
      <c r="M29" s="2"/>
      <c r="N29" s="2"/>
      <c r="Q29" s="87" t="s">
        <v>33</v>
      </c>
      <c r="R29" s="84" t="s">
        <v>119</v>
      </c>
      <c r="S29" s="85">
        <v>66.67</v>
      </c>
      <c r="T29" s="85">
        <v>0</v>
      </c>
      <c r="U29" s="85" t="s">
        <v>121</v>
      </c>
      <c r="V29" s="85">
        <v>50</v>
      </c>
      <c r="W29" s="85">
        <v>0</v>
      </c>
      <c r="X29" s="85" t="s">
        <v>121</v>
      </c>
      <c r="Y29" s="85">
        <v>0</v>
      </c>
      <c r="Z29" s="85">
        <v>0</v>
      </c>
      <c r="AA29" s="84" t="s">
        <v>121</v>
      </c>
    </row>
    <row r="30" spans="1:38" x14ac:dyDescent="0.3">
      <c r="A30" t="s">
        <v>150</v>
      </c>
      <c r="B30">
        <v>50</v>
      </c>
      <c r="C30">
        <v>50</v>
      </c>
      <c r="D30">
        <f t="shared" si="2"/>
        <v>0</v>
      </c>
      <c r="E30" s="88"/>
      <c r="F30" s="2"/>
      <c r="G30" s="2"/>
      <c r="I30">
        <v>50</v>
      </c>
      <c r="J30">
        <f t="shared" si="0"/>
        <v>0</v>
      </c>
      <c r="K30" t="e">
        <f t="shared" si="1"/>
        <v>#DIV/0!</v>
      </c>
      <c r="L30" s="88"/>
      <c r="M30" s="2"/>
      <c r="N30" s="2"/>
      <c r="Q30" s="87"/>
      <c r="R30" s="84" t="s">
        <v>129</v>
      </c>
      <c r="S30" s="85">
        <v>80</v>
      </c>
      <c r="T30" s="85">
        <v>0</v>
      </c>
      <c r="U30" s="85" t="s">
        <v>121</v>
      </c>
      <c r="V30" s="85">
        <v>75</v>
      </c>
      <c r="W30" s="85">
        <v>0</v>
      </c>
      <c r="X30" s="85" t="s">
        <v>121</v>
      </c>
      <c r="Y30" s="85">
        <v>0</v>
      </c>
      <c r="Z30" s="85">
        <v>0</v>
      </c>
      <c r="AA30" s="84" t="s">
        <v>121</v>
      </c>
      <c r="AE30" s="87"/>
      <c r="AG30" s="2"/>
      <c r="AH30" s="2"/>
      <c r="AI30" s="2"/>
      <c r="AJ30" s="2"/>
      <c r="AK30" s="2"/>
      <c r="AL30" s="2"/>
    </row>
    <row r="31" spans="1:38" x14ac:dyDescent="0.3">
      <c r="A31" t="s">
        <v>151</v>
      </c>
      <c r="B31">
        <v>50</v>
      </c>
      <c r="C31">
        <v>55</v>
      </c>
      <c r="D31">
        <f t="shared" si="2"/>
        <v>10</v>
      </c>
      <c r="E31" s="88" t="s">
        <v>137</v>
      </c>
      <c r="F31" s="2">
        <v>10</v>
      </c>
      <c r="G31" s="2">
        <v>0</v>
      </c>
      <c r="I31">
        <v>54</v>
      </c>
      <c r="J31">
        <f t="shared" si="0"/>
        <v>8</v>
      </c>
      <c r="K31">
        <f t="shared" si="1"/>
        <v>80</v>
      </c>
      <c r="L31" s="88" t="s">
        <v>137</v>
      </c>
      <c r="M31" s="2">
        <v>80</v>
      </c>
      <c r="N31" s="2">
        <v>0</v>
      </c>
      <c r="Q31" s="87"/>
      <c r="R31" s="84" t="s">
        <v>193</v>
      </c>
      <c r="S31" s="85">
        <v>84.72</v>
      </c>
      <c r="T31" s="85">
        <v>2.41</v>
      </c>
      <c r="U31" s="85" t="s">
        <v>122</v>
      </c>
      <c r="V31" s="85">
        <v>84.12</v>
      </c>
      <c r="W31" s="85">
        <v>1.37</v>
      </c>
      <c r="X31" s="85" t="s">
        <v>122</v>
      </c>
      <c r="Y31" s="85">
        <v>0</v>
      </c>
      <c r="Z31" s="85">
        <v>0</v>
      </c>
      <c r="AA31" s="84" t="s">
        <v>121</v>
      </c>
      <c r="AE31" s="87"/>
      <c r="AG31" s="2"/>
      <c r="AH31" s="2"/>
      <c r="AI31" s="2"/>
      <c r="AJ31" s="2"/>
      <c r="AK31" s="2"/>
      <c r="AL31" s="2"/>
    </row>
    <row r="32" spans="1:38" x14ac:dyDescent="0.3">
      <c r="A32" t="s">
        <v>152</v>
      </c>
      <c r="B32">
        <v>50</v>
      </c>
      <c r="C32">
        <v>55</v>
      </c>
      <c r="D32">
        <f t="shared" si="2"/>
        <v>10</v>
      </c>
      <c r="E32" s="88"/>
      <c r="F32" s="2"/>
      <c r="G32" s="2"/>
      <c r="I32">
        <v>54</v>
      </c>
      <c r="J32">
        <f t="shared" si="0"/>
        <v>8</v>
      </c>
      <c r="K32">
        <f t="shared" si="1"/>
        <v>80</v>
      </c>
      <c r="L32" s="88"/>
      <c r="M32" s="2"/>
      <c r="N32" s="2"/>
      <c r="Q32" s="87"/>
      <c r="R32" s="84" t="s">
        <v>194</v>
      </c>
      <c r="S32" s="85">
        <v>80</v>
      </c>
      <c r="T32" s="85">
        <v>0</v>
      </c>
      <c r="U32" s="85" t="s">
        <v>122</v>
      </c>
      <c r="V32" s="85">
        <v>75</v>
      </c>
      <c r="W32" s="85">
        <v>0</v>
      </c>
      <c r="X32" s="85" t="s">
        <v>122</v>
      </c>
      <c r="Y32" s="85">
        <v>0</v>
      </c>
      <c r="Z32" s="85">
        <v>0</v>
      </c>
      <c r="AA32" s="84" t="s">
        <v>121</v>
      </c>
      <c r="AE32" s="87"/>
      <c r="AG32" s="2"/>
      <c r="AH32" s="2"/>
      <c r="AI32" s="2"/>
      <c r="AJ32" s="2"/>
      <c r="AK32" s="2"/>
      <c r="AL32" s="2"/>
    </row>
    <row r="33" spans="1:38" x14ac:dyDescent="0.3">
      <c r="A33" t="s">
        <v>153</v>
      </c>
      <c r="B33">
        <v>50</v>
      </c>
      <c r="C33">
        <v>55</v>
      </c>
      <c r="D33">
        <f t="shared" si="2"/>
        <v>10</v>
      </c>
      <c r="E33" s="88"/>
      <c r="F33" s="2"/>
      <c r="G33" s="2"/>
      <c r="I33">
        <v>54</v>
      </c>
      <c r="J33">
        <f t="shared" si="0"/>
        <v>8</v>
      </c>
      <c r="K33">
        <f t="shared" si="1"/>
        <v>80</v>
      </c>
      <c r="L33" s="88"/>
      <c r="M33" s="2"/>
      <c r="N33" s="2"/>
      <c r="Q33" s="87" t="s">
        <v>32</v>
      </c>
      <c r="R33" s="84" t="s">
        <v>119</v>
      </c>
      <c r="S33" s="85">
        <v>80</v>
      </c>
      <c r="T33" s="85">
        <v>0</v>
      </c>
      <c r="U33" s="85" t="s">
        <v>121</v>
      </c>
      <c r="V33" s="85">
        <v>75</v>
      </c>
      <c r="W33" s="85">
        <v>0</v>
      </c>
      <c r="X33" s="85" t="s">
        <v>121</v>
      </c>
      <c r="Y33" s="85">
        <v>66.67</v>
      </c>
      <c r="Z33" s="85">
        <v>0</v>
      </c>
      <c r="AA33" s="84" t="s">
        <v>122</v>
      </c>
      <c r="AE33" s="87"/>
      <c r="AG33" s="2"/>
      <c r="AH33" s="2"/>
      <c r="AI33" s="2"/>
      <c r="AJ33" s="2"/>
      <c r="AK33" s="2"/>
      <c r="AL33" s="2"/>
    </row>
    <row r="34" spans="1:38" x14ac:dyDescent="0.3">
      <c r="A34" t="s">
        <v>151</v>
      </c>
      <c r="B34">
        <v>50</v>
      </c>
      <c r="C34">
        <v>54</v>
      </c>
      <c r="D34">
        <f t="shared" si="2"/>
        <v>8</v>
      </c>
      <c r="E34" s="88" t="s">
        <v>138</v>
      </c>
      <c r="F34" s="2">
        <v>8</v>
      </c>
      <c r="G34" s="2">
        <v>0</v>
      </c>
      <c r="I34">
        <v>53</v>
      </c>
      <c r="J34">
        <f t="shared" si="0"/>
        <v>6</v>
      </c>
      <c r="K34">
        <f t="shared" si="1"/>
        <v>75</v>
      </c>
      <c r="L34" s="88" t="s">
        <v>138</v>
      </c>
      <c r="M34" s="2">
        <v>75</v>
      </c>
      <c r="N34" s="2">
        <v>0</v>
      </c>
      <c r="Q34" s="87"/>
      <c r="R34" s="84" t="s">
        <v>129</v>
      </c>
      <c r="S34" s="85">
        <v>66.67</v>
      </c>
      <c r="T34" s="85">
        <v>0</v>
      </c>
      <c r="U34" s="85" t="s">
        <v>121</v>
      </c>
      <c r="V34" s="85">
        <v>50</v>
      </c>
      <c r="W34" s="85">
        <v>0</v>
      </c>
      <c r="X34" s="85" t="s">
        <v>121</v>
      </c>
      <c r="Y34" s="85">
        <v>0</v>
      </c>
      <c r="Z34" s="85">
        <v>0</v>
      </c>
      <c r="AA34" s="84" t="s">
        <v>121</v>
      </c>
      <c r="AE34" s="87"/>
      <c r="AG34" s="2"/>
      <c r="AH34" s="2"/>
      <c r="AI34" s="2"/>
      <c r="AJ34" s="2"/>
      <c r="AK34" s="2"/>
      <c r="AL34" s="2"/>
    </row>
    <row r="35" spans="1:38" x14ac:dyDescent="0.3">
      <c r="A35" t="s">
        <v>152</v>
      </c>
      <c r="B35">
        <v>50</v>
      </c>
      <c r="C35">
        <v>54</v>
      </c>
      <c r="D35">
        <f t="shared" si="2"/>
        <v>8</v>
      </c>
      <c r="E35" s="88"/>
      <c r="F35" s="2"/>
      <c r="G35" s="2"/>
      <c r="I35">
        <v>53</v>
      </c>
      <c r="J35">
        <f t="shared" si="0"/>
        <v>6</v>
      </c>
      <c r="K35">
        <f t="shared" si="1"/>
        <v>75</v>
      </c>
      <c r="L35" s="88"/>
      <c r="M35" s="2"/>
      <c r="N35" s="2"/>
      <c r="Q35" s="87"/>
      <c r="R35" s="84" t="s">
        <v>128</v>
      </c>
      <c r="S35" s="85">
        <v>80</v>
      </c>
      <c r="T35" s="85">
        <v>0</v>
      </c>
      <c r="U35" s="85" t="s">
        <v>122</v>
      </c>
      <c r="V35" s="85">
        <v>75</v>
      </c>
      <c r="W35" s="85">
        <v>0</v>
      </c>
      <c r="X35" s="85" t="s">
        <v>122</v>
      </c>
      <c r="Y35" s="85">
        <v>66.67</v>
      </c>
      <c r="Z35" s="85">
        <v>0</v>
      </c>
      <c r="AA35" s="84" t="s">
        <v>122</v>
      </c>
      <c r="AE35" s="87"/>
      <c r="AG35" s="2"/>
      <c r="AH35" s="2"/>
      <c r="AI35" s="2"/>
      <c r="AJ35" s="2"/>
      <c r="AK35" s="2"/>
      <c r="AL35" s="2"/>
    </row>
    <row r="36" spans="1:38" x14ac:dyDescent="0.3">
      <c r="A36" t="s">
        <v>153</v>
      </c>
      <c r="B36">
        <v>50</v>
      </c>
      <c r="C36">
        <v>54</v>
      </c>
      <c r="D36">
        <f t="shared" ref="D36:D67" si="3">((C36-B36)/B36)*100</f>
        <v>8</v>
      </c>
      <c r="E36" s="88"/>
      <c r="F36" s="2"/>
      <c r="G36" s="2"/>
      <c r="I36">
        <v>53</v>
      </c>
      <c r="J36">
        <f t="shared" si="0"/>
        <v>6</v>
      </c>
      <c r="K36">
        <f t="shared" si="1"/>
        <v>75</v>
      </c>
      <c r="L36" s="88"/>
      <c r="M36" s="2"/>
      <c r="N36" s="2"/>
      <c r="Q36" s="87" t="s">
        <v>31</v>
      </c>
      <c r="R36" s="84" t="s">
        <v>119</v>
      </c>
      <c r="S36" s="85">
        <v>66.67</v>
      </c>
      <c r="T36" s="85">
        <v>0</v>
      </c>
      <c r="U36" s="85" t="s">
        <v>121</v>
      </c>
      <c r="V36" s="85">
        <v>50</v>
      </c>
      <c r="W36" s="85">
        <v>0</v>
      </c>
      <c r="X36" s="85" t="s">
        <v>121</v>
      </c>
      <c r="Y36" s="85">
        <v>0</v>
      </c>
      <c r="Z36" s="85">
        <v>0</v>
      </c>
      <c r="AA36" s="84" t="s">
        <v>121</v>
      </c>
      <c r="AE36" s="87"/>
      <c r="AG36" s="2"/>
      <c r="AH36" s="2"/>
      <c r="AI36" s="2"/>
      <c r="AJ36" s="2"/>
      <c r="AK36" s="2"/>
      <c r="AL36" s="2"/>
    </row>
    <row r="37" spans="1:38" x14ac:dyDescent="0.3">
      <c r="A37" t="s">
        <v>151</v>
      </c>
      <c r="B37">
        <v>50</v>
      </c>
      <c r="C37">
        <v>50</v>
      </c>
      <c r="D37">
        <f t="shared" si="3"/>
        <v>0</v>
      </c>
      <c r="E37" s="88" t="s">
        <v>139</v>
      </c>
      <c r="F37" s="2">
        <v>0</v>
      </c>
      <c r="G37" s="2">
        <v>0</v>
      </c>
      <c r="I37">
        <v>50</v>
      </c>
      <c r="J37">
        <f t="shared" si="0"/>
        <v>0</v>
      </c>
      <c r="K37" t="e">
        <f t="shared" si="1"/>
        <v>#DIV/0!</v>
      </c>
      <c r="L37" s="88" t="s">
        <v>139</v>
      </c>
      <c r="M37" s="2">
        <v>0</v>
      </c>
      <c r="N37" s="2">
        <v>0</v>
      </c>
      <c r="Q37" s="87"/>
      <c r="R37" s="84" t="s">
        <v>129</v>
      </c>
      <c r="S37" s="85">
        <v>66.67</v>
      </c>
      <c r="T37" s="85">
        <v>0</v>
      </c>
      <c r="U37" s="85" t="s">
        <v>121</v>
      </c>
      <c r="V37" s="85">
        <v>50</v>
      </c>
      <c r="W37" s="85">
        <v>0</v>
      </c>
      <c r="X37" s="85" t="s">
        <v>121</v>
      </c>
      <c r="Y37" s="85">
        <v>0</v>
      </c>
      <c r="Z37" s="85">
        <v>0</v>
      </c>
      <c r="AA37" s="84" t="s">
        <v>121</v>
      </c>
      <c r="AE37" s="87"/>
      <c r="AG37" s="2"/>
      <c r="AH37" s="2"/>
      <c r="AI37" s="2"/>
      <c r="AJ37" s="2"/>
      <c r="AK37" s="2"/>
      <c r="AL37" s="2"/>
    </row>
    <row r="38" spans="1:38" x14ac:dyDescent="0.3">
      <c r="A38" t="s">
        <v>152</v>
      </c>
      <c r="B38">
        <v>50</v>
      </c>
      <c r="C38">
        <v>50</v>
      </c>
      <c r="D38">
        <f t="shared" si="3"/>
        <v>0</v>
      </c>
      <c r="E38" s="88"/>
      <c r="F38" s="2"/>
      <c r="G38" s="2"/>
      <c r="I38">
        <v>50</v>
      </c>
      <c r="J38">
        <f t="shared" si="0"/>
        <v>0</v>
      </c>
      <c r="K38" t="e">
        <f t="shared" si="1"/>
        <v>#DIV/0!</v>
      </c>
      <c r="L38" s="88"/>
      <c r="M38" s="2"/>
      <c r="N38" s="2"/>
      <c r="Q38" s="87"/>
      <c r="R38" s="84" t="s">
        <v>128</v>
      </c>
      <c r="S38" s="85">
        <v>83.33</v>
      </c>
      <c r="T38" s="85">
        <v>0</v>
      </c>
      <c r="U38" s="85" t="s">
        <v>122</v>
      </c>
      <c r="V38" s="85">
        <v>80</v>
      </c>
      <c r="W38" s="85">
        <v>0</v>
      </c>
      <c r="X38" s="85" t="s">
        <v>122</v>
      </c>
      <c r="Y38" s="85">
        <v>0</v>
      </c>
      <c r="Z38" s="85">
        <v>0</v>
      </c>
      <c r="AA38" s="84" t="s">
        <v>121</v>
      </c>
      <c r="AE38" s="87"/>
      <c r="AG38" s="2"/>
      <c r="AH38" s="2"/>
      <c r="AI38" s="2"/>
      <c r="AJ38" s="2"/>
      <c r="AK38" s="2"/>
      <c r="AL38" s="2"/>
    </row>
    <row r="39" spans="1:38" x14ac:dyDescent="0.3">
      <c r="A39" t="s">
        <v>153</v>
      </c>
      <c r="B39">
        <v>50</v>
      </c>
      <c r="C39">
        <v>50</v>
      </c>
      <c r="D39">
        <f t="shared" si="3"/>
        <v>0</v>
      </c>
      <c r="E39" s="88"/>
      <c r="F39" s="2"/>
      <c r="G39" s="2"/>
      <c r="I39">
        <v>50</v>
      </c>
      <c r="J39">
        <f t="shared" si="0"/>
        <v>0</v>
      </c>
      <c r="K39" t="e">
        <f t="shared" si="1"/>
        <v>#DIV/0!</v>
      </c>
      <c r="L39" s="88"/>
      <c r="M39" s="2"/>
      <c r="N39" s="2"/>
      <c r="Q39" s="87" t="s">
        <v>22</v>
      </c>
      <c r="R39" s="84" t="s">
        <v>119</v>
      </c>
      <c r="S39" s="85">
        <v>66.67</v>
      </c>
      <c r="T39" s="85">
        <v>0</v>
      </c>
      <c r="U39" s="85" t="s">
        <v>121</v>
      </c>
      <c r="V39" s="85">
        <v>50</v>
      </c>
      <c r="W39" s="85">
        <v>0</v>
      </c>
      <c r="X39" s="85" t="s">
        <v>121</v>
      </c>
      <c r="Y39" s="85">
        <v>0</v>
      </c>
      <c r="Z39" s="85">
        <v>0</v>
      </c>
      <c r="AA39" s="84" t="s">
        <v>121</v>
      </c>
      <c r="AE39" s="87"/>
      <c r="AG39" s="2"/>
      <c r="AH39" s="2"/>
      <c r="AI39" s="2"/>
      <c r="AJ39" s="2"/>
      <c r="AK39" s="2"/>
      <c r="AL39" s="2"/>
    </row>
    <row r="40" spans="1:38" x14ac:dyDescent="0.3">
      <c r="A40" s="64" t="s">
        <v>154</v>
      </c>
      <c r="B40" s="30">
        <v>50</v>
      </c>
      <c r="C40" s="30"/>
      <c r="D40" s="30">
        <f t="shared" si="3"/>
        <v>-100</v>
      </c>
      <c r="E40" s="30"/>
      <c r="F40" s="2"/>
      <c r="G40" s="2"/>
      <c r="I40" s="64" t="s">
        <v>154</v>
      </c>
      <c r="J40" s="30"/>
      <c r="K40" s="30"/>
      <c r="L40" s="30"/>
      <c r="M40" s="2"/>
      <c r="N40" s="2"/>
      <c r="Q40" s="87"/>
      <c r="R40" s="84" t="s">
        <v>129</v>
      </c>
      <c r="S40" s="85">
        <v>80</v>
      </c>
      <c r="T40" s="85">
        <v>0</v>
      </c>
      <c r="U40" s="85" t="s">
        <v>121</v>
      </c>
      <c r="V40" s="85">
        <v>75</v>
      </c>
      <c r="W40" s="85">
        <v>0</v>
      </c>
      <c r="X40" s="85" t="s">
        <v>121</v>
      </c>
      <c r="Y40" s="85">
        <v>0</v>
      </c>
      <c r="Z40" s="85">
        <v>0</v>
      </c>
      <c r="AA40" s="84" t="s">
        <v>121</v>
      </c>
      <c r="AE40" s="87"/>
      <c r="AG40" s="2"/>
      <c r="AH40" s="2"/>
      <c r="AI40" s="2"/>
      <c r="AJ40" s="2"/>
      <c r="AK40" s="2"/>
      <c r="AL40" s="2"/>
    </row>
    <row r="41" spans="1:38" x14ac:dyDescent="0.3">
      <c r="A41" t="s">
        <v>4</v>
      </c>
      <c r="B41">
        <v>50</v>
      </c>
      <c r="C41">
        <v>55</v>
      </c>
      <c r="D41">
        <f t="shared" si="3"/>
        <v>10</v>
      </c>
      <c r="E41" s="88" t="s">
        <v>137</v>
      </c>
      <c r="F41" s="2">
        <v>10</v>
      </c>
      <c r="G41" s="2">
        <v>0</v>
      </c>
      <c r="I41">
        <v>54</v>
      </c>
      <c r="J41">
        <f t="shared" ref="J41:J67" si="4">((I41-B41)/B41)*100</f>
        <v>8</v>
      </c>
      <c r="K41">
        <f t="shared" ref="K41:K67" si="5">(J41/D41)*100</f>
        <v>80</v>
      </c>
      <c r="L41" s="88" t="s">
        <v>137</v>
      </c>
      <c r="M41" s="2">
        <v>80</v>
      </c>
      <c r="N41" s="2">
        <v>0</v>
      </c>
      <c r="Q41" s="87"/>
      <c r="R41" s="84" t="s">
        <v>128</v>
      </c>
      <c r="S41" s="85">
        <v>82.22</v>
      </c>
      <c r="T41" s="85">
        <v>1.92</v>
      </c>
      <c r="U41" s="85" t="s">
        <v>122</v>
      </c>
      <c r="V41" s="85">
        <v>81.11</v>
      </c>
      <c r="W41" s="85">
        <v>1.92</v>
      </c>
      <c r="X41" s="85" t="s">
        <v>122</v>
      </c>
      <c r="Y41" s="85">
        <v>0</v>
      </c>
      <c r="Z41" s="85">
        <v>0</v>
      </c>
      <c r="AA41" s="84" t="s">
        <v>121</v>
      </c>
      <c r="AE41" s="87"/>
      <c r="AG41" s="2"/>
      <c r="AH41" s="2"/>
      <c r="AI41" s="2"/>
      <c r="AJ41" s="2"/>
      <c r="AK41" s="2"/>
      <c r="AL41" s="2"/>
    </row>
    <row r="42" spans="1:38" x14ac:dyDescent="0.3">
      <c r="A42" t="s">
        <v>5</v>
      </c>
      <c r="B42">
        <v>50</v>
      </c>
      <c r="C42">
        <v>55</v>
      </c>
      <c r="D42">
        <f t="shared" si="3"/>
        <v>10</v>
      </c>
      <c r="E42" s="88"/>
      <c r="F42" s="2"/>
      <c r="G42" s="2"/>
      <c r="I42">
        <v>54</v>
      </c>
      <c r="J42">
        <f t="shared" si="4"/>
        <v>8</v>
      </c>
      <c r="K42">
        <f t="shared" si="5"/>
        <v>80</v>
      </c>
      <c r="L42" s="88"/>
      <c r="M42" s="2"/>
      <c r="N42" s="2"/>
      <c r="Q42" s="87" t="s">
        <v>183</v>
      </c>
      <c r="R42" t="s">
        <v>119</v>
      </c>
      <c r="S42" s="2">
        <v>84.13</v>
      </c>
      <c r="T42" s="2">
        <v>1.37</v>
      </c>
      <c r="U42" s="2" t="s">
        <v>121</v>
      </c>
      <c r="V42" s="2">
        <v>80</v>
      </c>
      <c r="W42" s="2">
        <v>0</v>
      </c>
      <c r="X42" s="2" t="s">
        <v>121</v>
      </c>
      <c r="Y42" s="2">
        <v>50</v>
      </c>
      <c r="Z42" s="2">
        <v>0</v>
      </c>
      <c r="AA42" t="s">
        <v>122</v>
      </c>
      <c r="AE42" s="87"/>
      <c r="AG42" s="2"/>
      <c r="AH42" s="2"/>
      <c r="AI42" s="2"/>
      <c r="AJ42" s="2"/>
      <c r="AK42" s="2"/>
      <c r="AL42" s="2"/>
    </row>
    <row r="43" spans="1:38" x14ac:dyDescent="0.3">
      <c r="A43" t="s">
        <v>6</v>
      </c>
      <c r="B43">
        <v>50</v>
      </c>
      <c r="C43">
        <v>55</v>
      </c>
      <c r="D43">
        <f t="shared" si="3"/>
        <v>10</v>
      </c>
      <c r="E43" s="88"/>
      <c r="F43" s="2"/>
      <c r="G43" s="2"/>
      <c r="I43">
        <v>54</v>
      </c>
      <c r="J43">
        <f t="shared" si="4"/>
        <v>8</v>
      </c>
      <c r="K43">
        <f t="shared" si="5"/>
        <v>80</v>
      </c>
      <c r="L43" s="88"/>
      <c r="M43" s="2"/>
      <c r="N43" s="2"/>
      <c r="Q43" s="87"/>
      <c r="R43" t="s">
        <v>129</v>
      </c>
      <c r="S43" s="2">
        <v>76.67</v>
      </c>
      <c r="T43" s="2">
        <v>2.89</v>
      </c>
      <c r="U43" s="2" t="s">
        <v>121</v>
      </c>
      <c r="V43" s="2">
        <v>66.67</v>
      </c>
      <c r="W43" s="2">
        <v>0</v>
      </c>
      <c r="X43" s="2" t="s">
        <v>121</v>
      </c>
      <c r="Y43" s="2">
        <v>0</v>
      </c>
      <c r="Z43" s="2">
        <v>0</v>
      </c>
      <c r="AA43" t="s">
        <v>121</v>
      </c>
      <c r="AE43" s="87"/>
      <c r="AG43" s="2"/>
      <c r="AH43" s="2"/>
      <c r="AI43" s="2"/>
      <c r="AJ43" s="2"/>
      <c r="AK43" s="2"/>
      <c r="AL43" s="2"/>
    </row>
    <row r="44" spans="1:38" x14ac:dyDescent="0.3">
      <c r="A44" t="s">
        <v>4</v>
      </c>
      <c r="B44">
        <v>50</v>
      </c>
      <c r="C44">
        <v>54</v>
      </c>
      <c r="D44">
        <f t="shared" si="3"/>
        <v>8</v>
      </c>
      <c r="E44" s="88" t="s">
        <v>138</v>
      </c>
      <c r="F44" s="2">
        <v>8</v>
      </c>
      <c r="G44" s="2">
        <v>0</v>
      </c>
      <c r="I44">
        <v>53</v>
      </c>
      <c r="J44">
        <f t="shared" si="4"/>
        <v>6</v>
      </c>
      <c r="K44">
        <f t="shared" si="5"/>
        <v>75</v>
      </c>
      <c r="L44" s="88" t="s">
        <v>138</v>
      </c>
      <c r="M44" s="2">
        <v>75</v>
      </c>
      <c r="N44" s="2">
        <v>0</v>
      </c>
      <c r="Q44" s="87"/>
      <c r="R44" t="s">
        <v>128</v>
      </c>
      <c r="S44" s="2">
        <v>91.11</v>
      </c>
      <c r="T44" s="2">
        <v>0.96</v>
      </c>
      <c r="U44" s="2" t="s">
        <v>122</v>
      </c>
      <c r="V44" s="2">
        <v>91.33</v>
      </c>
      <c r="W44" s="2">
        <v>1.19</v>
      </c>
      <c r="X44" s="2" t="s">
        <v>122</v>
      </c>
      <c r="Y44" s="2">
        <v>0</v>
      </c>
      <c r="Z44" s="2">
        <v>0</v>
      </c>
      <c r="AA44" t="s">
        <v>121</v>
      </c>
      <c r="AE44" s="87"/>
      <c r="AG44" s="2"/>
      <c r="AH44" s="2"/>
      <c r="AI44" s="2"/>
      <c r="AJ44" s="2"/>
      <c r="AK44" s="2"/>
      <c r="AL44" s="2"/>
    </row>
    <row r="45" spans="1:38" x14ac:dyDescent="0.3">
      <c r="A45" t="s">
        <v>5</v>
      </c>
      <c r="B45">
        <v>50</v>
      </c>
      <c r="C45">
        <v>54</v>
      </c>
      <c r="D45">
        <f t="shared" si="3"/>
        <v>8</v>
      </c>
      <c r="E45" s="88"/>
      <c r="F45" s="2"/>
      <c r="G45" s="2"/>
      <c r="I45">
        <v>53</v>
      </c>
      <c r="J45">
        <f t="shared" si="4"/>
        <v>6</v>
      </c>
      <c r="K45">
        <f t="shared" si="5"/>
        <v>75</v>
      </c>
      <c r="L45" s="88"/>
      <c r="M45" s="2"/>
      <c r="N45" s="2"/>
      <c r="AE45" s="87"/>
      <c r="AG45" s="2"/>
      <c r="AH45" s="2"/>
      <c r="AI45" s="2"/>
      <c r="AJ45" s="2"/>
      <c r="AK45" s="2"/>
      <c r="AL45" s="2"/>
    </row>
    <row r="46" spans="1:38" x14ac:dyDescent="0.3">
      <c r="A46" t="s">
        <v>6</v>
      </c>
      <c r="B46">
        <v>50</v>
      </c>
      <c r="C46">
        <v>54</v>
      </c>
      <c r="D46">
        <f t="shared" si="3"/>
        <v>8</v>
      </c>
      <c r="E46" s="88"/>
      <c r="F46" s="2"/>
      <c r="G46" s="2"/>
      <c r="I46">
        <v>53</v>
      </c>
      <c r="J46">
        <f t="shared" si="4"/>
        <v>6</v>
      </c>
      <c r="K46">
        <f t="shared" si="5"/>
        <v>75</v>
      </c>
      <c r="L46" s="88"/>
      <c r="M46" s="2"/>
      <c r="N46" s="2"/>
    </row>
    <row r="47" spans="1:38" x14ac:dyDescent="0.3">
      <c r="A47" t="s">
        <v>4</v>
      </c>
      <c r="B47">
        <v>50</v>
      </c>
      <c r="C47">
        <v>53</v>
      </c>
      <c r="D47">
        <f t="shared" si="3"/>
        <v>6</v>
      </c>
      <c r="E47" s="88" t="s">
        <v>139</v>
      </c>
      <c r="F47" s="2">
        <v>6</v>
      </c>
      <c r="G47" s="2">
        <v>0</v>
      </c>
      <c r="I47">
        <v>52</v>
      </c>
      <c r="J47">
        <f t="shared" si="4"/>
        <v>4</v>
      </c>
      <c r="K47">
        <f t="shared" si="5"/>
        <v>66.666666666666657</v>
      </c>
      <c r="L47" s="88" t="s">
        <v>139</v>
      </c>
      <c r="M47" s="2">
        <v>66.67</v>
      </c>
      <c r="N47" s="2">
        <v>0</v>
      </c>
    </row>
    <row r="48" spans="1:38" x14ac:dyDescent="0.3">
      <c r="A48" t="s">
        <v>5</v>
      </c>
      <c r="B48">
        <v>50</v>
      </c>
      <c r="C48">
        <v>53</v>
      </c>
      <c r="D48">
        <f t="shared" si="3"/>
        <v>6</v>
      </c>
      <c r="E48" s="88"/>
      <c r="F48" s="2"/>
      <c r="G48" s="2"/>
      <c r="I48">
        <v>52</v>
      </c>
      <c r="J48">
        <f t="shared" si="4"/>
        <v>4</v>
      </c>
      <c r="K48">
        <f t="shared" si="5"/>
        <v>66.666666666666657</v>
      </c>
      <c r="L48" s="88"/>
      <c r="M48" s="2"/>
      <c r="N48" s="2"/>
    </row>
    <row r="49" spans="1:14" x14ac:dyDescent="0.3">
      <c r="A49" t="s">
        <v>6</v>
      </c>
      <c r="B49">
        <v>50</v>
      </c>
      <c r="C49">
        <v>53</v>
      </c>
      <c r="D49">
        <f t="shared" si="3"/>
        <v>6</v>
      </c>
      <c r="E49" s="88"/>
      <c r="F49" s="2"/>
      <c r="G49" s="2"/>
      <c r="I49">
        <v>52</v>
      </c>
      <c r="J49">
        <f t="shared" si="4"/>
        <v>4</v>
      </c>
      <c r="K49">
        <f t="shared" si="5"/>
        <v>66.666666666666657</v>
      </c>
      <c r="L49" s="88"/>
      <c r="M49" s="2"/>
      <c r="N49" s="2"/>
    </row>
    <row r="50" spans="1:14" x14ac:dyDescent="0.3">
      <c r="A50" t="s">
        <v>155</v>
      </c>
      <c r="B50">
        <v>50</v>
      </c>
      <c r="C50">
        <v>55</v>
      </c>
      <c r="D50">
        <f t="shared" si="3"/>
        <v>10</v>
      </c>
      <c r="E50" s="88" t="s">
        <v>137</v>
      </c>
      <c r="F50" s="2">
        <v>10</v>
      </c>
      <c r="G50" s="2">
        <v>0</v>
      </c>
      <c r="I50">
        <v>54</v>
      </c>
      <c r="J50">
        <f t="shared" si="4"/>
        <v>8</v>
      </c>
      <c r="K50">
        <f t="shared" si="5"/>
        <v>80</v>
      </c>
      <c r="L50" s="88" t="s">
        <v>137</v>
      </c>
      <c r="M50" s="2">
        <v>80</v>
      </c>
      <c r="N50" s="2">
        <v>0</v>
      </c>
    </row>
    <row r="51" spans="1:14" x14ac:dyDescent="0.3">
      <c r="A51" t="s">
        <v>157</v>
      </c>
      <c r="B51">
        <v>50</v>
      </c>
      <c r="C51">
        <v>55</v>
      </c>
      <c r="D51">
        <f t="shared" si="3"/>
        <v>10</v>
      </c>
      <c r="E51" s="88"/>
      <c r="F51" s="2"/>
      <c r="G51" s="2"/>
      <c r="I51">
        <v>54</v>
      </c>
      <c r="J51">
        <f t="shared" si="4"/>
        <v>8</v>
      </c>
      <c r="K51">
        <f t="shared" si="5"/>
        <v>80</v>
      </c>
      <c r="L51" s="88"/>
      <c r="M51" s="2"/>
      <c r="N51" s="2"/>
    </row>
    <row r="52" spans="1:14" x14ac:dyDescent="0.3">
      <c r="A52" t="s">
        <v>158</v>
      </c>
      <c r="B52">
        <v>50</v>
      </c>
      <c r="C52">
        <v>55</v>
      </c>
      <c r="D52">
        <f t="shared" si="3"/>
        <v>10</v>
      </c>
      <c r="E52" s="88"/>
      <c r="F52" s="2"/>
      <c r="G52" s="2"/>
      <c r="I52">
        <v>54</v>
      </c>
      <c r="J52">
        <f t="shared" si="4"/>
        <v>8</v>
      </c>
      <c r="K52">
        <f t="shared" si="5"/>
        <v>80</v>
      </c>
      <c r="L52" s="88"/>
      <c r="M52" s="2"/>
      <c r="N52" s="2"/>
    </row>
    <row r="53" spans="1:14" x14ac:dyDescent="0.3">
      <c r="A53" t="s">
        <v>155</v>
      </c>
      <c r="B53">
        <v>50</v>
      </c>
      <c r="C53">
        <v>54</v>
      </c>
      <c r="D53">
        <f t="shared" si="3"/>
        <v>8</v>
      </c>
      <c r="E53" s="88" t="s">
        <v>138</v>
      </c>
      <c r="F53" s="2">
        <v>8</v>
      </c>
      <c r="G53" s="2">
        <v>0</v>
      </c>
      <c r="I53">
        <v>53</v>
      </c>
      <c r="J53">
        <f t="shared" si="4"/>
        <v>6</v>
      </c>
      <c r="K53">
        <f t="shared" si="5"/>
        <v>75</v>
      </c>
      <c r="L53" s="88" t="s">
        <v>138</v>
      </c>
      <c r="M53" s="2">
        <v>75</v>
      </c>
      <c r="N53" s="2">
        <v>0</v>
      </c>
    </row>
    <row r="54" spans="1:14" x14ac:dyDescent="0.3">
      <c r="A54" t="s">
        <v>157</v>
      </c>
      <c r="B54">
        <v>50</v>
      </c>
      <c r="C54">
        <v>54</v>
      </c>
      <c r="D54">
        <f t="shared" si="3"/>
        <v>8</v>
      </c>
      <c r="E54" s="88"/>
      <c r="F54" s="2"/>
      <c r="G54" s="2"/>
      <c r="I54">
        <v>53</v>
      </c>
      <c r="J54">
        <f t="shared" si="4"/>
        <v>6</v>
      </c>
      <c r="K54">
        <f t="shared" si="5"/>
        <v>75</v>
      </c>
      <c r="L54" s="88"/>
      <c r="M54" s="2"/>
      <c r="N54" s="2"/>
    </row>
    <row r="55" spans="1:14" x14ac:dyDescent="0.3">
      <c r="A55" t="s">
        <v>158</v>
      </c>
      <c r="B55">
        <v>50</v>
      </c>
      <c r="C55">
        <v>54</v>
      </c>
      <c r="D55">
        <f t="shared" si="3"/>
        <v>8</v>
      </c>
      <c r="E55" s="88"/>
      <c r="F55" s="2"/>
      <c r="G55" s="2"/>
      <c r="I55">
        <v>53</v>
      </c>
      <c r="J55">
        <f t="shared" si="4"/>
        <v>6</v>
      </c>
      <c r="K55">
        <f t="shared" si="5"/>
        <v>75</v>
      </c>
      <c r="L55" s="88"/>
      <c r="M55" s="2"/>
      <c r="N55" s="2"/>
    </row>
    <row r="56" spans="1:14" x14ac:dyDescent="0.3">
      <c r="A56" t="s">
        <v>155</v>
      </c>
      <c r="B56">
        <v>50</v>
      </c>
      <c r="C56">
        <v>53</v>
      </c>
      <c r="D56">
        <f t="shared" si="3"/>
        <v>6</v>
      </c>
      <c r="E56" s="88" t="s">
        <v>139</v>
      </c>
      <c r="F56" s="2">
        <v>6</v>
      </c>
      <c r="G56" s="2">
        <v>0</v>
      </c>
      <c r="I56">
        <v>52</v>
      </c>
      <c r="J56">
        <f t="shared" si="4"/>
        <v>4</v>
      </c>
      <c r="K56">
        <f t="shared" si="5"/>
        <v>66.666666666666657</v>
      </c>
      <c r="L56" s="88" t="s">
        <v>139</v>
      </c>
      <c r="M56" s="2">
        <v>66.67</v>
      </c>
      <c r="N56" s="2">
        <v>0</v>
      </c>
    </row>
    <row r="57" spans="1:14" x14ac:dyDescent="0.3">
      <c r="A57" t="s">
        <v>157</v>
      </c>
      <c r="B57">
        <v>50</v>
      </c>
      <c r="C57">
        <v>53</v>
      </c>
      <c r="D57">
        <f t="shared" si="3"/>
        <v>6</v>
      </c>
      <c r="E57" s="88"/>
      <c r="F57" s="2"/>
      <c r="G57" s="2"/>
      <c r="I57">
        <v>52</v>
      </c>
      <c r="J57">
        <f t="shared" si="4"/>
        <v>4</v>
      </c>
      <c r="K57">
        <f t="shared" si="5"/>
        <v>66.666666666666657</v>
      </c>
      <c r="L57" s="88"/>
      <c r="M57" s="2"/>
      <c r="N57" s="2"/>
    </row>
    <row r="58" spans="1:14" x14ac:dyDescent="0.3">
      <c r="A58" t="s">
        <v>158</v>
      </c>
      <c r="B58">
        <v>50</v>
      </c>
      <c r="C58">
        <v>53</v>
      </c>
      <c r="D58">
        <f t="shared" si="3"/>
        <v>6</v>
      </c>
      <c r="E58" s="88"/>
      <c r="F58" s="2"/>
      <c r="G58" s="2"/>
      <c r="I58">
        <v>52</v>
      </c>
      <c r="J58">
        <f t="shared" si="4"/>
        <v>4</v>
      </c>
      <c r="K58">
        <f t="shared" si="5"/>
        <v>66.666666666666657</v>
      </c>
      <c r="L58" s="88"/>
      <c r="M58" s="2"/>
      <c r="N58" s="2"/>
    </row>
    <row r="59" spans="1:14" x14ac:dyDescent="0.3">
      <c r="A59" t="s">
        <v>156</v>
      </c>
      <c r="B59">
        <v>50</v>
      </c>
      <c r="C59">
        <v>53</v>
      </c>
      <c r="D59">
        <f t="shared" si="3"/>
        <v>6</v>
      </c>
      <c r="E59" s="88" t="s">
        <v>137</v>
      </c>
      <c r="F59" s="2">
        <v>6</v>
      </c>
      <c r="G59" s="2">
        <v>0</v>
      </c>
      <c r="I59">
        <v>52</v>
      </c>
      <c r="J59">
        <f t="shared" si="4"/>
        <v>4</v>
      </c>
      <c r="K59">
        <f t="shared" si="5"/>
        <v>66.666666666666657</v>
      </c>
      <c r="L59" s="88" t="s">
        <v>137</v>
      </c>
      <c r="M59" s="2">
        <v>66.67</v>
      </c>
      <c r="N59" s="2">
        <v>0</v>
      </c>
    </row>
    <row r="60" spans="1:14" x14ac:dyDescent="0.3">
      <c r="A60" t="s">
        <v>159</v>
      </c>
      <c r="B60">
        <v>50</v>
      </c>
      <c r="C60">
        <v>53</v>
      </c>
      <c r="D60">
        <f t="shared" si="3"/>
        <v>6</v>
      </c>
      <c r="E60" s="88"/>
      <c r="F60" s="2"/>
      <c r="G60" s="2"/>
      <c r="I60">
        <v>52</v>
      </c>
      <c r="J60">
        <f t="shared" si="4"/>
        <v>4</v>
      </c>
      <c r="K60">
        <f t="shared" si="5"/>
        <v>66.666666666666657</v>
      </c>
      <c r="L60" s="88"/>
      <c r="M60" s="2"/>
      <c r="N60" s="2"/>
    </row>
    <row r="61" spans="1:14" x14ac:dyDescent="0.3">
      <c r="A61" t="s">
        <v>160</v>
      </c>
      <c r="B61">
        <v>50</v>
      </c>
      <c r="C61">
        <v>53</v>
      </c>
      <c r="D61">
        <f t="shared" si="3"/>
        <v>6</v>
      </c>
      <c r="E61" s="88"/>
      <c r="F61" s="2"/>
      <c r="G61" s="2"/>
      <c r="I61">
        <v>52</v>
      </c>
      <c r="J61">
        <f t="shared" si="4"/>
        <v>4</v>
      </c>
      <c r="K61">
        <f t="shared" si="5"/>
        <v>66.666666666666657</v>
      </c>
      <c r="L61" s="88"/>
      <c r="M61" s="2"/>
      <c r="N61" s="2"/>
    </row>
    <row r="62" spans="1:14" x14ac:dyDescent="0.3">
      <c r="A62" t="s">
        <v>156</v>
      </c>
      <c r="B62">
        <v>50</v>
      </c>
      <c r="C62">
        <v>52</v>
      </c>
      <c r="D62">
        <f t="shared" si="3"/>
        <v>4</v>
      </c>
      <c r="E62" s="88" t="s">
        <v>138</v>
      </c>
      <c r="F62" s="2">
        <v>4</v>
      </c>
      <c r="G62" s="2">
        <v>0</v>
      </c>
      <c r="I62">
        <v>51</v>
      </c>
      <c r="J62">
        <f t="shared" si="4"/>
        <v>2</v>
      </c>
      <c r="K62">
        <f t="shared" si="5"/>
        <v>50</v>
      </c>
      <c r="L62" s="88" t="s">
        <v>138</v>
      </c>
      <c r="M62" s="2">
        <v>50</v>
      </c>
      <c r="N62" s="2">
        <v>0</v>
      </c>
    </row>
    <row r="63" spans="1:14" x14ac:dyDescent="0.3">
      <c r="A63" t="s">
        <v>159</v>
      </c>
      <c r="B63">
        <v>50</v>
      </c>
      <c r="C63">
        <v>52</v>
      </c>
      <c r="D63">
        <f t="shared" si="3"/>
        <v>4</v>
      </c>
      <c r="E63" s="88"/>
      <c r="F63" s="2"/>
      <c r="G63" s="2"/>
      <c r="I63">
        <v>51</v>
      </c>
      <c r="J63">
        <f t="shared" si="4"/>
        <v>2</v>
      </c>
      <c r="K63">
        <f t="shared" si="5"/>
        <v>50</v>
      </c>
      <c r="L63" s="88"/>
      <c r="M63" s="2"/>
      <c r="N63" s="2"/>
    </row>
    <row r="64" spans="1:14" x14ac:dyDescent="0.3">
      <c r="A64" t="s">
        <v>160</v>
      </c>
      <c r="B64">
        <v>50</v>
      </c>
      <c r="C64">
        <v>52</v>
      </c>
      <c r="D64">
        <f t="shared" si="3"/>
        <v>4</v>
      </c>
      <c r="E64" s="88"/>
      <c r="F64" s="2"/>
      <c r="G64" s="2"/>
      <c r="I64">
        <v>51</v>
      </c>
      <c r="J64">
        <f t="shared" si="4"/>
        <v>2</v>
      </c>
      <c r="K64">
        <f t="shared" si="5"/>
        <v>50</v>
      </c>
      <c r="L64" s="88"/>
      <c r="M64" s="2"/>
      <c r="N64" s="2"/>
    </row>
    <row r="65" spans="1:14" x14ac:dyDescent="0.3">
      <c r="A65" t="s">
        <v>156</v>
      </c>
      <c r="B65">
        <v>50</v>
      </c>
      <c r="C65">
        <v>50</v>
      </c>
      <c r="D65">
        <f t="shared" si="3"/>
        <v>0</v>
      </c>
      <c r="E65" s="88" t="s">
        <v>139</v>
      </c>
      <c r="F65" s="2">
        <v>0</v>
      </c>
      <c r="G65" s="2">
        <v>0</v>
      </c>
      <c r="I65">
        <v>49</v>
      </c>
      <c r="J65">
        <f t="shared" si="4"/>
        <v>-2</v>
      </c>
      <c r="K65" t="e">
        <f t="shared" si="5"/>
        <v>#DIV/0!</v>
      </c>
      <c r="L65" s="88" t="s">
        <v>139</v>
      </c>
      <c r="M65" s="2">
        <v>0</v>
      </c>
      <c r="N65" s="2">
        <v>0</v>
      </c>
    </row>
    <row r="66" spans="1:14" x14ac:dyDescent="0.3">
      <c r="A66" t="s">
        <v>159</v>
      </c>
      <c r="B66">
        <v>50</v>
      </c>
      <c r="C66">
        <v>50</v>
      </c>
      <c r="D66">
        <f t="shared" si="3"/>
        <v>0</v>
      </c>
      <c r="E66" s="88"/>
      <c r="F66" s="2"/>
      <c r="G66" s="2"/>
      <c r="I66">
        <v>48</v>
      </c>
      <c r="J66">
        <f t="shared" si="4"/>
        <v>-4</v>
      </c>
      <c r="K66" t="e">
        <f t="shared" si="5"/>
        <v>#DIV/0!</v>
      </c>
      <c r="L66" s="88"/>
      <c r="M66" s="2"/>
      <c r="N66" s="2"/>
    </row>
    <row r="67" spans="1:14" x14ac:dyDescent="0.3">
      <c r="A67" t="s">
        <v>160</v>
      </c>
      <c r="B67">
        <v>50</v>
      </c>
      <c r="C67">
        <v>50</v>
      </c>
      <c r="D67">
        <f t="shared" si="3"/>
        <v>0</v>
      </c>
      <c r="E67" s="88"/>
      <c r="F67" s="2"/>
      <c r="G67" s="2"/>
      <c r="I67">
        <v>48</v>
      </c>
      <c r="J67">
        <f t="shared" si="4"/>
        <v>-4</v>
      </c>
      <c r="K67" t="e">
        <f t="shared" si="5"/>
        <v>#DIV/0!</v>
      </c>
      <c r="L67" s="88"/>
      <c r="M67" s="2"/>
      <c r="N67" s="2"/>
    </row>
    <row r="68" spans="1:14" x14ac:dyDescent="0.3">
      <c r="A68" s="64" t="s">
        <v>167</v>
      </c>
      <c r="B68" s="30">
        <v>50</v>
      </c>
      <c r="C68" s="30"/>
      <c r="D68" s="30">
        <f t="shared" ref="D68:D99" si="6">((C68-B68)/B68)*100</f>
        <v>-100</v>
      </c>
      <c r="E68" s="65"/>
      <c r="F68" s="2"/>
      <c r="G68" s="2"/>
      <c r="I68" s="64" t="s">
        <v>167</v>
      </c>
      <c r="J68" s="30"/>
      <c r="K68" s="30"/>
      <c r="L68" s="65"/>
      <c r="M68" s="2"/>
      <c r="N68" s="2"/>
    </row>
    <row r="69" spans="1:14" x14ac:dyDescent="0.3">
      <c r="A69" t="s">
        <v>4</v>
      </c>
      <c r="B69">
        <v>50</v>
      </c>
      <c r="C69">
        <v>53</v>
      </c>
      <c r="D69">
        <f t="shared" si="6"/>
        <v>6</v>
      </c>
      <c r="E69" s="88" t="s">
        <v>137</v>
      </c>
      <c r="F69" s="2">
        <v>6</v>
      </c>
      <c r="G69" s="2">
        <v>0</v>
      </c>
      <c r="I69">
        <v>52</v>
      </c>
      <c r="J69">
        <f t="shared" ref="J69:J95" si="7">((I69-B69)/B69)*100</f>
        <v>4</v>
      </c>
      <c r="K69">
        <f t="shared" ref="K69:K95" si="8">(J69/D69)*100</f>
        <v>66.666666666666657</v>
      </c>
      <c r="L69" s="88" t="s">
        <v>137</v>
      </c>
      <c r="M69" s="2">
        <v>66.67</v>
      </c>
      <c r="N69" s="2">
        <v>0</v>
      </c>
    </row>
    <row r="70" spans="1:14" x14ac:dyDescent="0.3">
      <c r="A70" t="s">
        <v>5</v>
      </c>
      <c r="B70">
        <v>50</v>
      </c>
      <c r="C70">
        <v>53</v>
      </c>
      <c r="D70">
        <f t="shared" si="6"/>
        <v>6</v>
      </c>
      <c r="E70" s="88"/>
      <c r="F70" s="2"/>
      <c r="G70" s="2"/>
      <c r="I70">
        <v>52</v>
      </c>
      <c r="J70">
        <f t="shared" si="7"/>
        <v>4</v>
      </c>
      <c r="K70">
        <f t="shared" si="8"/>
        <v>66.666666666666657</v>
      </c>
      <c r="L70" s="88"/>
      <c r="M70" s="2"/>
      <c r="N70" s="2"/>
    </row>
    <row r="71" spans="1:14" x14ac:dyDescent="0.3">
      <c r="A71" t="s">
        <v>6</v>
      </c>
      <c r="B71">
        <v>50</v>
      </c>
      <c r="C71">
        <v>53</v>
      </c>
      <c r="D71">
        <f t="shared" si="6"/>
        <v>6</v>
      </c>
      <c r="E71" s="88"/>
      <c r="F71" s="2"/>
      <c r="G71" s="2"/>
      <c r="I71">
        <v>52</v>
      </c>
      <c r="J71">
        <f t="shared" si="7"/>
        <v>4</v>
      </c>
      <c r="K71">
        <f t="shared" si="8"/>
        <v>66.666666666666657</v>
      </c>
      <c r="L71" s="88"/>
      <c r="M71" s="2"/>
      <c r="N71" s="2"/>
    </row>
    <row r="72" spans="1:14" x14ac:dyDescent="0.3">
      <c r="A72" t="s">
        <v>4</v>
      </c>
      <c r="B72">
        <v>50</v>
      </c>
      <c r="C72">
        <v>52</v>
      </c>
      <c r="D72">
        <f t="shared" si="6"/>
        <v>4</v>
      </c>
      <c r="E72" s="88" t="s">
        <v>138</v>
      </c>
      <c r="F72" s="2">
        <v>4</v>
      </c>
      <c r="G72" s="2">
        <v>0</v>
      </c>
      <c r="I72">
        <v>51</v>
      </c>
      <c r="J72">
        <f t="shared" si="7"/>
        <v>2</v>
      </c>
      <c r="K72">
        <f t="shared" si="8"/>
        <v>50</v>
      </c>
      <c r="L72" s="88" t="s">
        <v>138</v>
      </c>
      <c r="M72" s="2">
        <v>50</v>
      </c>
      <c r="N72" s="2">
        <v>0</v>
      </c>
    </row>
    <row r="73" spans="1:14" x14ac:dyDescent="0.3">
      <c r="A73" t="s">
        <v>5</v>
      </c>
      <c r="B73">
        <v>50</v>
      </c>
      <c r="C73">
        <v>52</v>
      </c>
      <c r="D73">
        <f t="shared" si="6"/>
        <v>4</v>
      </c>
      <c r="E73" s="88"/>
      <c r="F73" s="2"/>
      <c r="G73" s="2"/>
      <c r="I73">
        <v>51</v>
      </c>
      <c r="J73">
        <f t="shared" si="7"/>
        <v>2</v>
      </c>
      <c r="K73">
        <f t="shared" si="8"/>
        <v>50</v>
      </c>
      <c r="L73" s="88"/>
      <c r="M73" s="2"/>
      <c r="N73" s="2"/>
    </row>
    <row r="74" spans="1:14" x14ac:dyDescent="0.3">
      <c r="A74" t="s">
        <v>6</v>
      </c>
      <c r="B74">
        <v>50</v>
      </c>
      <c r="C74">
        <v>52</v>
      </c>
      <c r="D74">
        <f t="shared" si="6"/>
        <v>4</v>
      </c>
      <c r="E74" s="88"/>
      <c r="F74" s="2"/>
      <c r="G74" s="2"/>
      <c r="I74">
        <v>51</v>
      </c>
      <c r="J74">
        <f t="shared" si="7"/>
        <v>2</v>
      </c>
      <c r="K74">
        <f t="shared" si="8"/>
        <v>50</v>
      </c>
      <c r="L74" s="88"/>
      <c r="M74" s="2"/>
      <c r="N74" s="2"/>
    </row>
    <row r="75" spans="1:14" x14ac:dyDescent="0.3">
      <c r="A75" t="s">
        <v>4</v>
      </c>
      <c r="B75">
        <v>50</v>
      </c>
      <c r="C75">
        <v>50</v>
      </c>
      <c r="D75">
        <f t="shared" si="6"/>
        <v>0</v>
      </c>
      <c r="E75" s="88" t="s">
        <v>139</v>
      </c>
      <c r="F75" s="2">
        <v>0</v>
      </c>
      <c r="G75" s="2">
        <v>0</v>
      </c>
      <c r="I75">
        <v>50</v>
      </c>
      <c r="J75">
        <f t="shared" si="7"/>
        <v>0</v>
      </c>
      <c r="K75" t="e">
        <f t="shared" si="8"/>
        <v>#DIV/0!</v>
      </c>
      <c r="L75" s="88" t="s">
        <v>139</v>
      </c>
      <c r="M75" s="2">
        <v>0</v>
      </c>
      <c r="N75" s="2">
        <v>0</v>
      </c>
    </row>
    <row r="76" spans="1:14" x14ac:dyDescent="0.3">
      <c r="A76" t="s">
        <v>5</v>
      </c>
      <c r="B76">
        <v>50</v>
      </c>
      <c r="C76">
        <v>50</v>
      </c>
      <c r="D76">
        <f t="shared" si="6"/>
        <v>0</v>
      </c>
      <c r="E76" s="88"/>
      <c r="F76" s="2"/>
      <c r="G76" s="2"/>
      <c r="I76">
        <v>50</v>
      </c>
      <c r="J76">
        <f t="shared" si="7"/>
        <v>0</v>
      </c>
      <c r="K76" t="e">
        <f t="shared" si="8"/>
        <v>#DIV/0!</v>
      </c>
      <c r="L76" s="88"/>
      <c r="M76" s="2"/>
      <c r="N76" s="2"/>
    </row>
    <row r="77" spans="1:14" x14ac:dyDescent="0.3">
      <c r="A77" t="s">
        <v>6</v>
      </c>
      <c r="B77">
        <v>50</v>
      </c>
      <c r="C77">
        <v>50</v>
      </c>
      <c r="D77">
        <f t="shared" si="6"/>
        <v>0</v>
      </c>
      <c r="E77" s="88"/>
      <c r="F77" s="2"/>
      <c r="G77" s="2"/>
      <c r="I77">
        <v>50</v>
      </c>
      <c r="J77">
        <f t="shared" si="7"/>
        <v>0</v>
      </c>
      <c r="K77" t="e">
        <f t="shared" si="8"/>
        <v>#DIV/0!</v>
      </c>
      <c r="L77" s="88"/>
      <c r="M77" s="2"/>
      <c r="N77" s="2"/>
    </row>
    <row r="78" spans="1:14" x14ac:dyDescent="0.3">
      <c r="A78" t="s">
        <v>161</v>
      </c>
      <c r="B78">
        <v>50</v>
      </c>
      <c r="C78">
        <v>56</v>
      </c>
      <c r="D78">
        <f t="shared" si="6"/>
        <v>12</v>
      </c>
      <c r="E78" s="88" t="s">
        <v>137</v>
      </c>
      <c r="F78" s="2">
        <v>12</v>
      </c>
      <c r="G78" s="2">
        <v>0</v>
      </c>
      <c r="I78">
        <v>55</v>
      </c>
      <c r="J78">
        <f t="shared" si="7"/>
        <v>10</v>
      </c>
      <c r="K78">
        <f t="shared" si="8"/>
        <v>83.333333333333343</v>
      </c>
      <c r="L78" s="88" t="s">
        <v>137</v>
      </c>
      <c r="M78" s="2">
        <v>83.33</v>
      </c>
      <c r="N78" s="2">
        <v>0</v>
      </c>
    </row>
    <row r="79" spans="1:14" x14ac:dyDescent="0.3">
      <c r="A79" t="s">
        <v>162</v>
      </c>
      <c r="B79">
        <v>50</v>
      </c>
      <c r="C79">
        <v>56</v>
      </c>
      <c r="D79">
        <f t="shared" si="6"/>
        <v>12</v>
      </c>
      <c r="E79" s="88"/>
      <c r="F79" s="2"/>
      <c r="G79" s="2"/>
      <c r="I79">
        <v>55</v>
      </c>
      <c r="J79">
        <f t="shared" si="7"/>
        <v>10</v>
      </c>
      <c r="K79">
        <f t="shared" si="8"/>
        <v>83.333333333333343</v>
      </c>
      <c r="L79" s="88"/>
      <c r="M79" s="2"/>
      <c r="N79" s="2"/>
    </row>
    <row r="80" spans="1:14" x14ac:dyDescent="0.3">
      <c r="A80" t="s">
        <v>163</v>
      </c>
      <c r="B80">
        <v>50</v>
      </c>
      <c r="C80">
        <v>56</v>
      </c>
      <c r="D80">
        <f t="shared" si="6"/>
        <v>12</v>
      </c>
      <c r="E80" s="88"/>
      <c r="F80" s="2"/>
      <c r="G80" s="2"/>
      <c r="I80">
        <v>55</v>
      </c>
      <c r="J80">
        <f t="shared" si="7"/>
        <v>10</v>
      </c>
      <c r="K80">
        <f t="shared" si="8"/>
        <v>83.333333333333343</v>
      </c>
      <c r="L80" s="88"/>
      <c r="M80" s="2"/>
      <c r="N80" s="2"/>
    </row>
    <row r="81" spans="1:14" x14ac:dyDescent="0.3">
      <c r="A81" t="s">
        <v>161</v>
      </c>
      <c r="B81">
        <v>50</v>
      </c>
      <c r="C81">
        <v>55</v>
      </c>
      <c r="D81">
        <f t="shared" si="6"/>
        <v>10</v>
      </c>
      <c r="E81" s="88" t="s">
        <v>138</v>
      </c>
      <c r="F81" s="2">
        <v>10</v>
      </c>
      <c r="G81" s="2">
        <v>0</v>
      </c>
      <c r="I81">
        <v>54</v>
      </c>
      <c r="J81">
        <f t="shared" si="7"/>
        <v>8</v>
      </c>
      <c r="K81">
        <f t="shared" si="8"/>
        <v>80</v>
      </c>
      <c r="L81" s="88" t="s">
        <v>138</v>
      </c>
      <c r="M81" s="2">
        <v>80</v>
      </c>
      <c r="N81" s="2">
        <v>0</v>
      </c>
    </row>
    <row r="82" spans="1:14" x14ac:dyDescent="0.3">
      <c r="A82" t="s">
        <v>162</v>
      </c>
      <c r="B82">
        <v>50</v>
      </c>
      <c r="C82">
        <v>55</v>
      </c>
      <c r="D82">
        <f t="shared" si="6"/>
        <v>10</v>
      </c>
      <c r="E82" s="88"/>
      <c r="F82" s="2"/>
      <c r="G82" s="2"/>
      <c r="I82">
        <v>54</v>
      </c>
      <c r="J82">
        <f t="shared" si="7"/>
        <v>8</v>
      </c>
      <c r="K82">
        <f t="shared" si="8"/>
        <v>80</v>
      </c>
      <c r="L82" s="88"/>
      <c r="M82" s="2"/>
      <c r="N82" s="2"/>
    </row>
    <row r="83" spans="1:14" x14ac:dyDescent="0.3">
      <c r="A83" t="s">
        <v>163</v>
      </c>
      <c r="B83">
        <v>50</v>
      </c>
      <c r="C83">
        <v>55</v>
      </c>
      <c r="D83">
        <f t="shared" si="6"/>
        <v>10</v>
      </c>
      <c r="E83" s="88"/>
      <c r="F83" s="2"/>
      <c r="G83" s="2"/>
      <c r="I83">
        <v>54</v>
      </c>
      <c r="J83">
        <f t="shared" si="7"/>
        <v>8</v>
      </c>
      <c r="K83">
        <f t="shared" si="8"/>
        <v>80</v>
      </c>
      <c r="L83" s="88"/>
      <c r="M83" s="2"/>
      <c r="N83" s="2"/>
    </row>
    <row r="84" spans="1:14" x14ac:dyDescent="0.3">
      <c r="A84" t="s">
        <v>161</v>
      </c>
      <c r="B84">
        <v>50</v>
      </c>
      <c r="C84">
        <v>51</v>
      </c>
      <c r="D84">
        <f t="shared" si="6"/>
        <v>2</v>
      </c>
      <c r="E84" s="88" t="s">
        <v>139</v>
      </c>
      <c r="F84" s="2">
        <v>2</v>
      </c>
      <c r="G84" s="2">
        <v>0</v>
      </c>
      <c r="I84">
        <v>50</v>
      </c>
      <c r="J84">
        <f t="shared" si="7"/>
        <v>0</v>
      </c>
      <c r="K84">
        <f t="shared" si="8"/>
        <v>0</v>
      </c>
      <c r="L84" s="88" t="s">
        <v>139</v>
      </c>
      <c r="M84" s="2">
        <v>0</v>
      </c>
      <c r="N84" s="2">
        <v>0</v>
      </c>
    </row>
    <row r="85" spans="1:14" x14ac:dyDescent="0.3">
      <c r="A85" t="s">
        <v>162</v>
      </c>
      <c r="B85">
        <v>50</v>
      </c>
      <c r="C85">
        <v>51</v>
      </c>
      <c r="D85">
        <f t="shared" si="6"/>
        <v>2</v>
      </c>
      <c r="E85" s="88"/>
      <c r="F85" s="2"/>
      <c r="G85" s="2"/>
      <c r="I85">
        <v>50</v>
      </c>
      <c r="J85">
        <f t="shared" si="7"/>
        <v>0</v>
      </c>
      <c r="K85">
        <f t="shared" si="8"/>
        <v>0</v>
      </c>
      <c r="L85" s="88"/>
      <c r="M85" s="2"/>
      <c r="N85" s="2"/>
    </row>
    <row r="86" spans="1:14" x14ac:dyDescent="0.3">
      <c r="A86" t="s">
        <v>163</v>
      </c>
      <c r="B86">
        <v>50</v>
      </c>
      <c r="C86">
        <v>51</v>
      </c>
      <c r="D86">
        <f t="shared" si="6"/>
        <v>2</v>
      </c>
      <c r="E86" s="88"/>
      <c r="F86" s="2"/>
      <c r="G86" s="2"/>
      <c r="I86">
        <v>50</v>
      </c>
      <c r="J86">
        <f t="shared" si="7"/>
        <v>0</v>
      </c>
      <c r="K86">
        <f t="shared" si="8"/>
        <v>0</v>
      </c>
      <c r="L86" s="88"/>
      <c r="M86" s="2"/>
      <c r="N86" s="2"/>
    </row>
    <row r="87" spans="1:14" x14ac:dyDescent="0.3">
      <c r="A87" t="s">
        <v>164</v>
      </c>
      <c r="B87">
        <v>50</v>
      </c>
      <c r="C87">
        <v>53</v>
      </c>
      <c r="D87">
        <f t="shared" si="6"/>
        <v>6</v>
      </c>
      <c r="E87" s="88" t="s">
        <v>137</v>
      </c>
      <c r="F87" s="2">
        <v>6</v>
      </c>
      <c r="G87" s="2">
        <v>0</v>
      </c>
      <c r="I87">
        <v>52</v>
      </c>
      <c r="J87">
        <f t="shared" si="7"/>
        <v>4</v>
      </c>
      <c r="K87">
        <f t="shared" si="8"/>
        <v>66.666666666666657</v>
      </c>
      <c r="L87" s="88" t="s">
        <v>137</v>
      </c>
      <c r="M87" s="2">
        <v>66.67</v>
      </c>
      <c r="N87" s="2">
        <v>0</v>
      </c>
    </row>
    <row r="88" spans="1:14" x14ac:dyDescent="0.3">
      <c r="A88" t="s">
        <v>165</v>
      </c>
      <c r="B88">
        <v>50</v>
      </c>
      <c r="C88">
        <v>53</v>
      </c>
      <c r="D88">
        <f t="shared" si="6"/>
        <v>6</v>
      </c>
      <c r="E88" s="88"/>
      <c r="F88" s="2"/>
      <c r="G88" s="2"/>
      <c r="I88">
        <v>52</v>
      </c>
      <c r="J88">
        <f t="shared" si="7"/>
        <v>4</v>
      </c>
      <c r="K88">
        <f t="shared" si="8"/>
        <v>66.666666666666657</v>
      </c>
      <c r="L88" s="88"/>
      <c r="M88" s="2"/>
      <c r="N88" s="2"/>
    </row>
    <row r="89" spans="1:14" x14ac:dyDescent="0.3">
      <c r="A89" t="s">
        <v>166</v>
      </c>
      <c r="B89">
        <v>50</v>
      </c>
      <c r="C89">
        <v>53</v>
      </c>
      <c r="D89">
        <f t="shared" si="6"/>
        <v>6</v>
      </c>
      <c r="E89" s="88"/>
      <c r="F89" s="2"/>
      <c r="G89" s="2"/>
      <c r="I89">
        <v>52</v>
      </c>
      <c r="J89">
        <f t="shared" si="7"/>
        <v>4</v>
      </c>
      <c r="K89">
        <f t="shared" si="8"/>
        <v>66.666666666666657</v>
      </c>
      <c r="L89" s="88"/>
      <c r="M89" s="2"/>
      <c r="N89" s="2"/>
    </row>
    <row r="90" spans="1:14" x14ac:dyDescent="0.3">
      <c r="A90" t="s">
        <v>164</v>
      </c>
      <c r="B90">
        <v>50</v>
      </c>
      <c r="C90">
        <v>52</v>
      </c>
      <c r="D90">
        <f t="shared" si="6"/>
        <v>4</v>
      </c>
      <c r="E90" s="88" t="s">
        <v>138</v>
      </c>
      <c r="F90" s="2">
        <v>4</v>
      </c>
      <c r="G90" s="2">
        <v>0</v>
      </c>
      <c r="I90">
        <v>51</v>
      </c>
      <c r="J90">
        <f t="shared" si="7"/>
        <v>2</v>
      </c>
      <c r="K90">
        <f t="shared" si="8"/>
        <v>50</v>
      </c>
      <c r="L90" s="88" t="s">
        <v>138</v>
      </c>
      <c r="M90" s="2">
        <v>50</v>
      </c>
      <c r="N90" s="2">
        <v>0</v>
      </c>
    </row>
    <row r="91" spans="1:14" x14ac:dyDescent="0.3">
      <c r="A91" t="s">
        <v>165</v>
      </c>
      <c r="B91">
        <v>50</v>
      </c>
      <c r="C91">
        <v>52</v>
      </c>
      <c r="D91">
        <f t="shared" si="6"/>
        <v>4</v>
      </c>
      <c r="E91" s="88"/>
      <c r="F91" s="2"/>
      <c r="G91" s="2"/>
      <c r="I91">
        <v>51</v>
      </c>
      <c r="J91">
        <f t="shared" si="7"/>
        <v>2</v>
      </c>
      <c r="K91">
        <f t="shared" si="8"/>
        <v>50</v>
      </c>
      <c r="L91" s="88"/>
      <c r="M91" s="2"/>
      <c r="N91" s="2"/>
    </row>
    <row r="92" spans="1:14" x14ac:dyDescent="0.3">
      <c r="A92" t="s">
        <v>166</v>
      </c>
      <c r="B92">
        <v>50</v>
      </c>
      <c r="C92">
        <v>52</v>
      </c>
      <c r="D92">
        <f t="shared" si="6"/>
        <v>4</v>
      </c>
      <c r="E92" s="88"/>
      <c r="F92" s="2"/>
      <c r="G92" s="2"/>
      <c r="I92">
        <v>51</v>
      </c>
      <c r="J92">
        <f t="shared" si="7"/>
        <v>2</v>
      </c>
      <c r="K92">
        <f t="shared" si="8"/>
        <v>50</v>
      </c>
      <c r="L92" s="88"/>
      <c r="M92" s="2"/>
      <c r="N92" s="2"/>
    </row>
    <row r="93" spans="1:14" x14ac:dyDescent="0.3">
      <c r="A93" t="s">
        <v>164</v>
      </c>
      <c r="B93">
        <v>50</v>
      </c>
      <c r="C93">
        <v>50</v>
      </c>
      <c r="D93">
        <f t="shared" si="6"/>
        <v>0</v>
      </c>
      <c r="E93" s="88" t="s">
        <v>139</v>
      </c>
      <c r="F93" s="2">
        <v>0</v>
      </c>
      <c r="G93" s="2">
        <v>0</v>
      </c>
      <c r="I93">
        <v>50</v>
      </c>
      <c r="J93">
        <f t="shared" si="7"/>
        <v>0</v>
      </c>
      <c r="K93" t="e">
        <f t="shared" si="8"/>
        <v>#DIV/0!</v>
      </c>
      <c r="L93" s="88" t="s">
        <v>139</v>
      </c>
      <c r="M93" s="2">
        <v>0</v>
      </c>
      <c r="N93" s="2">
        <v>0</v>
      </c>
    </row>
    <row r="94" spans="1:14" x14ac:dyDescent="0.3">
      <c r="A94" t="s">
        <v>165</v>
      </c>
      <c r="B94">
        <v>50</v>
      </c>
      <c r="C94">
        <v>50</v>
      </c>
      <c r="D94">
        <f t="shared" si="6"/>
        <v>0</v>
      </c>
      <c r="E94" s="88"/>
      <c r="F94" s="2"/>
      <c r="G94" s="2"/>
      <c r="I94">
        <v>50</v>
      </c>
      <c r="J94">
        <f t="shared" si="7"/>
        <v>0</v>
      </c>
      <c r="K94" t="e">
        <f t="shared" si="8"/>
        <v>#DIV/0!</v>
      </c>
      <c r="L94" s="88"/>
      <c r="M94" s="2"/>
      <c r="N94" s="2"/>
    </row>
    <row r="95" spans="1:14" x14ac:dyDescent="0.3">
      <c r="A95" t="s">
        <v>166</v>
      </c>
      <c r="B95">
        <v>50</v>
      </c>
      <c r="C95">
        <v>50</v>
      </c>
      <c r="D95">
        <f t="shared" si="6"/>
        <v>0</v>
      </c>
      <c r="E95" s="88"/>
      <c r="F95" s="2"/>
      <c r="G95" s="2"/>
      <c r="I95">
        <v>50</v>
      </c>
      <c r="J95">
        <f t="shared" si="7"/>
        <v>0</v>
      </c>
      <c r="K95" t="e">
        <f t="shared" si="8"/>
        <v>#DIV/0!</v>
      </c>
      <c r="L95" s="88"/>
      <c r="M95" s="2"/>
      <c r="N95" s="2"/>
    </row>
    <row r="96" spans="1:14" x14ac:dyDescent="0.3">
      <c r="A96" s="64" t="s">
        <v>168</v>
      </c>
      <c r="B96" s="30">
        <v>50</v>
      </c>
      <c r="C96" s="30"/>
      <c r="D96" s="30">
        <f t="shared" si="6"/>
        <v>-100</v>
      </c>
      <c r="E96" s="30"/>
      <c r="F96" s="2"/>
      <c r="G96" s="2"/>
      <c r="I96" s="64" t="s">
        <v>168</v>
      </c>
      <c r="J96" s="30"/>
      <c r="K96" s="30"/>
      <c r="L96" s="30"/>
      <c r="M96" s="2"/>
      <c r="N96" s="2"/>
    </row>
    <row r="97" spans="1:14" x14ac:dyDescent="0.3">
      <c r="A97" t="s">
        <v>4</v>
      </c>
      <c r="B97">
        <v>50</v>
      </c>
      <c r="C97">
        <v>53</v>
      </c>
      <c r="D97">
        <f t="shared" si="6"/>
        <v>6</v>
      </c>
      <c r="E97" s="88" t="s">
        <v>137</v>
      </c>
      <c r="F97" s="2">
        <v>6</v>
      </c>
      <c r="G97" s="2">
        <v>0</v>
      </c>
      <c r="I97">
        <v>52</v>
      </c>
      <c r="J97">
        <f t="shared" ref="J97:J123" si="9">((I97-B97)/B97)*100</f>
        <v>4</v>
      </c>
      <c r="K97">
        <f t="shared" ref="K97:K123" si="10">(J97/D97)*100</f>
        <v>66.666666666666657</v>
      </c>
      <c r="L97" s="88" t="s">
        <v>137</v>
      </c>
      <c r="M97" s="2">
        <v>66.67</v>
      </c>
      <c r="N97" s="2">
        <v>0</v>
      </c>
    </row>
    <row r="98" spans="1:14" x14ac:dyDescent="0.3">
      <c r="A98" t="s">
        <v>5</v>
      </c>
      <c r="B98">
        <v>50</v>
      </c>
      <c r="C98">
        <v>53</v>
      </c>
      <c r="D98">
        <f t="shared" si="6"/>
        <v>6</v>
      </c>
      <c r="E98" s="88"/>
      <c r="F98" s="2"/>
      <c r="G98" s="2"/>
      <c r="I98">
        <v>52</v>
      </c>
      <c r="J98">
        <f t="shared" si="9"/>
        <v>4</v>
      </c>
      <c r="K98">
        <f t="shared" si="10"/>
        <v>66.666666666666657</v>
      </c>
      <c r="L98" s="88"/>
      <c r="M98" s="2"/>
      <c r="N98" s="2"/>
    </row>
    <row r="99" spans="1:14" x14ac:dyDescent="0.3">
      <c r="A99" t="s">
        <v>6</v>
      </c>
      <c r="B99">
        <v>50</v>
      </c>
      <c r="C99">
        <v>53</v>
      </c>
      <c r="D99">
        <f t="shared" si="6"/>
        <v>6</v>
      </c>
      <c r="E99" s="88"/>
      <c r="F99" s="2"/>
      <c r="G99" s="2"/>
      <c r="I99">
        <v>52</v>
      </c>
      <c r="J99">
        <f t="shared" si="9"/>
        <v>4</v>
      </c>
      <c r="K99">
        <f t="shared" si="10"/>
        <v>66.666666666666657</v>
      </c>
      <c r="L99" s="88"/>
      <c r="M99" s="2"/>
      <c r="N99" s="2"/>
    </row>
    <row r="100" spans="1:14" x14ac:dyDescent="0.3">
      <c r="A100" t="s">
        <v>4</v>
      </c>
      <c r="B100">
        <v>50</v>
      </c>
      <c r="C100">
        <v>52</v>
      </c>
      <c r="D100">
        <f t="shared" ref="D100:D131" si="11">((C100-B100)/B100)*100</f>
        <v>4</v>
      </c>
      <c r="E100" s="88" t="s">
        <v>138</v>
      </c>
      <c r="F100" s="2">
        <v>4</v>
      </c>
      <c r="G100" s="2">
        <v>0</v>
      </c>
      <c r="I100">
        <v>51</v>
      </c>
      <c r="J100">
        <f t="shared" si="9"/>
        <v>2</v>
      </c>
      <c r="K100">
        <f t="shared" si="10"/>
        <v>50</v>
      </c>
      <c r="L100" s="88" t="s">
        <v>138</v>
      </c>
      <c r="M100" s="2">
        <v>50</v>
      </c>
      <c r="N100" s="2">
        <v>0</v>
      </c>
    </row>
    <row r="101" spans="1:14" x14ac:dyDescent="0.3">
      <c r="A101" t="s">
        <v>5</v>
      </c>
      <c r="B101">
        <v>50</v>
      </c>
      <c r="C101">
        <v>52</v>
      </c>
      <c r="D101">
        <f t="shared" si="11"/>
        <v>4</v>
      </c>
      <c r="E101" s="88"/>
      <c r="F101" s="2"/>
      <c r="G101" s="2"/>
      <c r="I101">
        <v>51</v>
      </c>
      <c r="J101">
        <f t="shared" si="9"/>
        <v>2</v>
      </c>
      <c r="K101">
        <f t="shared" si="10"/>
        <v>50</v>
      </c>
      <c r="L101" s="88"/>
      <c r="M101" s="2"/>
      <c r="N101" s="2"/>
    </row>
    <row r="102" spans="1:14" x14ac:dyDescent="0.3">
      <c r="A102" t="s">
        <v>6</v>
      </c>
      <c r="B102">
        <v>50</v>
      </c>
      <c r="C102">
        <v>52</v>
      </c>
      <c r="D102">
        <f t="shared" si="11"/>
        <v>4</v>
      </c>
      <c r="E102" s="88"/>
      <c r="F102" s="2"/>
      <c r="G102" s="2"/>
      <c r="I102">
        <v>51</v>
      </c>
      <c r="J102">
        <f t="shared" si="9"/>
        <v>2</v>
      </c>
      <c r="K102">
        <f t="shared" si="10"/>
        <v>50</v>
      </c>
      <c r="L102" s="88"/>
      <c r="M102" s="2"/>
      <c r="N102" s="2"/>
    </row>
    <row r="103" spans="1:14" x14ac:dyDescent="0.3">
      <c r="A103" t="s">
        <v>4</v>
      </c>
      <c r="B103">
        <v>50</v>
      </c>
      <c r="C103">
        <v>51</v>
      </c>
      <c r="D103">
        <f t="shared" si="11"/>
        <v>2</v>
      </c>
      <c r="E103" s="88" t="s">
        <v>139</v>
      </c>
      <c r="F103" s="2">
        <v>2</v>
      </c>
      <c r="G103" s="2">
        <v>0</v>
      </c>
      <c r="I103">
        <v>50</v>
      </c>
      <c r="J103">
        <f t="shared" si="9"/>
        <v>0</v>
      </c>
      <c r="K103">
        <f t="shared" si="10"/>
        <v>0</v>
      </c>
      <c r="L103" s="88" t="s">
        <v>139</v>
      </c>
      <c r="M103" s="2">
        <v>0</v>
      </c>
      <c r="N103" s="2">
        <v>0</v>
      </c>
    </row>
    <row r="104" spans="1:14" x14ac:dyDescent="0.3">
      <c r="A104" t="s">
        <v>5</v>
      </c>
      <c r="B104">
        <v>50</v>
      </c>
      <c r="C104">
        <v>51</v>
      </c>
      <c r="D104">
        <f t="shared" si="11"/>
        <v>2</v>
      </c>
      <c r="E104" s="88"/>
      <c r="F104" s="2"/>
      <c r="G104" s="2"/>
      <c r="I104">
        <v>50</v>
      </c>
      <c r="J104">
        <f t="shared" si="9"/>
        <v>0</v>
      </c>
      <c r="K104">
        <f t="shared" si="10"/>
        <v>0</v>
      </c>
      <c r="L104" s="88"/>
      <c r="M104" s="2"/>
      <c r="N104" s="2"/>
    </row>
    <row r="105" spans="1:14" x14ac:dyDescent="0.3">
      <c r="A105" t="s">
        <v>6</v>
      </c>
      <c r="B105">
        <v>50</v>
      </c>
      <c r="C105">
        <v>51</v>
      </c>
      <c r="D105">
        <f t="shared" si="11"/>
        <v>2</v>
      </c>
      <c r="E105" s="88"/>
      <c r="F105" s="2"/>
      <c r="G105" s="2"/>
      <c r="I105">
        <v>50</v>
      </c>
      <c r="J105">
        <f t="shared" si="9"/>
        <v>0</v>
      </c>
      <c r="K105">
        <f t="shared" si="10"/>
        <v>0</v>
      </c>
      <c r="L105" s="88"/>
      <c r="M105" s="2"/>
      <c r="N105" s="2"/>
    </row>
    <row r="106" spans="1:14" x14ac:dyDescent="0.3">
      <c r="A106" t="s">
        <v>169</v>
      </c>
      <c r="B106">
        <v>50</v>
      </c>
      <c r="C106">
        <v>56</v>
      </c>
      <c r="D106">
        <f t="shared" si="11"/>
        <v>12</v>
      </c>
      <c r="E106" s="88" t="s">
        <v>137</v>
      </c>
      <c r="F106" s="2">
        <v>11.33</v>
      </c>
      <c r="G106" s="2">
        <v>1.1499999999999999</v>
      </c>
      <c r="I106">
        <v>55</v>
      </c>
      <c r="J106">
        <f t="shared" si="9"/>
        <v>10</v>
      </c>
      <c r="K106">
        <f t="shared" si="10"/>
        <v>83.333333333333343</v>
      </c>
      <c r="L106" s="88" t="s">
        <v>137</v>
      </c>
      <c r="M106" s="2">
        <v>82.22</v>
      </c>
      <c r="N106" s="2">
        <v>1.92</v>
      </c>
    </row>
    <row r="107" spans="1:14" x14ac:dyDescent="0.3">
      <c r="A107" t="s">
        <v>170</v>
      </c>
      <c r="B107">
        <v>50</v>
      </c>
      <c r="C107">
        <v>55</v>
      </c>
      <c r="D107">
        <f t="shared" si="11"/>
        <v>10</v>
      </c>
      <c r="E107" s="88"/>
      <c r="F107" s="2"/>
      <c r="G107" s="2"/>
      <c r="I107">
        <v>54</v>
      </c>
      <c r="J107">
        <f t="shared" si="9"/>
        <v>8</v>
      </c>
      <c r="K107">
        <f t="shared" si="10"/>
        <v>80</v>
      </c>
      <c r="L107" s="88"/>
      <c r="M107" s="2"/>
      <c r="N107" s="2"/>
    </row>
    <row r="108" spans="1:14" x14ac:dyDescent="0.3">
      <c r="A108" t="s">
        <v>171</v>
      </c>
      <c r="B108">
        <v>50</v>
      </c>
      <c r="C108">
        <v>56</v>
      </c>
      <c r="D108">
        <f t="shared" si="11"/>
        <v>12</v>
      </c>
      <c r="E108" s="88"/>
      <c r="F108" s="2"/>
      <c r="G108" s="2"/>
      <c r="I108">
        <v>55</v>
      </c>
      <c r="J108">
        <f t="shared" si="9"/>
        <v>10</v>
      </c>
      <c r="K108">
        <f t="shared" si="10"/>
        <v>83.333333333333343</v>
      </c>
      <c r="L108" s="88"/>
      <c r="M108" s="2"/>
      <c r="N108" s="2"/>
    </row>
    <row r="109" spans="1:14" x14ac:dyDescent="0.3">
      <c r="A109" t="s">
        <v>169</v>
      </c>
      <c r="B109">
        <v>50</v>
      </c>
      <c r="C109">
        <v>56</v>
      </c>
      <c r="D109">
        <f t="shared" si="11"/>
        <v>12</v>
      </c>
      <c r="E109" s="88" t="s">
        <v>138</v>
      </c>
      <c r="F109" s="2">
        <v>10.67</v>
      </c>
      <c r="G109" s="2">
        <v>0</v>
      </c>
      <c r="I109">
        <v>55</v>
      </c>
      <c r="J109">
        <f t="shared" si="9"/>
        <v>10</v>
      </c>
      <c r="K109">
        <f t="shared" si="10"/>
        <v>83.333333333333343</v>
      </c>
      <c r="L109" s="88" t="s">
        <v>138</v>
      </c>
      <c r="M109" s="2">
        <v>81.11</v>
      </c>
      <c r="N109" s="2">
        <v>1.92</v>
      </c>
    </row>
    <row r="110" spans="1:14" x14ac:dyDescent="0.3">
      <c r="A110" t="s">
        <v>170</v>
      </c>
      <c r="B110">
        <v>50</v>
      </c>
      <c r="C110">
        <v>55</v>
      </c>
      <c r="D110">
        <f t="shared" si="11"/>
        <v>10</v>
      </c>
      <c r="E110" s="88"/>
      <c r="F110" s="2"/>
      <c r="G110" s="2"/>
      <c r="I110">
        <v>54</v>
      </c>
      <c r="J110">
        <f t="shared" si="9"/>
        <v>8</v>
      </c>
      <c r="K110">
        <f t="shared" si="10"/>
        <v>80</v>
      </c>
      <c r="L110" s="88"/>
      <c r="M110" s="2"/>
      <c r="N110" s="2"/>
    </row>
    <row r="111" spans="1:14" x14ac:dyDescent="0.3">
      <c r="A111" t="s">
        <v>171</v>
      </c>
      <c r="B111">
        <v>50</v>
      </c>
      <c r="C111">
        <v>55</v>
      </c>
      <c r="D111">
        <f t="shared" si="11"/>
        <v>10</v>
      </c>
      <c r="E111" s="88"/>
      <c r="F111" s="2"/>
      <c r="G111" s="2"/>
      <c r="I111">
        <v>54</v>
      </c>
      <c r="J111">
        <f t="shared" si="9"/>
        <v>8</v>
      </c>
      <c r="K111">
        <f t="shared" si="10"/>
        <v>80</v>
      </c>
      <c r="L111" s="88"/>
      <c r="M111" s="2"/>
      <c r="N111" s="2"/>
    </row>
    <row r="112" spans="1:14" x14ac:dyDescent="0.3">
      <c r="A112" t="s">
        <v>169</v>
      </c>
      <c r="B112">
        <v>50</v>
      </c>
      <c r="C112">
        <v>51</v>
      </c>
      <c r="D112">
        <f t="shared" si="11"/>
        <v>2</v>
      </c>
      <c r="E112" s="88" t="s">
        <v>139</v>
      </c>
      <c r="F112" s="2">
        <v>11.33</v>
      </c>
      <c r="G112" s="2">
        <v>1.1499999999999999</v>
      </c>
      <c r="I112">
        <v>50</v>
      </c>
      <c r="J112">
        <f t="shared" si="9"/>
        <v>0</v>
      </c>
      <c r="K112">
        <f t="shared" si="10"/>
        <v>0</v>
      </c>
      <c r="L112" s="88" t="s">
        <v>139</v>
      </c>
      <c r="M112" s="2">
        <v>0</v>
      </c>
      <c r="N112" s="2">
        <v>0</v>
      </c>
    </row>
    <row r="113" spans="1:14" x14ac:dyDescent="0.3">
      <c r="A113" t="s">
        <v>170</v>
      </c>
      <c r="B113">
        <v>50</v>
      </c>
      <c r="C113">
        <v>51</v>
      </c>
      <c r="D113">
        <f t="shared" si="11"/>
        <v>2</v>
      </c>
      <c r="E113" s="88"/>
      <c r="F113" s="2"/>
      <c r="G113" s="2"/>
      <c r="I113">
        <v>50</v>
      </c>
      <c r="J113">
        <f t="shared" si="9"/>
        <v>0</v>
      </c>
      <c r="K113">
        <f t="shared" si="10"/>
        <v>0</v>
      </c>
      <c r="L113" s="88"/>
      <c r="M113" s="2"/>
      <c r="N113" s="2"/>
    </row>
    <row r="114" spans="1:14" x14ac:dyDescent="0.3">
      <c r="A114" t="s">
        <v>171</v>
      </c>
      <c r="B114">
        <v>50</v>
      </c>
      <c r="C114">
        <v>50</v>
      </c>
      <c r="D114">
        <f t="shared" si="11"/>
        <v>0</v>
      </c>
      <c r="E114" s="88"/>
      <c r="F114" s="2"/>
      <c r="G114" s="2"/>
      <c r="I114">
        <v>50</v>
      </c>
      <c r="J114">
        <f t="shared" si="9"/>
        <v>0</v>
      </c>
      <c r="K114" t="e">
        <f t="shared" si="10"/>
        <v>#DIV/0!</v>
      </c>
      <c r="L114" s="88"/>
      <c r="M114" s="2"/>
      <c r="N114" s="2"/>
    </row>
    <row r="115" spans="1:14" x14ac:dyDescent="0.3">
      <c r="A115" t="s">
        <v>172</v>
      </c>
      <c r="B115">
        <v>50</v>
      </c>
      <c r="C115">
        <v>55</v>
      </c>
      <c r="D115">
        <f t="shared" si="11"/>
        <v>10</v>
      </c>
      <c r="E115" s="88" t="s">
        <v>137</v>
      </c>
      <c r="F115" s="2">
        <v>10</v>
      </c>
      <c r="G115" s="2">
        <v>0</v>
      </c>
      <c r="I115">
        <v>54</v>
      </c>
      <c r="J115">
        <f t="shared" si="9"/>
        <v>8</v>
      </c>
      <c r="K115">
        <f t="shared" si="10"/>
        <v>80</v>
      </c>
      <c r="L115" s="88" t="s">
        <v>137</v>
      </c>
      <c r="M115" s="2">
        <v>80</v>
      </c>
      <c r="N115" s="2">
        <v>0</v>
      </c>
    </row>
    <row r="116" spans="1:14" x14ac:dyDescent="0.3">
      <c r="A116" t="s">
        <v>173</v>
      </c>
      <c r="B116">
        <v>50</v>
      </c>
      <c r="C116">
        <v>55</v>
      </c>
      <c r="D116">
        <f t="shared" si="11"/>
        <v>10</v>
      </c>
      <c r="E116" s="88"/>
      <c r="F116" s="2"/>
      <c r="G116" s="2"/>
      <c r="I116">
        <v>54</v>
      </c>
      <c r="J116">
        <f t="shared" si="9"/>
        <v>8</v>
      </c>
      <c r="K116">
        <f t="shared" si="10"/>
        <v>80</v>
      </c>
      <c r="L116" s="88"/>
      <c r="M116" s="2"/>
      <c r="N116" s="2"/>
    </row>
    <row r="117" spans="1:14" x14ac:dyDescent="0.3">
      <c r="A117" t="s">
        <v>174</v>
      </c>
      <c r="B117">
        <v>50</v>
      </c>
      <c r="C117">
        <v>55</v>
      </c>
      <c r="D117">
        <f t="shared" si="11"/>
        <v>10</v>
      </c>
      <c r="E117" s="88"/>
      <c r="F117" s="2"/>
      <c r="G117" s="2"/>
      <c r="I117">
        <v>54</v>
      </c>
      <c r="J117">
        <f t="shared" si="9"/>
        <v>8</v>
      </c>
      <c r="K117">
        <f t="shared" si="10"/>
        <v>80</v>
      </c>
      <c r="L117" s="88"/>
      <c r="M117" s="2"/>
      <c r="N117" s="2"/>
    </row>
    <row r="118" spans="1:14" x14ac:dyDescent="0.3">
      <c r="A118" t="s">
        <v>172</v>
      </c>
      <c r="B118">
        <v>50</v>
      </c>
      <c r="C118">
        <v>54</v>
      </c>
      <c r="D118">
        <f t="shared" si="11"/>
        <v>8</v>
      </c>
      <c r="E118" s="88" t="s">
        <v>138</v>
      </c>
      <c r="F118" s="2">
        <v>8</v>
      </c>
      <c r="G118" s="2">
        <v>0</v>
      </c>
      <c r="I118">
        <v>53</v>
      </c>
      <c r="J118">
        <f t="shared" si="9"/>
        <v>6</v>
      </c>
      <c r="K118">
        <f t="shared" si="10"/>
        <v>75</v>
      </c>
      <c r="L118" s="88" t="s">
        <v>138</v>
      </c>
      <c r="M118" s="2">
        <v>75</v>
      </c>
      <c r="N118" s="2">
        <v>0</v>
      </c>
    </row>
    <row r="119" spans="1:14" x14ac:dyDescent="0.3">
      <c r="A119" t="s">
        <v>173</v>
      </c>
      <c r="B119">
        <v>50</v>
      </c>
      <c r="C119">
        <v>54</v>
      </c>
      <c r="D119">
        <f t="shared" si="11"/>
        <v>8</v>
      </c>
      <c r="E119" s="88"/>
      <c r="F119" s="2"/>
      <c r="G119" s="2"/>
      <c r="I119">
        <v>53</v>
      </c>
      <c r="J119">
        <f t="shared" si="9"/>
        <v>6</v>
      </c>
      <c r="K119">
        <f t="shared" si="10"/>
        <v>75</v>
      </c>
      <c r="L119" s="88"/>
      <c r="M119" s="2"/>
      <c r="N119" s="2"/>
    </row>
    <row r="120" spans="1:14" x14ac:dyDescent="0.3">
      <c r="A120" t="s">
        <v>174</v>
      </c>
      <c r="B120">
        <v>50</v>
      </c>
      <c r="C120">
        <v>54</v>
      </c>
      <c r="D120">
        <f t="shared" si="11"/>
        <v>8</v>
      </c>
      <c r="E120" s="88"/>
      <c r="F120" s="2"/>
      <c r="G120" s="2"/>
      <c r="I120">
        <v>53</v>
      </c>
      <c r="J120">
        <f t="shared" si="9"/>
        <v>6</v>
      </c>
      <c r="K120">
        <f t="shared" si="10"/>
        <v>75</v>
      </c>
      <c r="L120" s="88"/>
      <c r="M120" s="2"/>
      <c r="N120" s="2"/>
    </row>
    <row r="121" spans="1:14" x14ac:dyDescent="0.3">
      <c r="A121" t="s">
        <v>172</v>
      </c>
      <c r="B121">
        <v>50</v>
      </c>
      <c r="C121">
        <v>50</v>
      </c>
      <c r="D121">
        <f t="shared" si="11"/>
        <v>0</v>
      </c>
      <c r="E121" s="88" t="s">
        <v>139</v>
      </c>
      <c r="F121" s="2">
        <v>0</v>
      </c>
      <c r="G121" s="2">
        <v>0</v>
      </c>
      <c r="I121">
        <v>50</v>
      </c>
      <c r="J121">
        <f t="shared" si="9"/>
        <v>0</v>
      </c>
      <c r="K121" t="e">
        <f t="shared" si="10"/>
        <v>#DIV/0!</v>
      </c>
      <c r="L121" s="88" t="s">
        <v>139</v>
      </c>
      <c r="M121" s="2">
        <v>0</v>
      </c>
      <c r="N121" s="2">
        <v>0</v>
      </c>
    </row>
    <row r="122" spans="1:14" x14ac:dyDescent="0.3">
      <c r="A122" t="s">
        <v>173</v>
      </c>
      <c r="B122">
        <v>50</v>
      </c>
      <c r="C122">
        <v>50</v>
      </c>
      <c r="D122">
        <f t="shared" si="11"/>
        <v>0</v>
      </c>
      <c r="E122" s="88"/>
      <c r="F122" s="2"/>
      <c r="G122" s="2"/>
      <c r="I122">
        <v>50</v>
      </c>
      <c r="J122">
        <f t="shared" si="9"/>
        <v>0</v>
      </c>
      <c r="K122" t="e">
        <f t="shared" si="10"/>
        <v>#DIV/0!</v>
      </c>
      <c r="L122" s="88"/>
      <c r="M122" s="2"/>
      <c r="N122" s="2"/>
    </row>
    <row r="123" spans="1:14" x14ac:dyDescent="0.3">
      <c r="A123" t="s">
        <v>174</v>
      </c>
      <c r="B123">
        <v>50</v>
      </c>
      <c r="C123">
        <v>50</v>
      </c>
      <c r="D123">
        <f t="shared" si="11"/>
        <v>0</v>
      </c>
      <c r="E123" s="88"/>
      <c r="F123" s="2"/>
      <c r="G123" s="2"/>
      <c r="I123">
        <v>50</v>
      </c>
      <c r="J123">
        <f t="shared" si="9"/>
        <v>0</v>
      </c>
      <c r="K123" t="e">
        <f t="shared" si="10"/>
        <v>#DIV/0!</v>
      </c>
      <c r="L123" s="88"/>
      <c r="M123" s="2"/>
      <c r="N123" s="2"/>
    </row>
    <row r="124" spans="1:14" x14ac:dyDescent="0.3">
      <c r="A124" s="64" t="s">
        <v>175</v>
      </c>
      <c r="B124" s="30">
        <v>50</v>
      </c>
      <c r="C124" s="30"/>
      <c r="D124" s="30">
        <f t="shared" si="11"/>
        <v>-100</v>
      </c>
      <c r="E124" s="30"/>
      <c r="F124" s="2"/>
      <c r="G124" s="2"/>
      <c r="I124" s="64" t="s">
        <v>175</v>
      </c>
      <c r="J124" s="30"/>
      <c r="K124" s="30"/>
      <c r="L124" s="30"/>
      <c r="M124" s="2"/>
      <c r="N124" s="2"/>
    </row>
    <row r="125" spans="1:14" x14ac:dyDescent="0.3">
      <c r="A125" t="s">
        <v>4</v>
      </c>
      <c r="B125">
        <v>50</v>
      </c>
      <c r="C125">
        <v>57</v>
      </c>
      <c r="D125">
        <f t="shared" si="11"/>
        <v>14.000000000000002</v>
      </c>
      <c r="E125" s="88" t="s">
        <v>137</v>
      </c>
      <c r="F125" s="2">
        <v>12.67</v>
      </c>
      <c r="G125" s="2">
        <v>1.1499999999999999</v>
      </c>
      <c r="I125">
        <v>56</v>
      </c>
      <c r="J125">
        <f t="shared" ref="J125:J151" si="12">((I125-B125)/B125)*100</f>
        <v>12</v>
      </c>
      <c r="K125">
        <f t="shared" ref="K125:K151" si="13">(J125/D125)*100</f>
        <v>85.714285714285694</v>
      </c>
      <c r="L125" s="88" t="s">
        <v>137</v>
      </c>
      <c r="M125" s="2">
        <v>84.13</v>
      </c>
      <c r="N125" s="2">
        <v>1.37</v>
      </c>
    </row>
    <row r="126" spans="1:14" x14ac:dyDescent="0.3">
      <c r="A126" t="s">
        <v>5</v>
      </c>
      <c r="B126">
        <v>50</v>
      </c>
      <c r="C126">
        <v>56</v>
      </c>
      <c r="D126">
        <f t="shared" si="11"/>
        <v>12</v>
      </c>
      <c r="E126" s="88"/>
      <c r="F126" s="2"/>
      <c r="G126" s="2"/>
      <c r="I126">
        <v>55</v>
      </c>
      <c r="J126">
        <f t="shared" si="12"/>
        <v>10</v>
      </c>
      <c r="K126">
        <f t="shared" si="13"/>
        <v>83.333333333333343</v>
      </c>
      <c r="L126" s="88"/>
      <c r="M126" s="2"/>
      <c r="N126" s="2"/>
    </row>
    <row r="127" spans="1:14" x14ac:dyDescent="0.3">
      <c r="A127" t="s">
        <v>6</v>
      </c>
      <c r="B127">
        <v>50</v>
      </c>
      <c r="C127">
        <v>56</v>
      </c>
      <c r="D127">
        <f t="shared" si="11"/>
        <v>12</v>
      </c>
      <c r="E127" s="88"/>
      <c r="F127" s="2"/>
      <c r="G127" s="2"/>
      <c r="I127">
        <v>55</v>
      </c>
      <c r="J127">
        <f t="shared" si="12"/>
        <v>10</v>
      </c>
      <c r="K127">
        <f t="shared" si="13"/>
        <v>83.333333333333343</v>
      </c>
      <c r="L127" s="88"/>
      <c r="M127" s="2"/>
      <c r="N127" s="2"/>
    </row>
    <row r="128" spans="1:14" x14ac:dyDescent="0.3">
      <c r="A128" t="s">
        <v>4</v>
      </c>
      <c r="B128">
        <v>50</v>
      </c>
      <c r="C128">
        <v>55</v>
      </c>
      <c r="D128">
        <f t="shared" si="11"/>
        <v>10</v>
      </c>
      <c r="E128" s="88" t="s">
        <v>138</v>
      </c>
      <c r="F128" s="2">
        <v>10</v>
      </c>
      <c r="G128" s="2">
        <v>0</v>
      </c>
      <c r="I128">
        <v>54</v>
      </c>
      <c r="J128">
        <f t="shared" si="12"/>
        <v>8</v>
      </c>
      <c r="K128">
        <f t="shared" si="13"/>
        <v>80</v>
      </c>
      <c r="L128" s="88" t="s">
        <v>138</v>
      </c>
      <c r="M128" s="2">
        <v>80</v>
      </c>
      <c r="N128" s="2">
        <v>0</v>
      </c>
    </row>
    <row r="129" spans="1:14" x14ac:dyDescent="0.3">
      <c r="A129" t="s">
        <v>5</v>
      </c>
      <c r="B129">
        <v>50</v>
      </c>
      <c r="C129">
        <v>55</v>
      </c>
      <c r="D129">
        <f t="shared" si="11"/>
        <v>10</v>
      </c>
      <c r="E129" s="88"/>
      <c r="F129" s="2"/>
      <c r="G129" s="2"/>
      <c r="I129">
        <v>54</v>
      </c>
      <c r="J129">
        <f t="shared" si="12"/>
        <v>8</v>
      </c>
      <c r="K129">
        <f t="shared" si="13"/>
        <v>80</v>
      </c>
      <c r="L129" s="88"/>
      <c r="M129" s="2"/>
      <c r="N129" s="2"/>
    </row>
    <row r="130" spans="1:14" x14ac:dyDescent="0.3">
      <c r="A130" t="s">
        <v>6</v>
      </c>
      <c r="B130">
        <v>50</v>
      </c>
      <c r="C130">
        <v>55</v>
      </c>
      <c r="D130">
        <f t="shared" si="11"/>
        <v>10</v>
      </c>
      <c r="E130" s="88"/>
      <c r="F130" s="2"/>
      <c r="G130" s="2"/>
      <c r="I130">
        <v>54</v>
      </c>
      <c r="J130">
        <f t="shared" si="12"/>
        <v>8</v>
      </c>
      <c r="K130">
        <f t="shared" si="13"/>
        <v>80</v>
      </c>
      <c r="L130" s="88"/>
      <c r="M130" s="2"/>
      <c r="N130" s="2"/>
    </row>
    <row r="131" spans="1:14" x14ac:dyDescent="0.3">
      <c r="A131" t="s">
        <v>4</v>
      </c>
      <c r="B131">
        <v>50</v>
      </c>
      <c r="C131">
        <v>52</v>
      </c>
      <c r="D131">
        <f t="shared" si="11"/>
        <v>4</v>
      </c>
      <c r="E131" s="88" t="s">
        <v>139</v>
      </c>
      <c r="F131" s="2">
        <v>4</v>
      </c>
      <c r="G131" s="2">
        <v>0</v>
      </c>
      <c r="I131">
        <v>51</v>
      </c>
      <c r="J131">
        <f t="shared" si="12"/>
        <v>2</v>
      </c>
      <c r="K131">
        <f t="shared" si="13"/>
        <v>50</v>
      </c>
      <c r="L131" s="88" t="s">
        <v>139</v>
      </c>
      <c r="M131" s="2">
        <v>50</v>
      </c>
      <c r="N131" s="2">
        <v>0</v>
      </c>
    </row>
    <row r="132" spans="1:14" x14ac:dyDescent="0.3">
      <c r="A132" t="s">
        <v>5</v>
      </c>
      <c r="B132">
        <v>50</v>
      </c>
      <c r="C132">
        <v>52</v>
      </c>
      <c r="D132">
        <f t="shared" ref="D132:D151" si="14">((C132-B132)/B132)*100</f>
        <v>4</v>
      </c>
      <c r="E132" s="88"/>
      <c r="F132" s="2"/>
      <c r="G132" s="2"/>
      <c r="I132">
        <v>51</v>
      </c>
      <c r="J132">
        <f t="shared" si="12"/>
        <v>2</v>
      </c>
      <c r="K132">
        <f t="shared" si="13"/>
        <v>50</v>
      </c>
      <c r="L132" s="88"/>
      <c r="M132" s="2"/>
      <c r="N132" s="2"/>
    </row>
    <row r="133" spans="1:14" x14ac:dyDescent="0.3">
      <c r="A133" t="s">
        <v>6</v>
      </c>
      <c r="B133">
        <v>50</v>
      </c>
      <c r="C133">
        <v>52</v>
      </c>
      <c r="D133">
        <f t="shared" si="14"/>
        <v>4</v>
      </c>
      <c r="E133" s="88"/>
      <c r="F133" s="2"/>
      <c r="G133" s="2"/>
      <c r="I133">
        <v>51</v>
      </c>
      <c r="J133">
        <f t="shared" si="12"/>
        <v>2</v>
      </c>
      <c r="K133">
        <f t="shared" si="13"/>
        <v>50</v>
      </c>
      <c r="L133" s="88"/>
      <c r="M133" s="2"/>
      <c r="N133" s="2"/>
    </row>
    <row r="134" spans="1:14" x14ac:dyDescent="0.3">
      <c r="A134" t="s">
        <v>176</v>
      </c>
      <c r="B134">
        <v>50</v>
      </c>
      <c r="C134">
        <v>60</v>
      </c>
      <c r="D134">
        <f t="shared" si="14"/>
        <v>20</v>
      </c>
      <c r="E134" s="88" t="s">
        <v>137</v>
      </c>
      <c r="F134" s="2">
        <v>22.67</v>
      </c>
      <c r="G134" s="2">
        <v>2.31</v>
      </c>
      <c r="I134">
        <v>59</v>
      </c>
      <c r="J134">
        <f t="shared" si="12"/>
        <v>18</v>
      </c>
      <c r="K134">
        <f t="shared" si="13"/>
        <v>90</v>
      </c>
      <c r="L134" s="88" t="s">
        <v>137</v>
      </c>
      <c r="M134" s="2">
        <v>91.11</v>
      </c>
      <c r="N134" s="2">
        <v>0.96</v>
      </c>
    </row>
    <row r="135" spans="1:14" x14ac:dyDescent="0.3">
      <c r="A135" t="s">
        <v>177</v>
      </c>
      <c r="B135">
        <v>50</v>
      </c>
      <c r="C135">
        <v>62</v>
      </c>
      <c r="D135">
        <f t="shared" si="14"/>
        <v>24</v>
      </c>
      <c r="E135" s="88"/>
      <c r="F135" s="2"/>
      <c r="G135" s="2"/>
      <c r="I135">
        <v>61</v>
      </c>
      <c r="J135">
        <f t="shared" si="12"/>
        <v>22</v>
      </c>
      <c r="K135">
        <f t="shared" si="13"/>
        <v>91.666666666666657</v>
      </c>
      <c r="L135" s="88"/>
      <c r="M135" s="2"/>
      <c r="N135" s="2"/>
    </row>
    <row r="136" spans="1:14" x14ac:dyDescent="0.3">
      <c r="A136" t="s">
        <v>178</v>
      </c>
      <c r="B136">
        <v>50</v>
      </c>
      <c r="C136">
        <v>62</v>
      </c>
      <c r="D136">
        <f t="shared" si="14"/>
        <v>24</v>
      </c>
      <c r="E136" s="88"/>
      <c r="F136" s="2"/>
      <c r="G136" s="2"/>
      <c r="I136">
        <v>61</v>
      </c>
      <c r="J136">
        <f t="shared" si="12"/>
        <v>22</v>
      </c>
      <c r="K136">
        <f t="shared" si="13"/>
        <v>91.666666666666657</v>
      </c>
      <c r="L136" s="88"/>
      <c r="M136" s="2"/>
      <c r="N136" s="2"/>
    </row>
    <row r="137" spans="1:14" x14ac:dyDescent="0.3">
      <c r="A137" t="s">
        <v>176</v>
      </c>
      <c r="B137">
        <v>50</v>
      </c>
      <c r="C137">
        <v>62</v>
      </c>
      <c r="D137">
        <f t="shared" si="14"/>
        <v>24</v>
      </c>
      <c r="E137" s="88" t="s">
        <v>138</v>
      </c>
      <c r="F137" s="2">
        <v>23.33</v>
      </c>
      <c r="G137" s="2">
        <v>3.06</v>
      </c>
      <c r="I137">
        <v>61</v>
      </c>
      <c r="J137">
        <f t="shared" si="12"/>
        <v>22</v>
      </c>
      <c r="K137">
        <f t="shared" si="13"/>
        <v>91.666666666666657</v>
      </c>
      <c r="L137" s="88" t="s">
        <v>138</v>
      </c>
      <c r="M137" s="2">
        <v>91.33</v>
      </c>
      <c r="N137" s="2">
        <v>1.19</v>
      </c>
    </row>
    <row r="138" spans="1:14" x14ac:dyDescent="0.3">
      <c r="A138" t="s">
        <v>177</v>
      </c>
      <c r="B138">
        <v>50</v>
      </c>
      <c r="C138">
        <v>60</v>
      </c>
      <c r="D138">
        <f t="shared" si="14"/>
        <v>20</v>
      </c>
      <c r="E138" s="88"/>
      <c r="F138" s="2"/>
      <c r="G138" s="2"/>
      <c r="I138">
        <v>59</v>
      </c>
      <c r="J138">
        <f t="shared" si="12"/>
        <v>18</v>
      </c>
      <c r="K138">
        <f t="shared" si="13"/>
        <v>90</v>
      </c>
      <c r="L138" s="88"/>
      <c r="M138" s="2"/>
      <c r="N138" s="2"/>
    </row>
    <row r="139" spans="1:14" x14ac:dyDescent="0.3">
      <c r="A139" t="s">
        <v>178</v>
      </c>
      <c r="B139">
        <v>50</v>
      </c>
      <c r="C139">
        <v>63</v>
      </c>
      <c r="D139">
        <f t="shared" si="14"/>
        <v>26</v>
      </c>
      <c r="E139" s="88"/>
      <c r="F139" s="2"/>
      <c r="G139" s="2"/>
      <c r="I139">
        <v>62</v>
      </c>
      <c r="J139">
        <f t="shared" si="12"/>
        <v>24</v>
      </c>
      <c r="K139">
        <f t="shared" si="13"/>
        <v>92.307692307692307</v>
      </c>
      <c r="L139" s="88"/>
      <c r="M139" s="2"/>
      <c r="N139" s="2"/>
    </row>
    <row r="140" spans="1:14" x14ac:dyDescent="0.3">
      <c r="A140" t="s">
        <v>176</v>
      </c>
      <c r="B140">
        <v>50</v>
      </c>
      <c r="C140">
        <v>50</v>
      </c>
      <c r="D140">
        <f t="shared" si="14"/>
        <v>0</v>
      </c>
      <c r="E140" s="88" t="s">
        <v>139</v>
      </c>
      <c r="F140" s="2">
        <v>0</v>
      </c>
      <c r="G140" s="2">
        <v>0</v>
      </c>
      <c r="I140">
        <v>48</v>
      </c>
      <c r="J140">
        <f t="shared" si="12"/>
        <v>-4</v>
      </c>
      <c r="K140" t="e">
        <f t="shared" si="13"/>
        <v>#DIV/0!</v>
      </c>
      <c r="L140" s="88" t="s">
        <v>139</v>
      </c>
      <c r="M140" s="2">
        <v>0</v>
      </c>
      <c r="N140" s="2">
        <v>0</v>
      </c>
    </row>
    <row r="141" spans="1:14" x14ac:dyDescent="0.3">
      <c r="A141" t="s">
        <v>177</v>
      </c>
      <c r="B141">
        <v>50</v>
      </c>
      <c r="C141">
        <v>50</v>
      </c>
      <c r="D141">
        <f t="shared" si="14"/>
        <v>0</v>
      </c>
      <c r="E141" s="88"/>
      <c r="F141" s="2"/>
      <c r="G141" s="2"/>
      <c r="I141">
        <v>48</v>
      </c>
      <c r="J141">
        <f t="shared" si="12"/>
        <v>-4</v>
      </c>
      <c r="K141" t="e">
        <f t="shared" si="13"/>
        <v>#DIV/0!</v>
      </c>
      <c r="L141" s="88"/>
      <c r="M141" s="2"/>
      <c r="N141" s="2"/>
    </row>
    <row r="142" spans="1:14" x14ac:dyDescent="0.3">
      <c r="A142" t="s">
        <v>178</v>
      </c>
      <c r="B142">
        <v>50</v>
      </c>
      <c r="C142">
        <v>50</v>
      </c>
      <c r="D142">
        <f t="shared" si="14"/>
        <v>0</v>
      </c>
      <c r="E142" s="88"/>
      <c r="F142" s="2"/>
      <c r="G142" s="2"/>
      <c r="I142">
        <v>48</v>
      </c>
      <c r="J142">
        <f t="shared" si="12"/>
        <v>-4</v>
      </c>
      <c r="K142" t="e">
        <f t="shared" si="13"/>
        <v>#DIV/0!</v>
      </c>
      <c r="L142" s="88"/>
      <c r="M142" s="2"/>
      <c r="N142" s="2"/>
    </row>
    <row r="143" spans="1:14" x14ac:dyDescent="0.3">
      <c r="A143" t="s">
        <v>179</v>
      </c>
      <c r="B143">
        <v>50</v>
      </c>
      <c r="C143">
        <v>55</v>
      </c>
      <c r="D143">
        <f t="shared" si="14"/>
        <v>10</v>
      </c>
      <c r="E143" s="88" t="s">
        <v>137</v>
      </c>
      <c r="F143" s="2">
        <v>9.33</v>
      </c>
      <c r="G143" s="2">
        <v>2.31</v>
      </c>
      <c r="I143">
        <v>54</v>
      </c>
      <c r="J143">
        <f t="shared" si="12"/>
        <v>8</v>
      </c>
      <c r="K143">
        <f t="shared" si="13"/>
        <v>80</v>
      </c>
      <c r="L143" s="88" t="s">
        <v>137</v>
      </c>
      <c r="M143" s="2">
        <v>76.67</v>
      </c>
      <c r="N143" s="2">
        <v>2.89</v>
      </c>
    </row>
    <row r="144" spans="1:14" x14ac:dyDescent="0.3">
      <c r="A144" t="s">
        <v>180</v>
      </c>
      <c r="B144">
        <v>50</v>
      </c>
      <c r="C144">
        <v>54</v>
      </c>
      <c r="D144">
        <f t="shared" si="14"/>
        <v>8</v>
      </c>
      <c r="E144" s="88"/>
      <c r="F144" s="2"/>
      <c r="G144" s="2"/>
      <c r="I144">
        <v>53</v>
      </c>
      <c r="J144">
        <f t="shared" si="12"/>
        <v>6</v>
      </c>
      <c r="K144">
        <f t="shared" si="13"/>
        <v>75</v>
      </c>
      <c r="L144" s="88"/>
      <c r="M144" s="2"/>
      <c r="N144" s="2"/>
    </row>
    <row r="145" spans="1:14" x14ac:dyDescent="0.3">
      <c r="A145" t="s">
        <v>181</v>
      </c>
      <c r="B145">
        <v>50</v>
      </c>
      <c r="C145">
        <v>54</v>
      </c>
      <c r="D145">
        <f t="shared" si="14"/>
        <v>8</v>
      </c>
      <c r="E145" s="88"/>
      <c r="F145" s="2"/>
      <c r="G145" s="2"/>
      <c r="I145">
        <v>53</v>
      </c>
      <c r="J145">
        <f t="shared" si="12"/>
        <v>6</v>
      </c>
      <c r="K145">
        <f t="shared" si="13"/>
        <v>75</v>
      </c>
      <c r="L145" s="88"/>
      <c r="M145" s="2"/>
      <c r="N145" s="2"/>
    </row>
    <row r="146" spans="1:14" x14ac:dyDescent="0.3">
      <c r="A146" t="s">
        <v>179</v>
      </c>
      <c r="B146">
        <v>50</v>
      </c>
      <c r="C146">
        <v>53</v>
      </c>
      <c r="D146">
        <f t="shared" si="14"/>
        <v>6</v>
      </c>
      <c r="E146" s="88" t="s">
        <v>138</v>
      </c>
      <c r="F146" s="2">
        <v>6</v>
      </c>
      <c r="G146" s="2">
        <v>0</v>
      </c>
      <c r="I146">
        <v>52</v>
      </c>
      <c r="J146">
        <f t="shared" si="12"/>
        <v>4</v>
      </c>
      <c r="K146">
        <f t="shared" si="13"/>
        <v>66.666666666666657</v>
      </c>
      <c r="L146" s="88" t="s">
        <v>138</v>
      </c>
      <c r="M146" s="2">
        <v>66.67</v>
      </c>
      <c r="N146" s="2">
        <v>0</v>
      </c>
    </row>
    <row r="147" spans="1:14" x14ac:dyDescent="0.3">
      <c r="A147" t="s">
        <v>180</v>
      </c>
      <c r="B147">
        <v>50</v>
      </c>
      <c r="C147">
        <v>53</v>
      </c>
      <c r="D147">
        <f t="shared" si="14"/>
        <v>6</v>
      </c>
      <c r="E147" s="88"/>
      <c r="F147" s="2"/>
      <c r="G147" s="2"/>
      <c r="I147">
        <v>52</v>
      </c>
      <c r="J147">
        <f t="shared" si="12"/>
        <v>4</v>
      </c>
      <c r="K147">
        <f t="shared" si="13"/>
        <v>66.666666666666657</v>
      </c>
      <c r="L147" s="88"/>
      <c r="M147" s="2"/>
      <c r="N147" s="2"/>
    </row>
    <row r="148" spans="1:14" x14ac:dyDescent="0.3">
      <c r="A148" t="s">
        <v>181</v>
      </c>
      <c r="B148">
        <v>50</v>
      </c>
      <c r="C148">
        <v>53</v>
      </c>
      <c r="D148">
        <f t="shared" si="14"/>
        <v>6</v>
      </c>
      <c r="E148" s="88"/>
      <c r="F148" s="2"/>
      <c r="G148" s="2"/>
      <c r="I148">
        <v>52</v>
      </c>
      <c r="J148">
        <f t="shared" si="12"/>
        <v>4</v>
      </c>
      <c r="K148">
        <f t="shared" si="13"/>
        <v>66.666666666666657</v>
      </c>
      <c r="L148" s="88"/>
      <c r="M148" s="2"/>
      <c r="N148" s="2"/>
    </row>
    <row r="149" spans="1:14" x14ac:dyDescent="0.3">
      <c r="A149" t="s">
        <v>179</v>
      </c>
      <c r="B149">
        <v>50</v>
      </c>
      <c r="C149">
        <v>51</v>
      </c>
      <c r="D149">
        <f t="shared" si="14"/>
        <v>2</v>
      </c>
      <c r="E149" s="88" t="s">
        <v>139</v>
      </c>
      <c r="F149" s="2">
        <v>0.66</v>
      </c>
      <c r="G149" s="2">
        <v>1.1499999999999999</v>
      </c>
      <c r="I149">
        <v>50</v>
      </c>
      <c r="J149">
        <f t="shared" si="12"/>
        <v>0</v>
      </c>
      <c r="K149">
        <f t="shared" si="13"/>
        <v>0</v>
      </c>
      <c r="L149" s="88" t="s">
        <v>139</v>
      </c>
      <c r="M149" s="2">
        <v>0</v>
      </c>
      <c r="N149" s="2">
        <v>0</v>
      </c>
    </row>
    <row r="150" spans="1:14" x14ac:dyDescent="0.3">
      <c r="A150" t="s">
        <v>180</v>
      </c>
      <c r="B150">
        <v>50</v>
      </c>
      <c r="C150">
        <v>50</v>
      </c>
      <c r="D150">
        <f t="shared" si="14"/>
        <v>0</v>
      </c>
      <c r="E150" s="88"/>
      <c r="F150" s="2"/>
      <c r="G150" s="2"/>
      <c r="I150">
        <v>49</v>
      </c>
      <c r="J150">
        <f t="shared" si="12"/>
        <v>-2</v>
      </c>
      <c r="K150" t="e">
        <f t="shared" si="13"/>
        <v>#DIV/0!</v>
      </c>
      <c r="L150" s="88"/>
      <c r="M150" s="2"/>
      <c r="N150" s="2"/>
    </row>
    <row r="151" spans="1:14" x14ac:dyDescent="0.3">
      <c r="A151" t="s">
        <v>181</v>
      </c>
      <c r="B151">
        <v>50</v>
      </c>
      <c r="C151">
        <v>50</v>
      </c>
      <c r="D151">
        <f t="shared" si="14"/>
        <v>0</v>
      </c>
      <c r="E151" s="88"/>
      <c r="F151" s="2"/>
      <c r="G151" s="2"/>
      <c r="I151">
        <v>49</v>
      </c>
      <c r="J151">
        <f t="shared" si="12"/>
        <v>-2</v>
      </c>
      <c r="K151" t="e">
        <f t="shared" si="13"/>
        <v>#DIV/0!</v>
      </c>
      <c r="L151" s="88"/>
      <c r="M151" s="2"/>
      <c r="N151" s="2"/>
    </row>
  </sheetData>
  <mergeCells count="118">
    <mergeCell ref="AE43:AE45"/>
    <mergeCell ref="AD4:AD7"/>
    <mergeCell ref="AD8:AD10"/>
    <mergeCell ref="AD11:AD13"/>
    <mergeCell ref="AD14:AD16"/>
    <mergeCell ref="AD17:AD19"/>
    <mergeCell ref="AE30:AE33"/>
    <mergeCell ref="AE34:AE36"/>
    <mergeCell ref="AE37:AE39"/>
    <mergeCell ref="AE40:AE42"/>
    <mergeCell ref="R25:Z25"/>
    <mergeCell ref="R1:Z1"/>
    <mergeCell ref="Q9:Q11"/>
    <mergeCell ref="Q12:Q14"/>
    <mergeCell ref="Q15:Q17"/>
    <mergeCell ref="Q18:Q20"/>
    <mergeCell ref="Q33:Q35"/>
    <mergeCell ref="Q29:Q32"/>
    <mergeCell ref="Q5:Q8"/>
    <mergeCell ref="Q36:Q38"/>
    <mergeCell ref="E115:E117"/>
    <mergeCell ref="E118:E120"/>
    <mergeCell ref="E121:E123"/>
    <mergeCell ref="E125:E127"/>
    <mergeCell ref="E75:E77"/>
    <mergeCell ref="E78:E80"/>
    <mergeCell ref="E81:E83"/>
    <mergeCell ref="E84:E86"/>
    <mergeCell ref="Q39:Q41"/>
    <mergeCell ref="Q42:Q44"/>
    <mergeCell ref="L87:L89"/>
    <mergeCell ref="L90:L92"/>
    <mergeCell ref="L93:L95"/>
    <mergeCell ref="E87:E89"/>
    <mergeCell ref="E90:E92"/>
    <mergeCell ref="E93:E95"/>
    <mergeCell ref="L69:L71"/>
    <mergeCell ref="L72:L74"/>
    <mergeCell ref="L75:L77"/>
    <mergeCell ref="L78:L80"/>
    <mergeCell ref="L81:L83"/>
    <mergeCell ref="L84:L86"/>
    <mergeCell ref="E69:E71"/>
    <mergeCell ref="L22:L24"/>
    <mergeCell ref="L25:L27"/>
    <mergeCell ref="L28:L30"/>
    <mergeCell ref="E22:E24"/>
    <mergeCell ref="E25:E27"/>
    <mergeCell ref="L13:L15"/>
    <mergeCell ref="L16:L18"/>
    <mergeCell ref="L19:L21"/>
    <mergeCell ref="L4:L6"/>
    <mergeCell ref="L7:L9"/>
    <mergeCell ref="L10:L12"/>
    <mergeCell ref="E4:E6"/>
    <mergeCell ref="E7:E9"/>
    <mergeCell ref="E10:E12"/>
    <mergeCell ref="E13:E15"/>
    <mergeCell ref="E16:E18"/>
    <mergeCell ref="E19:E21"/>
    <mergeCell ref="E28:E30"/>
    <mergeCell ref="E31:E33"/>
    <mergeCell ref="E34:E36"/>
    <mergeCell ref="E37:E39"/>
    <mergeCell ref="L41:L43"/>
    <mergeCell ref="L44:L46"/>
    <mergeCell ref="L31:L33"/>
    <mergeCell ref="L34:L36"/>
    <mergeCell ref="L37:L39"/>
    <mergeCell ref="L65:L67"/>
    <mergeCell ref="E41:E43"/>
    <mergeCell ref="E44:E46"/>
    <mergeCell ref="E47:E49"/>
    <mergeCell ref="E50:E52"/>
    <mergeCell ref="E53:E55"/>
    <mergeCell ref="E56:E58"/>
    <mergeCell ref="L47:L49"/>
    <mergeCell ref="L50:L52"/>
    <mergeCell ref="L53:L55"/>
    <mergeCell ref="L56:L58"/>
    <mergeCell ref="L59:L61"/>
    <mergeCell ref="L62:L64"/>
    <mergeCell ref="E59:E61"/>
    <mergeCell ref="E62:E64"/>
    <mergeCell ref="E65:E67"/>
    <mergeCell ref="E72:E74"/>
    <mergeCell ref="L115:L117"/>
    <mergeCell ref="L118:L120"/>
    <mergeCell ref="L121:L123"/>
    <mergeCell ref="E97:E99"/>
    <mergeCell ref="E100:E102"/>
    <mergeCell ref="E103:E105"/>
    <mergeCell ref="E106:E108"/>
    <mergeCell ref="E109:E111"/>
    <mergeCell ref="E112:E114"/>
    <mergeCell ref="L97:L99"/>
    <mergeCell ref="L100:L102"/>
    <mergeCell ref="L103:L105"/>
    <mergeCell ref="L106:L108"/>
    <mergeCell ref="L109:L111"/>
    <mergeCell ref="L112:L114"/>
    <mergeCell ref="L143:L145"/>
    <mergeCell ref="L146:L148"/>
    <mergeCell ref="L149:L151"/>
    <mergeCell ref="E143:E145"/>
    <mergeCell ref="E146:E148"/>
    <mergeCell ref="E149:E151"/>
    <mergeCell ref="L125:L127"/>
    <mergeCell ref="L128:L130"/>
    <mergeCell ref="L131:L133"/>
    <mergeCell ref="L134:L136"/>
    <mergeCell ref="L137:L139"/>
    <mergeCell ref="L140:L142"/>
    <mergeCell ref="E128:E130"/>
    <mergeCell ref="E131:E133"/>
    <mergeCell ref="E134:E136"/>
    <mergeCell ref="E137:E139"/>
    <mergeCell ref="E140:E142"/>
  </mergeCell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05E16-5F21-4B94-89F1-67F37369C977}">
  <sheetPr codeName="Sheet11">
    <tabColor theme="9" tint="0.39997558519241921"/>
  </sheetPr>
  <dimension ref="A1:AC151"/>
  <sheetViews>
    <sheetView zoomScale="80" zoomScaleNormal="80" workbookViewId="0">
      <selection activeCell="E22" sqref="E22"/>
    </sheetView>
  </sheetViews>
  <sheetFormatPr defaultRowHeight="14.4" x14ac:dyDescent="0.3"/>
  <cols>
    <col min="1" max="1" width="23.21875" customWidth="1"/>
    <col min="2" max="2" width="10.6640625" customWidth="1"/>
    <col min="3" max="3" width="16.44140625" customWidth="1"/>
    <col min="11" max="11" width="13.21875" bestFit="1" customWidth="1"/>
    <col min="12" max="12" width="16.5546875" bestFit="1" customWidth="1"/>
    <col min="19" max="19" width="11.21875" customWidth="1"/>
    <col min="20" max="20" width="13.44140625" customWidth="1"/>
    <col min="21" max="21" width="13.109375" customWidth="1"/>
    <col min="22" max="22" width="24" customWidth="1"/>
    <col min="23" max="23" width="27" bestFit="1" customWidth="1"/>
    <col min="24" max="24" width="18.88671875" bestFit="1" customWidth="1"/>
    <col min="32" max="32" width="11" customWidth="1"/>
    <col min="39" max="39" width="25" bestFit="1" customWidth="1"/>
    <col min="40" max="40" width="18" bestFit="1" customWidth="1"/>
  </cols>
  <sheetData>
    <row r="1" spans="1:29" x14ac:dyDescent="0.3">
      <c r="A1" s="89" t="s">
        <v>131</v>
      </c>
      <c r="B1" s="89"/>
      <c r="C1" s="6"/>
      <c r="L1" s="88" t="s">
        <v>185</v>
      </c>
      <c r="M1" s="88"/>
      <c r="N1" s="88"/>
      <c r="O1" s="88"/>
      <c r="P1" s="88"/>
      <c r="Q1" s="88"/>
      <c r="R1" s="88"/>
      <c r="S1" s="88"/>
      <c r="T1" s="88"/>
    </row>
    <row r="2" spans="1:29" x14ac:dyDescent="0.3">
      <c r="B2" t="s">
        <v>133</v>
      </c>
      <c r="C2" t="s">
        <v>134</v>
      </c>
      <c r="D2" t="s">
        <v>135</v>
      </c>
      <c r="E2" t="s">
        <v>136</v>
      </c>
      <c r="G2" t="s">
        <v>2</v>
      </c>
      <c r="H2" t="s">
        <v>3</v>
      </c>
    </row>
    <row r="3" spans="1:29" x14ac:dyDescent="0.3">
      <c r="A3" t="s">
        <v>132</v>
      </c>
    </row>
    <row r="4" spans="1:29" x14ac:dyDescent="0.3">
      <c r="A4" t="s">
        <v>4</v>
      </c>
      <c r="B4">
        <v>50</v>
      </c>
      <c r="C4">
        <v>45</v>
      </c>
      <c r="D4">
        <v>13</v>
      </c>
      <c r="E4">
        <f t="shared" ref="E4:E35" si="0">((C4-D4)/B4)*100</f>
        <v>64</v>
      </c>
      <c r="F4" s="88" t="s">
        <v>137</v>
      </c>
      <c r="G4" s="2">
        <v>62.67</v>
      </c>
      <c r="H4" s="2">
        <v>1.1499999999999999</v>
      </c>
      <c r="K4" t="s">
        <v>182</v>
      </c>
      <c r="L4" t="s">
        <v>184</v>
      </c>
      <c r="M4">
        <v>1</v>
      </c>
      <c r="P4">
        <v>3</v>
      </c>
      <c r="S4">
        <v>24</v>
      </c>
      <c r="V4" s="87"/>
      <c r="X4" s="2"/>
      <c r="Y4" s="2"/>
      <c r="Z4" s="2"/>
      <c r="AA4" s="2"/>
      <c r="AB4" s="2"/>
      <c r="AC4" s="2"/>
    </row>
    <row r="5" spans="1:29" x14ac:dyDescent="0.3">
      <c r="A5" t="s">
        <v>5</v>
      </c>
      <c r="B5">
        <v>50</v>
      </c>
      <c r="C5">
        <v>45</v>
      </c>
      <c r="D5">
        <v>14</v>
      </c>
      <c r="E5">
        <f t="shared" si="0"/>
        <v>62</v>
      </c>
      <c r="F5" s="88"/>
      <c r="G5" s="2"/>
      <c r="H5" s="2"/>
      <c r="M5" t="s">
        <v>18</v>
      </c>
      <c r="N5" t="s">
        <v>19</v>
      </c>
      <c r="P5" t="s">
        <v>18</v>
      </c>
      <c r="Q5" t="s">
        <v>19</v>
      </c>
      <c r="S5" t="s">
        <v>18</v>
      </c>
      <c r="T5" t="s">
        <v>19</v>
      </c>
      <c r="V5" s="87"/>
      <c r="X5" s="2"/>
      <c r="Y5" s="2"/>
      <c r="Z5" s="2"/>
      <c r="AA5" s="2"/>
      <c r="AB5" s="2"/>
      <c r="AC5" s="2"/>
    </row>
    <row r="6" spans="1:29" x14ac:dyDescent="0.3">
      <c r="A6" t="s">
        <v>6</v>
      </c>
      <c r="B6">
        <v>50</v>
      </c>
      <c r="C6">
        <v>45</v>
      </c>
      <c r="D6">
        <v>14</v>
      </c>
      <c r="E6">
        <f t="shared" si="0"/>
        <v>62</v>
      </c>
      <c r="F6" s="88"/>
      <c r="G6" s="2"/>
      <c r="H6" s="2"/>
      <c r="V6" s="87"/>
      <c r="X6" s="2"/>
      <c r="Y6" s="2"/>
      <c r="Z6" s="2"/>
      <c r="AA6" s="2"/>
      <c r="AB6" s="2"/>
      <c r="AC6" s="2"/>
    </row>
    <row r="7" spans="1:29" x14ac:dyDescent="0.3">
      <c r="A7" t="s">
        <v>4</v>
      </c>
      <c r="B7">
        <v>50</v>
      </c>
      <c r="C7">
        <v>42</v>
      </c>
      <c r="D7">
        <v>15</v>
      </c>
      <c r="E7">
        <f t="shared" si="0"/>
        <v>54</v>
      </c>
      <c r="F7" s="88" t="s">
        <v>138</v>
      </c>
      <c r="G7" s="2">
        <v>54.67</v>
      </c>
      <c r="H7" s="2">
        <v>1.1499999999999999</v>
      </c>
      <c r="K7" s="87" t="s">
        <v>33</v>
      </c>
      <c r="L7" s="84" t="s">
        <v>119</v>
      </c>
      <c r="M7" s="85">
        <v>62.67</v>
      </c>
      <c r="N7" s="85">
        <v>1.1499999999999999</v>
      </c>
      <c r="O7" s="85" t="s">
        <v>121</v>
      </c>
      <c r="P7" s="85">
        <v>54.67</v>
      </c>
      <c r="Q7" s="85">
        <v>1.1499999999999999</v>
      </c>
      <c r="R7" s="85" t="s">
        <v>121</v>
      </c>
      <c r="S7" s="85">
        <v>51.33</v>
      </c>
      <c r="T7" s="85">
        <v>1.1499999999999999</v>
      </c>
      <c r="U7" s="84" t="s">
        <v>121</v>
      </c>
      <c r="V7" s="87"/>
      <c r="X7" s="2"/>
      <c r="Y7" s="2"/>
      <c r="Z7" s="2"/>
      <c r="AA7" s="2"/>
      <c r="AB7" s="2"/>
      <c r="AC7" s="2"/>
    </row>
    <row r="8" spans="1:29" x14ac:dyDescent="0.3">
      <c r="A8" t="s">
        <v>5</v>
      </c>
      <c r="B8">
        <v>50</v>
      </c>
      <c r="C8">
        <v>44</v>
      </c>
      <c r="D8">
        <v>16</v>
      </c>
      <c r="E8">
        <f t="shared" si="0"/>
        <v>56.000000000000007</v>
      </c>
      <c r="F8" s="88"/>
      <c r="G8" s="2"/>
      <c r="H8" s="2"/>
      <c r="K8" s="87"/>
      <c r="L8" s="84" t="s">
        <v>129</v>
      </c>
      <c r="M8" s="85">
        <v>92.67</v>
      </c>
      <c r="N8" s="85">
        <v>1.1499999999999999</v>
      </c>
      <c r="O8" s="85" t="s">
        <v>122</v>
      </c>
      <c r="P8" s="85">
        <v>62.67</v>
      </c>
      <c r="Q8" s="85">
        <v>1.1499999999999999</v>
      </c>
      <c r="R8" s="85" t="s">
        <v>122</v>
      </c>
      <c r="S8" s="85">
        <v>27.33</v>
      </c>
      <c r="T8" s="85">
        <v>1.1499999999999999</v>
      </c>
      <c r="U8" s="84" t="s">
        <v>121</v>
      </c>
      <c r="V8" s="87"/>
      <c r="X8" s="2"/>
      <c r="Y8" s="2"/>
      <c r="Z8" s="2"/>
      <c r="AA8" s="2"/>
      <c r="AB8" s="2"/>
      <c r="AC8" s="2"/>
    </row>
    <row r="9" spans="1:29" x14ac:dyDescent="0.3">
      <c r="A9" t="s">
        <v>6</v>
      </c>
      <c r="B9">
        <v>50</v>
      </c>
      <c r="C9">
        <v>44</v>
      </c>
      <c r="D9">
        <v>17</v>
      </c>
      <c r="E9">
        <f t="shared" si="0"/>
        <v>54</v>
      </c>
      <c r="F9" s="88"/>
      <c r="G9" s="2"/>
      <c r="H9" s="2"/>
      <c r="K9" s="87"/>
      <c r="L9" s="84" t="s">
        <v>193</v>
      </c>
      <c r="M9" s="85">
        <v>90.67</v>
      </c>
      <c r="N9" s="85">
        <v>1.1499999999999999</v>
      </c>
      <c r="O9" s="85" t="s">
        <v>122</v>
      </c>
      <c r="P9" s="85">
        <v>92</v>
      </c>
      <c r="Q9" s="85">
        <v>0</v>
      </c>
      <c r="R9" s="85" t="s">
        <v>123</v>
      </c>
      <c r="S9" s="85">
        <v>72</v>
      </c>
      <c r="T9" s="85">
        <v>2</v>
      </c>
      <c r="U9" s="84" t="s">
        <v>122</v>
      </c>
      <c r="V9" s="87"/>
      <c r="X9" s="2"/>
      <c r="Y9" s="2"/>
      <c r="Z9" s="2"/>
      <c r="AA9" s="2"/>
      <c r="AB9" s="2"/>
      <c r="AC9" s="2"/>
    </row>
    <row r="10" spans="1:29" x14ac:dyDescent="0.3">
      <c r="A10" t="s">
        <v>4</v>
      </c>
      <c r="B10">
        <v>50</v>
      </c>
      <c r="C10">
        <v>42</v>
      </c>
      <c r="D10">
        <v>16</v>
      </c>
      <c r="E10">
        <f t="shared" si="0"/>
        <v>52</v>
      </c>
      <c r="F10" s="88" t="s">
        <v>139</v>
      </c>
      <c r="G10" s="2">
        <v>51.33</v>
      </c>
      <c r="H10" s="2">
        <v>1.1499999999999999</v>
      </c>
      <c r="K10" s="87"/>
      <c r="L10" s="84" t="s">
        <v>194</v>
      </c>
      <c r="M10" s="85">
        <v>92</v>
      </c>
      <c r="N10" s="85">
        <v>0</v>
      </c>
      <c r="O10" s="85" t="s">
        <v>122</v>
      </c>
      <c r="P10" s="85">
        <v>90</v>
      </c>
      <c r="Q10" s="85">
        <v>0</v>
      </c>
      <c r="R10" s="85" t="s">
        <v>123</v>
      </c>
      <c r="S10" s="85">
        <v>72</v>
      </c>
      <c r="T10" s="85">
        <v>2</v>
      </c>
      <c r="U10" s="84" t="s">
        <v>122</v>
      </c>
      <c r="V10" s="87"/>
      <c r="X10" s="2"/>
      <c r="Y10" s="2"/>
      <c r="Z10" s="2"/>
      <c r="AA10" s="2"/>
      <c r="AB10" s="2"/>
      <c r="AC10" s="2"/>
    </row>
    <row r="11" spans="1:29" x14ac:dyDescent="0.3">
      <c r="A11" t="s">
        <v>5</v>
      </c>
      <c r="B11">
        <v>50</v>
      </c>
      <c r="C11">
        <v>43</v>
      </c>
      <c r="D11">
        <v>17</v>
      </c>
      <c r="E11">
        <f t="shared" si="0"/>
        <v>52</v>
      </c>
      <c r="F11" s="88"/>
      <c r="G11" s="2"/>
      <c r="H11" s="2"/>
      <c r="K11" s="87" t="s">
        <v>32</v>
      </c>
      <c r="L11" s="84" t="s">
        <v>119</v>
      </c>
      <c r="M11" s="85">
        <v>51.33</v>
      </c>
      <c r="N11" s="85">
        <v>1.1499999999999999</v>
      </c>
      <c r="O11" s="85" t="s">
        <v>121</v>
      </c>
      <c r="P11" s="85">
        <v>46.67</v>
      </c>
      <c r="Q11" s="85">
        <v>1.1499999999999999</v>
      </c>
      <c r="R11" s="85" t="s">
        <v>121</v>
      </c>
      <c r="S11" s="85">
        <v>44</v>
      </c>
      <c r="T11" s="85">
        <v>0</v>
      </c>
      <c r="U11" s="84" t="s">
        <v>121</v>
      </c>
      <c r="V11" s="87"/>
      <c r="X11" s="2"/>
      <c r="Y11" s="2"/>
      <c r="Z11" s="2"/>
      <c r="AA11" s="2"/>
      <c r="AB11" s="2"/>
      <c r="AC11" s="2"/>
    </row>
    <row r="12" spans="1:29" x14ac:dyDescent="0.3">
      <c r="A12" t="s">
        <v>6</v>
      </c>
      <c r="B12">
        <v>50</v>
      </c>
      <c r="C12">
        <v>44</v>
      </c>
      <c r="D12">
        <v>19</v>
      </c>
      <c r="E12">
        <f t="shared" si="0"/>
        <v>50</v>
      </c>
      <c r="F12" s="88"/>
      <c r="G12" s="2"/>
      <c r="H12" s="2"/>
      <c r="K12" s="87"/>
      <c r="L12" s="84" t="s">
        <v>129</v>
      </c>
      <c r="M12" s="85">
        <v>94</v>
      </c>
      <c r="N12" s="85">
        <v>2</v>
      </c>
      <c r="O12" s="85" t="s">
        <v>122</v>
      </c>
      <c r="P12" s="85">
        <v>72.67</v>
      </c>
      <c r="Q12" s="85">
        <v>2.31</v>
      </c>
      <c r="R12" s="85" t="s">
        <v>122</v>
      </c>
      <c r="S12" s="85">
        <v>64</v>
      </c>
      <c r="T12" s="85">
        <v>2</v>
      </c>
      <c r="U12" s="84" t="s">
        <v>121</v>
      </c>
      <c r="V12" s="87"/>
      <c r="X12" s="2"/>
      <c r="Y12" s="2"/>
      <c r="Z12" s="2"/>
      <c r="AA12" s="2"/>
      <c r="AB12" s="2"/>
      <c r="AC12" s="2"/>
    </row>
    <row r="13" spans="1:29" x14ac:dyDescent="0.3">
      <c r="A13" t="s">
        <v>145</v>
      </c>
      <c r="B13">
        <v>50</v>
      </c>
      <c r="C13">
        <v>45</v>
      </c>
      <c r="D13">
        <v>0</v>
      </c>
      <c r="E13">
        <f t="shared" si="0"/>
        <v>90</v>
      </c>
      <c r="F13" s="88" t="s">
        <v>137</v>
      </c>
      <c r="G13" s="2">
        <v>90.67</v>
      </c>
      <c r="H13" s="2">
        <v>1.1499999999999999</v>
      </c>
      <c r="K13" s="87"/>
      <c r="L13" s="84" t="s">
        <v>128</v>
      </c>
      <c r="M13" s="85">
        <v>89.33</v>
      </c>
      <c r="N13" s="85">
        <v>1.1499999999999999</v>
      </c>
      <c r="O13" s="85" t="s">
        <v>122</v>
      </c>
      <c r="P13" s="85">
        <v>69.33</v>
      </c>
      <c r="Q13" s="85">
        <v>1.1499999999999999</v>
      </c>
      <c r="R13" s="85" t="s">
        <v>123</v>
      </c>
      <c r="S13" s="85">
        <v>65.33</v>
      </c>
      <c r="T13" s="85">
        <v>3.06</v>
      </c>
      <c r="U13" s="84" t="s">
        <v>122</v>
      </c>
      <c r="V13" s="87"/>
      <c r="X13" s="2"/>
      <c r="Y13" s="2"/>
      <c r="Z13" s="2"/>
      <c r="AA13" s="2"/>
      <c r="AB13" s="2"/>
      <c r="AC13" s="2"/>
    </row>
    <row r="14" spans="1:29" x14ac:dyDescent="0.3">
      <c r="A14" t="s">
        <v>146</v>
      </c>
      <c r="B14">
        <v>50</v>
      </c>
      <c r="C14">
        <v>45</v>
      </c>
      <c r="D14">
        <v>0</v>
      </c>
      <c r="E14">
        <f t="shared" si="0"/>
        <v>90</v>
      </c>
      <c r="F14" s="88"/>
      <c r="G14" s="2"/>
      <c r="H14" s="2"/>
      <c r="K14" s="87" t="s">
        <v>31</v>
      </c>
      <c r="L14" s="84" t="s">
        <v>119</v>
      </c>
      <c r="M14" s="85">
        <v>60</v>
      </c>
      <c r="N14" s="85">
        <v>0</v>
      </c>
      <c r="O14" s="85" t="s">
        <v>121</v>
      </c>
      <c r="P14" s="85">
        <v>54.67</v>
      </c>
      <c r="Q14" s="85">
        <v>1.1499999999999999</v>
      </c>
      <c r="R14" s="85" t="s">
        <v>121</v>
      </c>
      <c r="S14" s="85">
        <v>49.33</v>
      </c>
      <c r="T14" s="85">
        <v>1.1499999999999999</v>
      </c>
      <c r="U14" s="84" t="s">
        <v>121</v>
      </c>
      <c r="V14" s="87"/>
      <c r="X14" s="2"/>
      <c r="Y14" s="2"/>
      <c r="Z14" s="2"/>
      <c r="AA14" s="2"/>
      <c r="AB14" s="2"/>
      <c r="AC14" s="2"/>
    </row>
    <row r="15" spans="1:29" x14ac:dyDescent="0.3">
      <c r="A15" t="s">
        <v>147</v>
      </c>
      <c r="B15">
        <v>50</v>
      </c>
      <c r="C15">
        <v>46</v>
      </c>
      <c r="D15">
        <v>0</v>
      </c>
      <c r="E15">
        <f t="shared" si="0"/>
        <v>92</v>
      </c>
      <c r="F15" s="88"/>
      <c r="G15" s="2"/>
      <c r="H15" s="2"/>
      <c r="K15" s="87"/>
      <c r="L15" s="84" t="s">
        <v>129</v>
      </c>
      <c r="M15" s="85">
        <v>92.67</v>
      </c>
      <c r="N15" s="85">
        <v>1.1499999999999999</v>
      </c>
      <c r="O15" s="85" t="s">
        <v>122</v>
      </c>
      <c r="P15" s="85">
        <v>70</v>
      </c>
      <c r="Q15" s="85">
        <v>0</v>
      </c>
      <c r="R15" s="85" t="s">
        <v>122</v>
      </c>
      <c r="S15" s="85">
        <v>55.33</v>
      </c>
      <c r="T15" s="85">
        <v>1.1499999999999999</v>
      </c>
      <c r="U15" s="84" t="s">
        <v>121</v>
      </c>
      <c r="V15" s="87"/>
      <c r="X15" s="2"/>
      <c r="Y15" s="2"/>
      <c r="Z15" s="2"/>
      <c r="AA15" s="2"/>
      <c r="AB15" s="2"/>
      <c r="AC15" s="2"/>
    </row>
    <row r="16" spans="1:29" x14ac:dyDescent="0.3">
      <c r="A16" t="s">
        <v>145</v>
      </c>
      <c r="B16">
        <v>50</v>
      </c>
      <c r="C16">
        <v>46</v>
      </c>
      <c r="D16">
        <v>0</v>
      </c>
      <c r="E16">
        <f t="shared" si="0"/>
        <v>92</v>
      </c>
      <c r="F16" s="88" t="s">
        <v>138</v>
      </c>
      <c r="G16" s="2">
        <v>92</v>
      </c>
      <c r="H16" s="2">
        <v>0</v>
      </c>
      <c r="K16" s="87"/>
      <c r="L16" s="84" t="s">
        <v>128</v>
      </c>
      <c r="M16" s="85">
        <v>90</v>
      </c>
      <c r="N16" s="85">
        <v>0</v>
      </c>
      <c r="O16" s="85" t="s">
        <v>122</v>
      </c>
      <c r="P16" s="85">
        <v>70.67</v>
      </c>
      <c r="Q16" s="85">
        <v>1.1499999999999999</v>
      </c>
      <c r="R16" s="85" t="s">
        <v>123</v>
      </c>
      <c r="S16" s="85">
        <v>62</v>
      </c>
      <c r="T16" s="85">
        <v>2</v>
      </c>
      <c r="U16" s="84" t="s">
        <v>122</v>
      </c>
      <c r="V16" s="87"/>
      <c r="X16" s="2"/>
      <c r="Y16" s="2"/>
      <c r="Z16" s="2"/>
      <c r="AA16" s="2"/>
      <c r="AB16" s="2"/>
      <c r="AC16" s="2"/>
    </row>
    <row r="17" spans="1:29" x14ac:dyDescent="0.3">
      <c r="A17" t="s">
        <v>146</v>
      </c>
      <c r="B17">
        <v>50</v>
      </c>
      <c r="C17">
        <v>46</v>
      </c>
      <c r="D17">
        <v>0</v>
      </c>
      <c r="E17">
        <f t="shared" si="0"/>
        <v>92</v>
      </c>
      <c r="F17" s="88"/>
      <c r="G17" s="2"/>
      <c r="H17" s="2"/>
      <c r="K17" s="87" t="s">
        <v>22</v>
      </c>
      <c r="L17" s="84" t="s">
        <v>119</v>
      </c>
      <c r="M17" s="85">
        <v>56.67</v>
      </c>
      <c r="N17" s="85">
        <v>1.1499999999999999</v>
      </c>
      <c r="O17" s="85" t="s">
        <v>121</v>
      </c>
      <c r="P17" s="85">
        <v>54</v>
      </c>
      <c r="Q17" s="85">
        <v>0</v>
      </c>
      <c r="R17" s="85" t="s">
        <v>121</v>
      </c>
      <c r="S17" s="85">
        <v>50.67</v>
      </c>
      <c r="T17" s="85">
        <v>1.1499999999999999</v>
      </c>
      <c r="U17" s="84" t="s">
        <v>121</v>
      </c>
      <c r="V17" s="87"/>
      <c r="X17" s="2"/>
      <c r="Y17" s="2"/>
      <c r="Z17" s="2"/>
      <c r="AA17" s="2"/>
      <c r="AB17" s="2"/>
      <c r="AC17" s="2"/>
    </row>
    <row r="18" spans="1:29" x14ac:dyDescent="0.3">
      <c r="A18" t="s">
        <v>147</v>
      </c>
      <c r="B18">
        <v>50</v>
      </c>
      <c r="C18">
        <v>46</v>
      </c>
      <c r="D18">
        <v>0</v>
      </c>
      <c r="E18">
        <f t="shared" si="0"/>
        <v>92</v>
      </c>
      <c r="F18" s="88"/>
      <c r="G18" s="2"/>
      <c r="H18" s="2"/>
      <c r="K18" s="87"/>
      <c r="L18" s="84" t="s">
        <v>129</v>
      </c>
      <c r="M18" s="85">
        <v>92.67</v>
      </c>
      <c r="N18" s="85">
        <v>1.1499999999999999</v>
      </c>
      <c r="O18" s="85" t="s">
        <v>122</v>
      </c>
      <c r="P18" s="85">
        <v>62.67</v>
      </c>
      <c r="Q18" s="85">
        <v>1.1499999999999999</v>
      </c>
      <c r="R18" s="85" t="s">
        <v>122</v>
      </c>
      <c r="S18" s="85">
        <v>27.33</v>
      </c>
      <c r="T18" s="85">
        <v>1.1499999999999999</v>
      </c>
      <c r="U18" s="84" t="s">
        <v>121</v>
      </c>
      <c r="V18" s="87"/>
      <c r="X18" s="2"/>
      <c r="Y18" s="2"/>
      <c r="Z18" s="2"/>
      <c r="AA18" s="2"/>
      <c r="AB18" s="2"/>
      <c r="AC18" s="2"/>
    </row>
    <row r="19" spans="1:29" x14ac:dyDescent="0.3">
      <c r="A19" t="s">
        <v>145</v>
      </c>
      <c r="B19">
        <v>50</v>
      </c>
      <c r="C19">
        <v>47</v>
      </c>
      <c r="D19">
        <v>12</v>
      </c>
      <c r="E19">
        <f t="shared" si="0"/>
        <v>70</v>
      </c>
      <c r="F19" s="88" t="s">
        <v>139</v>
      </c>
      <c r="G19" s="2">
        <v>72</v>
      </c>
      <c r="H19" s="2">
        <v>2</v>
      </c>
      <c r="K19" s="87"/>
      <c r="L19" s="84" t="s">
        <v>128</v>
      </c>
      <c r="M19" s="85">
        <v>86.67</v>
      </c>
      <c r="N19" s="85">
        <v>1.1499999999999999</v>
      </c>
      <c r="O19" s="85" t="s">
        <v>122</v>
      </c>
      <c r="P19" s="85">
        <v>86.67</v>
      </c>
      <c r="Q19" s="85">
        <v>1.1499999999999999</v>
      </c>
      <c r="R19" s="85" t="s">
        <v>123</v>
      </c>
      <c r="S19" s="85">
        <v>68.67</v>
      </c>
      <c r="T19" s="85">
        <v>2.31</v>
      </c>
      <c r="U19" s="84" t="s">
        <v>122</v>
      </c>
      <c r="V19" s="87"/>
      <c r="X19" s="2"/>
      <c r="Y19" s="2"/>
      <c r="Z19" s="2"/>
      <c r="AA19" s="2"/>
      <c r="AB19" s="2"/>
      <c r="AC19" s="2"/>
    </row>
    <row r="20" spans="1:29" x14ac:dyDescent="0.3">
      <c r="A20" t="s">
        <v>146</v>
      </c>
      <c r="B20">
        <v>50</v>
      </c>
      <c r="C20">
        <v>48</v>
      </c>
      <c r="D20">
        <v>12</v>
      </c>
      <c r="E20">
        <f t="shared" si="0"/>
        <v>72</v>
      </c>
      <c r="F20" s="88"/>
      <c r="G20" s="2"/>
      <c r="H20" s="2"/>
      <c r="K20" s="87" t="s">
        <v>183</v>
      </c>
      <c r="L20" t="s">
        <v>119</v>
      </c>
      <c r="M20" s="2">
        <v>71.33</v>
      </c>
      <c r="N20" s="2">
        <v>1.1499999999999999</v>
      </c>
      <c r="O20" s="2" t="s">
        <v>121</v>
      </c>
      <c r="P20" s="2">
        <v>60</v>
      </c>
      <c r="Q20" s="2">
        <v>0</v>
      </c>
      <c r="R20" s="2" t="s">
        <v>121</v>
      </c>
      <c r="S20" s="2">
        <v>54</v>
      </c>
      <c r="T20" s="2">
        <v>0</v>
      </c>
      <c r="U20" t="s">
        <v>121</v>
      </c>
    </row>
    <row r="21" spans="1:29" x14ac:dyDescent="0.3">
      <c r="A21" t="s">
        <v>147</v>
      </c>
      <c r="B21">
        <v>50</v>
      </c>
      <c r="C21">
        <v>51</v>
      </c>
      <c r="D21">
        <v>14</v>
      </c>
      <c r="E21">
        <f t="shared" si="0"/>
        <v>74</v>
      </c>
      <c r="F21" s="88"/>
      <c r="G21" s="2"/>
      <c r="H21" s="2"/>
      <c r="K21" s="87"/>
      <c r="L21" t="s">
        <v>129</v>
      </c>
      <c r="M21" s="2">
        <v>90</v>
      </c>
      <c r="N21" s="2">
        <v>2</v>
      </c>
      <c r="O21" s="2" t="s">
        <v>122</v>
      </c>
      <c r="P21" s="2">
        <v>68.67</v>
      </c>
      <c r="Q21" s="2">
        <v>1.1499999999999999</v>
      </c>
      <c r="R21" s="2" t="s">
        <v>122</v>
      </c>
      <c r="S21" s="2">
        <v>54</v>
      </c>
      <c r="T21" s="2">
        <v>2</v>
      </c>
      <c r="U21" t="s">
        <v>121</v>
      </c>
    </row>
    <row r="22" spans="1:29" x14ac:dyDescent="0.3">
      <c r="A22" t="s">
        <v>148</v>
      </c>
      <c r="B22">
        <v>50</v>
      </c>
      <c r="C22">
        <v>46</v>
      </c>
      <c r="D22">
        <v>0</v>
      </c>
      <c r="E22">
        <f t="shared" si="0"/>
        <v>92</v>
      </c>
      <c r="F22" s="88" t="s">
        <v>137</v>
      </c>
      <c r="G22" s="2">
        <v>92</v>
      </c>
      <c r="H22" s="2">
        <v>0</v>
      </c>
      <c r="K22" s="87"/>
      <c r="L22" t="s">
        <v>128</v>
      </c>
      <c r="M22" s="2">
        <v>88.67</v>
      </c>
      <c r="N22" s="2">
        <v>1.1499999999999999</v>
      </c>
      <c r="O22" s="2" t="s">
        <v>122</v>
      </c>
      <c r="P22" s="2">
        <v>69.33</v>
      </c>
      <c r="Q22" s="2">
        <v>1.1499999999999999</v>
      </c>
      <c r="R22" s="2" t="s">
        <v>123</v>
      </c>
      <c r="S22" s="2">
        <v>64.67</v>
      </c>
      <c r="T22" s="2">
        <v>1.1499999999999999</v>
      </c>
      <c r="U22" t="s">
        <v>122</v>
      </c>
    </row>
    <row r="23" spans="1:29" x14ac:dyDescent="0.3">
      <c r="A23" t="s">
        <v>149</v>
      </c>
      <c r="B23">
        <v>50</v>
      </c>
      <c r="C23">
        <v>46</v>
      </c>
      <c r="D23">
        <v>0</v>
      </c>
      <c r="E23">
        <f t="shared" si="0"/>
        <v>92</v>
      </c>
      <c r="F23" s="88"/>
      <c r="G23" s="2"/>
      <c r="H23" s="2"/>
    </row>
    <row r="24" spans="1:29" x14ac:dyDescent="0.3">
      <c r="A24" t="s">
        <v>150</v>
      </c>
      <c r="B24">
        <v>50</v>
      </c>
      <c r="C24">
        <v>46</v>
      </c>
      <c r="D24">
        <v>0</v>
      </c>
      <c r="E24">
        <f t="shared" si="0"/>
        <v>92</v>
      </c>
      <c r="F24" s="88"/>
      <c r="G24" s="2"/>
      <c r="H24" s="2"/>
    </row>
    <row r="25" spans="1:29" x14ac:dyDescent="0.3">
      <c r="A25" t="s">
        <v>148</v>
      </c>
      <c r="B25">
        <v>50</v>
      </c>
      <c r="C25">
        <v>45</v>
      </c>
      <c r="D25">
        <v>0</v>
      </c>
      <c r="E25">
        <f t="shared" si="0"/>
        <v>90</v>
      </c>
      <c r="F25" s="88" t="s">
        <v>138</v>
      </c>
      <c r="G25" s="2">
        <v>90</v>
      </c>
      <c r="H25" s="2">
        <v>0</v>
      </c>
    </row>
    <row r="26" spans="1:29" x14ac:dyDescent="0.3">
      <c r="A26" t="s">
        <v>149</v>
      </c>
      <c r="B26">
        <v>50</v>
      </c>
      <c r="C26">
        <v>45</v>
      </c>
      <c r="D26">
        <v>0</v>
      </c>
      <c r="E26">
        <f t="shared" si="0"/>
        <v>90</v>
      </c>
      <c r="F26" s="88"/>
      <c r="G26" s="2"/>
      <c r="H26" s="2"/>
      <c r="K26" t="s">
        <v>89</v>
      </c>
    </row>
    <row r="27" spans="1:29" x14ac:dyDescent="0.3">
      <c r="A27" t="s">
        <v>150</v>
      </c>
      <c r="B27">
        <v>50</v>
      </c>
      <c r="C27">
        <v>45</v>
      </c>
      <c r="D27">
        <v>0</v>
      </c>
      <c r="E27">
        <f t="shared" si="0"/>
        <v>90</v>
      </c>
      <c r="F27" s="88"/>
      <c r="G27" s="2"/>
      <c r="H27" s="2"/>
      <c r="K27" t="s">
        <v>189</v>
      </c>
    </row>
    <row r="28" spans="1:29" x14ac:dyDescent="0.3">
      <c r="A28" t="s">
        <v>148</v>
      </c>
      <c r="B28">
        <v>50</v>
      </c>
      <c r="C28">
        <v>47</v>
      </c>
      <c r="D28">
        <v>12</v>
      </c>
      <c r="E28">
        <f t="shared" si="0"/>
        <v>70</v>
      </c>
      <c r="F28" s="88" t="s">
        <v>139</v>
      </c>
      <c r="G28" s="2">
        <v>72</v>
      </c>
      <c r="H28" s="2">
        <v>2</v>
      </c>
      <c r="K28" t="s">
        <v>190</v>
      </c>
    </row>
    <row r="29" spans="1:29" x14ac:dyDescent="0.3">
      <c r="A29" t="s">
        <v>149</v>
      </c>
      <c r="B29">
        <v>50</v>
      </c>
      <c r="C29">
        <v>48</v>
      </c>
      <c r="D29">
        <v>12</v>
      </c>
      <c r="E29">
        <f t="shared" si="0"/>
        <v>72</v>
      </c>
      <c r="F29" s="88"/>
      <c r="G29" s="2"/>
      <c r="H29" s="2"/>
    </row>
    <row r="30" spans="1:29" x14ac:dyDescent="0.3">
      <c r="A30" t="s">
        <v>150</v>
      </c>
      <c r="B30">
        <v>50</v>
      </c>
      <c r="C30">
        <v>51</v>
      </c>
      <c r="D30">
        <v>14</v>
      </c>
      <c r="E30">
        <f t="shared" si="0"/>
        <v>74</v>
      </c>
      <c r="F30" s="88"/>
      <c r="G30" s="2"/>
      <c r="H30" s="2"/>
    </row>
    <row r="31" spans="1:29" x14ac:dyDescent="0.3">
      <c r="A31" t="s">
        <v>151</v>
      </c>
      <c r="B31">
        <v>50</v>
      </c>
      <c r="C31">
        <v>46</v>
      </c>
      <c r="D31">
        <v>0</v>
      </c>
      <c r="E31">
        <f t="shared" si="0"/>
        <v>92</v>
      </c>
      <c r="F31" s="88" t="s">
        <v>137</v>
      </c>
      <c r="G31" s="2">
        <v>92.67</v>
      </c>
      <c r="H31" s="2">
        <v>1.1499999999999999</v>
      </c>
    </row>
    <row r="32" spans="1:29" x14ac:dyDescent="0.3">
      <c r="A32" t="s">
        <v>152</v>
      </c>
      <c r="B32">
        <v>50</v>
      </c>
      <c r="C32">
        <v>47</v>
      </c>
      <c r="D32">
        <v>0</v>
      </c>
      <c r="E32">
        <f t="shared" si="0"/>
        <v>94</v>
      </c>
      <c r="F32" s="88"/>
      <c r="G32" s="2"/>
      <c r="H32" s="2"/>
    </row>
    <row r="33" spans="1:10" x14ac:dyDescent="0.3">
      <c r="A33" t="s">
        <v>153</v>
      </c>
      <c r="B33">
        <v>50</v>
      </c>
      <c r="C33">
        <v>46</v>
      </c>
      <c r="D33">
        <v>0</v>
      </c>
      <c r="E33">
        <f t="shared" si="0"/>
        <v>92</v>
      </c>
      <c r="F33" s="88"/>
      <c r="G33" s="2"/>
      <c r="H33" s="2"/>
    </row>
    <row r="34" spans="1:10" x14ac:dyDescent="0.3">
      <c r="A34" t="s">
        <v>151</v>
      </c>
      <c r="B34">
        <v>50</v>
      </c>
      <c r="C34">
        <v>46</v>
      </c>
      <c r="D34">
        <v>14</v>
      </c>
      <c r="E34">
        <f t="shared" si="0"/>
        <v>64</v>
      </c>
      <c r="F34" s="88" t="s">
        <v>138</v>
      </c>
      <c r="G34" s="2">
        <v>62.67</v>
      </c>
      <c r="H34" s="2">
        <v>1.1499999999999999</v>
      </c>
    </row>
    <row r="35" spans="1:10" x14ac:dyDescent="0.3">
      <c r="A35" t="s">
        <v>152</v>
      </c>
      <c r="B35">
        <v>50</v>
      </c>
      <c r="C35">
        <v>46</v>
      </c>
      <c r="D35">
        <v>15</v>
      </c>
      <c r="E35">
        <f t="shared" si="0"/>
        <v>62</v>
      </c>
      <c r="F35" s="88"/>
      <c r="G35" s="2"/>
      <c r="H35" s="2"/>
    </row>
    <row r="36" spans="1:10" x14ac:dyDescent="0.3">
      <c r="A36" t="s">
        <v>153</v>
      </c>
      <c r="B36">
        <v>50</v>
      </c>
      <c r="C36">
        <v>46</v>
      </c>
      <c r="D36">
        <v>15</v>
      </c>
      <c r="E36">
        <f t="shared" ref="E36:E67" si="1">((C36-D36)/B36)*100</f>
        <v>62</v>
      </c>
      <c r="F36" s="88"/>
      <c r="G36" s="2"/>
      <c r="H36" s="2"/>
    </row>
    <row r="37" spans="1:10" x14ac:dyDescent="0.3">
      <c r="A37" t="s">
        <v>151</v>
      </c>
      <c r="B37">
        <v>50</v>
      </c>
      <c r="C37">
        <v>49</v>
      </c>
      <c r="D37">
        <v>35</v>
      </c>
      <c r="E37">
        <f t="shared" si="1"/>
        <v>28.000000000000004</v>
      </c>
      <c r="F37" s="88" t="s">
        <v>139</v>
      </c>
      <c r="G37" s="2">
        <v>27.33</v>
      </c>
      <c r="H37" s="2">
        <v>1.1499999999999999</v>
      </c>
    </row>
    <row r="38" spans="1:10" x14ac:dyDescent="0.3">
      <c r="A38" t="s">
        <v>152</v>
      </c>
      <c r="B38">
        <v>50</v>
      </c>
      <c r="C38">
        <v>49</v>
      </c>
      <c r="D38">
        <v>35</v>
      </c>
      <c r="E38">
        <f t="shared" si="1"/>
        <v>28.000000000000004</v>
      </c>
      <c r="F38" s="88"/>
      <c r="G38" s="2"/>
      <c r="H38" s="2"/>
    </row>
    <row r="39" spans="1:10" x14ac:dyDescent="0.3">
      <c r="A39" t="s">
        <v>153</v>
      </c>
      <c r="B39">
        <v>50</v>
      </c>
      <c r="C39">
        <v>48</v>
      </c>
      <c r="D39">
        <v>35</v>
      </c>
      <c r="E39">
        <f t="shared" si="1"/>
        <v>26</v>
      </c>
      <c r="F39" s="88"/>
      <c r="G39" s="2"/>
      <c r="H39" s="2"/>
    </row>
    <row r="40" spans="1:10" x14ac:dyDescent="0.3">
      <c r="A40" s="64" t="s">
        <v>154</v>
      </c>
      <c r="B40" s="30">
        <v>50</v>
      </c>
      <c r="C40" s="30"/>
      <c r="D40" s="30"/>
      <c r="E40" s="30">
        <f t="shared" si="1"/>
        <v>0</v>
      </c>
      <c r="F40" s="30"/>
      <c r="G40" s="66"/>
      <c r="H40" s="66"/>
      <c r="I40" s="30"/>
      <c r="J40" s="30"/>
    </row>
    <row r="41" spans="1:10" x14ac:dyDescent="0.3">
      <c r="A41" t="s">
        <v>4</v>
      </c>
      <c r="B41">
        <v>50</v>
      </c>
      <c r="C41">
        <v>41</v>
      </c>
      <c r="D41">
        <v>15</v>
      </c>
      <c r="E41">
        <f t="shared" si="1"/>
        <v>52</v>
      </c>
      <c r="F41" s="88" t="s">
        <v>137</v>
      </c>
      <c r="G41" s="2">
        <v>51.33</v>
      </c>
      <c r="H41" s="2">
        <v>1.1499999999999999</v>
      </c>
    </row>
    <row r="42" spans="1:10" x14ac:dyDescent="0.3">
      <c r="A42" t="s">
        <v>5</v>
      </c>
      <c r="B42">
        <v>50</v>
      </c>
      <c r="C42">
        <v>41</v>
      </c>
      <c r="D42">
        <v>15</v>
      </c>
      <c r="E42">
        <f t="shared" si="1"/>
        <v>52</v>
      </c>
      <c r="F42" s="88"/>
      <c r="G42" s="2"/>
      <c r="H42" s="2"/>
    </row>
    <row r="43" spans="1:10" x14ac:dyDescent="0.3">
      <c r="A43" t="s">
        <v>6</v>
      </c>
      <c r="B43">
        <v>50</v>
      </c>
      <c r="C43">
        <v>41</v>
      </c>
      <c r="D43">
        <v>16</v>
      </c>
      <c r="E43">
        <f t="shared" si="1"/>
        <v>50</v>
      </c>
      <c r="F43" s="88"/>
      <c r="G43" s="2"/>
      <c r="H43" s="2"/>
    </row>
    <row r="44" spans="1:10" x14ac:dyDescent="0.3">
      <c r="A44" t="s">
        <v>4</v>
      </c>
      <c r="B44">
        <v>50</v>
      </c>
      <c r="C44">
        <v>40</v>
      </c>
      <c r="D44">
        <v>17</v>
      </c>
      <c r="E44">
        <f t="shared" si="1"/>
        <v>46</v>
      </c>
      <c r="F44" s="88" t="s">
        <v>138</v>
      </c>
      <c r="G44" s="2">
        <v>46.67</v>
      </c>
      <c r="H44" s="2">
        <v>1.1499999999999999</v>
      </c>
    </row>
    <row r="45" spans="1:10" x14ac:dyDescent="0.3">
      <c r="A45" t="s">
        <v>5</v>
      </c>
      <c r="B45">
        <v>50</v>
      </c>
      <c r="C45">
        <v>40</v>
      </c>
      <c r="D45">
        <v>16</v>
      </c>
      <c r="E45">
        <f t="shared" si="1"/>
        <v>48</v>
      </c>
      <c r="F45" s="88"/>
      <c r="G45" s="2"/>
      <c r="H45" s="2"/>
    </row>
    <row r="46" spans="1:10" x14ac:dyDescent="0.3">
      <c r="A46" t="s">
        <v>6</v>
      </c>
      <c r="B46">
        <v>50</v>
      </c>
      <c r="C46">
        <v>40</v>
      </c>
      <c r="D46">
        <v>17</v>
      </c>
      <c r="E46">
        <f t="shared" si="1"/>
        <v>46</v>
      </c>
      <c r="F46" s="88"/>
      <c r="G46" s="2"/>
      <c r="H46" s="2"/>
    </row>
    <row r="47" spans="1:10" x14ac:dyDescent="0.3">
      <c r="A47" t="s">
        <v>4</v>
      </c>
      <c r="B47">
        <v>50</v>
      </c>
      <c r="C47">
        <v>40</v>
      </c>
      <c r="D47">
        <v>18</v>
      </c>
      <c r="E47">
        <f t="shared" si="1"/>
        <v>44</v>
      </c>
      <c r="F47" s="88" t="s">
        <v>139</v>
      </c>
      <c r="G47" s="2">
        <v>44</v>
      </c>
      <c r="H47" s="2">
        <v>0</v>
      </c>
    </row>
    <row r="48" spans="1:10" x14ac:dyDescent="0.3">
      <c r="A48" t="s">
        <v>5</v>
      </c>
      <c r="B48">
        <v>50</v>
      </c>
      <c r="C48">
        <v>40</v>
      </c>
      <c r="D48">
        <v>18</v>
      </c>
      <c r="E48">
        <f t="shared" si="1"/>
        <v>44</v>
      </c>
      <c r="F48" s="88"/>
      <c r="G48" s="2"/>
      <c r="H48" s="2"/>
    </row>
    <row r="49" spans="1:8" x14ac:dyDescent="0.3">
      <c r="A49" t="s">
        <v>6</v>
      </c>
      <c r="B49">
        <v>50</v>
      </c>
      <c r="C49">
        <v>40</v>
      </c>
      <c r="D49">
        <v>18</v>
      </c>
      <c r="E49">
        <f t="shared" si="1"/>
        <v>44</v>
      </c>
      <c r="F49" s="88"/>
      <c r="G49" s="2"/>
      <c r="H49" s="2"/>
    </row>
    <row r="50" spans="1:8" x14ac:dyDescent="0.3">
      <c r="A50" t="s">
        <v>155</v>
      </c>
      <c r="B50">
        <v>50</v>
      </c>
      <c r="C50">
        <v>45</v>
      </c>
      <c r="D50">
        <v>0</v>
      </c>
      <c r="E50">
        <f t="shared" si="1"/>
        <v>90</v>
      </c>
      <c r="F50" s="88" t="s">
        <v>137</v>
      </c>
      <c r="G50" s="2">
        <v>89.33</v>
      </c>
      <c r="H50" s="2">
        <v>1.1499999999999999</v>
      </c>
    </row>
    <row r="51" spans="1:8" x14ac:dyDescent="0.3">
      <c r="A51" t="s">
        <v>157</v>
      </c>
      <c r="B51">
        <v>50</v>
      </c>
      <c r="C51">
        <v>45</v>
      </c>
      <c r="D51">
        <v>0</v>
      </c>
      <c r="E51">
        <f t="shared" si="1"/>
        <v>90</v>
      </c>
      <c r="F51" s="88"/>
      <c r="G51" s="2"/>
      <c r="H51" s="2"/>
    </row>
    <row r="52" spans="1:8" x14ac:dyDescent="0.3">
      <c r="A52" t="s">
        <v>158</v>
      </c>
      <c r="B52">
        <v>50</v>
      </c>
      <c r="C52">
        <v>44</v>
      </c>
      <c r="D52">
        <v>0</v>
      </c>
      <c r="E52">
        <f t="shared" si="1"/>
        <v>88</v>
      </c>
      <c r="F52" s="88"/>
      <c r="G52" s="2"/>
      <c r="H52" s="2"/>
    </row>
    <row r="53" spans="1:8" x14ac:dyDescent="0.3">
      <c r="A53" t="s">
        <v>155</v>
      </c>
      <c r="B53">
        <v>50</v>
      </c>
      <c r="C53">
        <v>45</v>
      </c>
      <c r="D53">
        <v>10</v>
      </c>
      <c r="E53">
        <f t="shared" si="1"/>
        <v>70</v>
      </c>
      <c r="F53" s="88" t="s">
        <v>138</v>
      </c>
      <c r="G53" s="2">
        <v>69.33</v>
      </c>
      <c r="H53" s="2">
        <v>1.1499999999999999</v>
      </c>
    </row>
    <row r="54" spans="1:8" x14ac:dyDescent="0.3">
      <c r="A54" t="s">
        <v>157</v>
      </c>
      <c r="B54">
        <v>50</v>
      </c>
      <c r="C54">
        <v>45</v>
      </c>
      <c r="D54">
        <v>10</v>
      </c>
      <c r="E54">
        <f t="shared" si="1"/>
        <v>70</v>
      </c>
      <c r="F54" s="88"/>
      <c r="G54" s="2"/>
      <c r="H54" s="2"/>
    </row>
    <row r="55" spans="1:8" x14ac:dyDescent="0.3">
      <c r="A55" t="s">
        <v>158</v>
      </c>
      <c r="B55">
        <v>50</v>
      </c>
      <c r="C55">
        <v>44</v>
      </c>
      <c r="D55">
        <v>10</v>
      </c>
      <c r="E55">
        <f t="shared" si="1"/>
        <v>68</v>
      </c>
      <c r="F55" s="88"/>
      <c r="G55" s="2"/>
      <c r="H55" s="2"/>
    </row>
    <row r="56" spans="1:8" x14ac:dyDescent="0.3">
      <c r="A56" t="s">
        <v>155</v>
      </c>
      <c r="B56">
        <v>50</v>
      </c>
      <c r="C56">
        <v>49</v>
      </c>
      <c r="D56">
        <v>15</v>
      </c>
      <c r="E56">
        <f t="shared" si="1"/>
        <v>68</v>
      </c>
      <c r="F56" s="88" t="s">
        <v>139</v>
      </c>
      <c r="G56" s="2">
        <v>65.33</v>
      </c>
      <c r="H56" s="2">
        <v>3.06</v>
      </c>
    </row>
    <row r="57" spans="1:8" x14ac:dyDescent="0.3">
      <c r="A57" t="s">
        <v>157</v>
      </c>
      <c r="B57">
        <v>50</v>
      </c>
      <c r="C57">
        <v>48</v>
      </c>
      <c r="D57">
        <v>17</v>
      </c>
      <c r="E57">
        <f t="shared" si="1"/>
        <v>62</v>
      </c>
      <c r="F57" s="88"/>
      <c r="G57" s="2"/>
      <c r="H57" s="2"/>
    </row>
    <row r="58" spans="1:8" x14ac:dyDescent="0.3">
      <c r="A58" t="s">
        <v>158</v>
      </c>
      <c r="B58">
        <v>50</v>
      </c>
      <c r="C58">
        <v>48</v>
      </c>
      <c r="D58">
        <v>15</v>
      </c>
      <c r="E58">
        <f t="shared" si="1"/>
        <v>66</v>
      </c>
      <c r="F58" s="88"/>
      <c r="G58" s="2"/>
      <c r="H58" s="2"/>
    </row>
    <row r="59" spans="1:8" x14ac:dyDescent="0.3">
      <c r="A59" t="s">
        <v>156</v>
      </c>
      <c r="B59">
        <v>50</v>
      </c>
      <c r="C59">
        <v>46</v>
      </c>
      <c r="D59">
        <v>0</v>
      </c>
      <c r="E59">
        <f t="shared" si="1"/>
        <v>92</v>
      </c>
      <c r="F59" s="88" t="s">
        <v>137</v>
      </c>
      <c r="G59" s="2">
        <v>94</v>
      </c>
      <c r="H59" s="2">
        <v>2</v>
      </c>
    </row>
    <row r="60" spans="1:8" x14ac:dyDescent="0.3">
      <c r="A60" t="s">
        <v>159</v>
      </c>
      <c r="B60">
        <v>50</v>
      </c>
      <c r="C60">
        <v>48</v>
      </c>
      <c r="D60">
        <v>0</v>
      </c>
      <c r="E60">
        <f t="shared" si="1"/>
        <v>96</v>
      </c>
      <c r="F60" s="88"/>
      <c r="G60" s="2"/>
      <c r="H60" s="2"/>
    </row>
    <row r="61" spans="1:8" x14ac:dyDescent="0.3">
      <c r="A61" t="s">
        <v>160</v>
      </c>
      <c r="B61">
        <v>50</v>
      </c>
      <c r="C61">
        <v>47</v>
      </c>
      <c r="D61">
        <v>0</v>
      </c>
      <c r="E61">
        <f t="shared" si="1"/>
        <v>94</v>
      </c>
      <c r="F61" s="88"/>
      <c r="G61" s="2"/>
      <c r="H61" s="2"/>
    </row>
    <row r="62" spans="1:8" x14ac:dyDescent="0.3">
      <c r="A62" t="s">
        <v>156</v>
      </c>
      <c r="B62">
        <v>50</v>
      </c>
      <c r="C62">
        <v>46</v>
      </c>
      <c r="D62">
        <v>11</v>
      </c>
      <c r="E62">
        <f t="shared" si="1"/>
        <v>70</v>
      </c>
      <c r="F62" s="88" t="s">
        <v>138</v>
      </c>
      <c r="G62" s="2">
        <v>72.67</v>
      </c>
      <c r="H62" s="2">
        <v>2.31</v>
      </c>
    </row>
    <row r="63" spans="1:8" x14ac:dyDescent="0.3">
      <c r="A63" t="s">
        <v>159</v>
      </c>
      <c r="B63">
        <v>50</v>
      </c>
      <c r="C63">
        <v>47</v>
      </c>
      <c r="D63">
        <v>10</v>
      </c>
      <c r="E63">
        <f t="shared" si="1"/>
        <v>74</v>
      </c>
      <c r="F63" s="88"/>
      <c r="G63" s="2"/>
      <c r="H63" s="2"/>
    </row>
    <row r="64" spans="1:8" x14ac:dyDescent="0.3">
      <c r="A64" t="s">
        <v>160</v>
      </c>
      <c r="B64">
        <v>50</v>
      </c>
      <c r="C64">
        <v>47</v>
      </c>
      <c r="D64">
        <v>10</v>
      </c>
      <c r="E64">
        <f t="shared" si="1"/>
        <v>74</v>
      </c>
      <c r="F64" s="88"/>
      <c r="G64" s="2"/>
      <c r="H64" s="2"/>
    </row>
    <row r="65" spans="1:10" x14ac:dyDescent="0.3">
      <c r="A65" t="s">
        <v>156</v>
      </c>
      <c r="B65">
        <v>50</v>
      </c>
      <c r="C65">
        <v>50</v>
      </c>
      <c r="D65">
        <v>19</v>
      </c>
      <c r="E65">
        <f t="shared" si="1"/>
        <v>62</v>
      </c>
      <c r="F65" s="88" t="s">
        <v>139</v>
      </c>
      <c r="G65" s="2">
        <v>64</v>
      </c>
      <c r="H65" s="2">
        <v>2</v>
      </c>
    </row>
    <row r="66" spans="1:10" x14ac:dyDescent="0.3">
      <c r="A66" t="s">
        <v>159</v>
      </c>
      <c r="B66">
        <v>50</v>
      </c>
      <c r="C66">
        <v>50</v>
      </c>
      <c r="D66">
        <v>18</v>
      </c>
      <c r="E66">
        <f t="shared" si="1"/>
        <v>64</v>
      </c>
      <c r="F66" s="88"/>
      <c r="G66" s="2"/>
      <c r="H66" s="2"/>
    </row>
    <row r="67" spans="1:10" x14ac:dyDescent="0.3">
      <c r="A67" t="s">
        <v>160</v>
      </c>
      <c r="B67">
        <v>50</v>
      </c>
      <c r="C67">
        <v>50</v>
      </c>
      <c r="D67">
        <v>17</v>
      </c>
      <c r="E67">
        <f t="shared" si="1"/>
        <v>66</v>
      </c>
      <c r="F67" s="88"/>
      <c r="G67" s="2"/>
      <c r="H67" s="2"/>
    </row>
    <row r="68" spans="1:10" x14ac:dyDescent="0.3">
      <c r="A68" s="64" t="s">
        <v>167</v>
      </c>
      <c r="B68" s="30">
        <v>50</v>
      </c>
      <c r="C68" s="30"/>
      <c r="D68" s="30"/>
      <c r="E68" s="30">
        <f t="shared" ref="E68:E99" si="2">((C68-D68)/B68)*100</f>
        <v>0</v>
      </c>
      <c r="F68" s="65"/>
      <c r="G68" s="66"/>
      <c r="H68" s="66"/>
      <c r="I68" s="30"/>
      <c r="J68" s="30"/>
    </row>
    <row r="69" spans="1:10" x14ac:dyDescent="0.3">
      <c r="A69" t="s">
        <v>4</v>
      </c>
      <c r="B69">
        <v>50</v>
      </c>
      <c r="C69">
        <v>45</v>
      </c>
      <c r="D69">
        <v>15</v>
      </c>
      <c r="E69">
        <f t="shared" si="2"/>
        <v>60</v>
      </c>
      <c r="F69" s="88" t="s">
        <v>137</v>
      </c>
      <c r="G69" s="2">
        <v>60</v>
      </c>
      <c r="H69" s="2">
        <v>0</v>
      </c>
    </row>
    <row r="70" spans="1:10" x14ac:dyDescent="0.3">
      <c r="A70" t="s">
        <v>5</v>
      </c>
      <c r="B70">
        <v>50</v>
      </c>
      <c r="C70">
        <v>45</v>
      </c>
      <c r="D70">
        <v>15</v>
      </c>
      <c r="E70">
        <f t="shared" si="2"/>
        <v>60</v>
      </c>
      <c r="F70" s="88"/>
      <c r="G70" s="2"/>
      <c r="H70" s="2"/>
    </row>
    <row r="71" spans="1:10" x14ac:dyDescent="0.3">
      <c r="A71" t="s">
        <v>6</v>
      </c>
      <c r="B71">
        <v>50</v>
      </c>
      <c r="C71">
        <v>45</v>
      </c>
      <c r="D71">
        <v>15</v>
      </c>
      <c r="E71">
        <f t="shared" si="2"/>
        <v>60</v>
      </c>
      <c r="F71" s="88"/>
      <c r="G71" s="2"/>
      <c r="H71" s="2"/>
    </row>
    <row r="72" spans="1:10" x14ac:dyDescent="0.3">
      <c r="A72" t="s">
        <v>4</v>
      </c>
      <c r="B72">
        <v>50</v>
      </c>
      <c r="C72">
        <v>42</v>
      </c>
      <c r="D72">
        <v>15</v>
      </c>
      <c r="E72">
        <f t="shared" si="2"/>
        <v>54</v>
      </c>
      <c r="F72" s="88" t="s">
        <v>138</v>
      </c>
      <c r="G72" s="2">
        <v>54.67</v>
      </c>
      <c r="H72" s="2">
        <v>1.1499999999999999</v>
      </c>
    </row>
    <row r="73" spans="1:10" x14ac:dyDescent="0.3">
      <c r="A73" t="s">
        <v>5</v>
      </c>
      <c r="B73">
        <v>50</v>
      </c>
      <c r="C73">
        <v>43</v>
      </c>
      <c r="D73">
        <v>16</v>
      </c>
      <c r="E73">
        <f t="shared" si="2"/>
        <v>54</v>
      </c>
      <c r="F73" s="88"/>
      <c r="G73" s="2"/>
      <c r="H73" s="2"/>
    </row>
    <row r="74" spans="1:10" x14ac:dyDescent="0.3">
      <c r="A74" t="s">
        <v>6</v>
      </c>
      <c r="B74">
        <v>50</v>
      </c>
      <c r="C74">
        <v>44</v>
      </c>
      <c r="D74">
        <v>16</v>
      </c>
      <c r="E74">
        <f t="shared" si="2"/>
        <v>56.000000000000007</v>
      </c>
      <c r="F74" s="88"/>
      <c r="G74" s="2"/>
      <c r="H74" s="2"/>
    </row>
    <row r="75" spans="1:10" x14ac:dyDescent="0.3">
      <c r="A75" t="s">
        <v>4</v>
      </c>
      <c r="B75">
        <v>50</v>
      </c>
      <c r="C75">
        <v>41</v>
      </c>
      <c r="D75">
        <v>17</v>
      </c>
      <c r="E75">
        <f t="shared" si="2"/>
        <v>48</v>
      </c>
      <c r="F75" s="88" t="s">
        <v>139</v>
      </c>
      <c r="G75" s="2">
        <v>49.33</v>
      </c>
      <c r="H75" s="2">
        <v>1.1499999999999999</v>
      </c>
    </row>
    <row r="76" spans="1:10" x14ac:dyDescent="0.3">
      <c r="A76" t="s">
        <v>5</v>
      </c>
      <c r="B76">
        <v>50</v>
      </c>
      <c r="C76">
        <v>42</v>
      </c>
      <c r="D76">
        <v>17</v>
      </c>
      <c r="E76">
        <f t="shared" si="2"/>
        <v>50</v>
      </c>
      <c r="F76" s="88"/>
      <c r="G76" s="2"/>
      <c r="H76" s="2"/>
    </row>
    <row r="77" spans="1:10" x14ac:dyDescent="0.3">
      <c r="A77" t="s">
        <v>6</v>
      </c>
      <c r="B77">
        <v>50</v>
      </c>
      <c r="C77">
        <v>42</v>
      </c>
      <c r="D77">
        <v>17</v>
      </c>
      <c r="E77">
        <f t="shared" si="2"/>
        <v>50</v>
      </c>
      <c r="F77" s="88"/>
      <c r="G77" s="2"/>
      <c r="H77" s="2"/>
    </row>
    <row r="78" spans="1:10" x14ac:dyDescent="0.3">
      <c r="A78" t="s">
        <v>161</v>
      </c>
      <c r="B78">
        <v>50</v>
      </c>
      <c r="C78">
        <v>45</v>
      </c>
      <c r="D78">
        <v>0</v>
      </c>
      <c r="E78">
        <f t="shared" si="2"/>
        <v>90</v>
      </c>
      <c r="F78" s="88" t="s">
        <v>137</v>
      </c>
      <c r="G78" s="2">
        <v>90</v>
      </c>
      <c r="H78" s="2">
        <v>0</v>
      </c>
    </row>
    <row r="79" spans="1:10" x14ac:dyDescent="0.3">
      <c r="A79" t="s">
        <v>162</v>
      </c>
      <c r="B79">
        <v>50</v>
      </c>
      <c r="C79">
        <v>45</v>
      </c>
      <c r="D79">
        <v>0</v>
      </c>
      <c r="E79">
        <f t="shared" si="2"/>
        <v>90</v>
      </c>
      <c r="F79" s="88"/>
      <c r="G79" s="2"/>
      <c r="H79" s="2"/>
    </row>
    <row r="80" spans="1:10" x14ac:dyDescent="0.3">
      <c r="A80" t="s">
        <v>163</v>
      </c>
      <c r="B80">
        <v>50</v>
      </c>
      <c r="C80">
        <v>45</v>
      </c>
      <c r="D80">
        <v>0</v>
      </c>
      <c r="E80">
        <f t="shared" si="2"/>
        <v>90</v>
      </c>
      <c r="F80" s="88"/>
      <c r="G80" s="2"/>
      <c r="H80" s="2"/>
    </row>
    <row r="81" spans="1:10" x14ac:dyDescent="0.3">
      <c r="A81" t="s">
        <v>161</v>
      </c>
      <c r="B81">
        <v>50</v>
      </c>
      <c r="C81">
        <v>46</v>
      </c>
      <c r="D81">
        <v>11</v>
      </c>
      <c r="E81">
        <f t="shared" si="2"/>
        <v>70</v>
      </c>
      <c r="F81" s="88" t="s">
        <v>138</v>
      </c>
      <c r="G81" s="2">
        <v>70.67</v>
      </c>
      <c r="H81" s="2">
        <v>1.1499999999999999</v>
      </c>
    </row>
    <row r="82" spans="1:10" x14ac:dyDescent="0.3">
      <c r="A82" t="s">
        <v>162</v>
      </c>
      <c r="B82">
        <v>50</v>
      </c>
      <c r="C82">
        <v>46</v>
      </c>
      <c r="D82">
        <v>11</v>
      </c>
      <c r="E82">
        <f t="shared" si="2"/>
        <v>70</v>
      </c>
      <c r="F82" s="88"/>
      <c r="G82" s="2"/>
      <c r="H82" s="2"/>
    </row>
    <row r="83" spans="1:10" x14ac:dyDescent="0.3">
      <c r="A83" t="s">
        <v>163</v>
      </c>
      <c r="B83">
        <v>50</v>
      </c>
      <c r="C83">
        <v>47</v>
      </c>
      <c r="D83">
        <v>11</v>
      </c>
      <c r="E83">
        <f t="shared" si="2"/>
        <v>72</v>
      </c>
      <c r="F83" s="88"/>
      <c r="G83" s="2"/>
      <c r="H83" s="2"/>
    </row>
    <row r="84" spans="1:10" x14ac:dyDescent="0.3">
      <c r="A84" t="s">
        <v>161</v>
      </c>
      <c r="B84">
        <v>50</v>
      </c>
      <c r="C84">
        <v>47</v>
      </c>
      <c r="D84">
        <v>17</v>
      </c>
      <c r="E84">
        <f t="shared" si="2"/>
        <v>60</v>
      </c>
      <c r="F84" s="88" t="s">
        <v>139</v>
      </c>
      <c r="G84" s="2">
        <v>62</v>
      </c>
      <c r="H84" s="2">
        <v>2</v>
      </c>
    </row>
    <row r="85" spans="1:10" x14ac:dyDescent="0.3">
      <c r="A85" t="s">
        <v>162</v>
      </c>
      <c r="B85">
        <v>50</v>
      </c>
      <c r="C85">
        <v>47</v>
      </c>
      <c r="D85">
        <v>15</v>
      </c>
      <c r="E85">
        <f t="shared" si="2"/>
        <v>64</v>
      </c>
      <c r="F85" s="88"/>
      <c r="G85" s="2"/>
      <c r="H85" s="2"/>
    </row>
    <row r="86" spans="1:10" x14ac:dyDescent="0.3">
      <c r="A86" t="s">
        <v>163</v>
      </c>
      <c r="B86">
        <v>50</v>
      </c>
      <c r="C86">
        <v>47</v>
      </c>
      <c r="D86">
        <v>16</v>
      </c>
      <c r="E86">
        <f t="shared" si="2"/>
        <v>62</v>
      </c>
      <c r="F86" s="88"/>
      <c r="G86" s="2"/>
      <c r="H86" s="2"/>
    </row>
    <row r="87" spans="1:10" x14ac:dyDescent="0.3">
      <c r="A87" t="s">
        <v>164</v>
      </c>
      <c r="B87">
        <v>50</v>
      </c>
      <c r="C87">
        <v>46</v>
      </c>
      <c r="D87">
        <v>0</v>
      </c>
      <c r="E87">
        <f t="shared" si="2"/>
        <v>92</v>
      </c>
      <c r="F87" s="88" t="s">
        <v>137</v>
      </c>
      <c r="G87" s="2">
        <v>92.67</v>
      </c>
      <c r="H87" s="2">
        <v>1.1499999999999999</v>
      </c>
    </row>
    <row r="88" spans="1:10" x14ac:dyDescent="0.3">
      <c r="A88" t="s">
        <v>165</v>
      </c>
      <c r="B88">
        <v>50</v>
      </c>
      <c r="C88">
        <v>46</v>
      </c>
      <c r="D88">
        <v>0</v>
      </c>
      <c r="E88">
        <f t="shared" si="2"/>
        <v>92</v>
      </c>
      <c r="F88" s="88"/>
      <c r="G88" s="2"/>
      <c r="H88" s="2"/>
    </row>
    <row r="89" spans="1:10" x14ac:dyDescent="0.3">
      <c r="A89" t="s">
        <v>166</v>
      </c>
      <c r="B89">
        <v>50</v>
      </c>
      <c r="C89">
        <v>47</v>
      </c>
      <c r="D89">
        <v>0</v>
      </c>
      <c r="E89">
        <f t="shared" si="2"/>
        <v>94</v>
      </c>
      <c r="F89" s="88"/>
      <c r="G89" s="2"/>
      <c r="H89" s="2"/>
    </row>
    <row r="90" spans="1:10" x14ac:dyDescent="0.3">
      <c r="A90" t="s">
        <v>164</v>
      </c>
      <c r="B90">
        <v>50</v>
      </c>
      <c r="C90">
        <v>45</v>
      </c>
      <c r="D90">
        <v>10</v>
      </c>
      <c r="E90">
        <f t="shared" si="2"/>
        <v>70</v>
      </c>
      <c r="F90" s="88" t="s">
        <v>138</v>
      </c>
      <c r="G90" s="2">
        <v>70</v>
      </c>
      <c r="H90" s="2">
        <v>0</v>
      </c>
    </row>
    <row r="91" spans="1:10" x14ac:dyDescent="0.3">
      <c r="A91" t="s">
        <v>165</v>
      </c>
      <c r="B91">
        <v>50</v>
      </c>
      <c r="C91">
        <v>45</v>
      </c>
      <c r="D91">
        <v>10</v>
      </c>
      <c r="E91">
        <f t="shared" si="2"/>
        <v>70</v>
      </c>
      <c r="F91" s="88"/>
      <c r="G91" s="2"/>
      <c r="H91" s="2"/>
    </row>
    <row r="92" spans="1:10" x14ac:dyDescent="0.3">
      <c r="A92" t="s">
        <v>166</v>
      </c>
      <c r="B92">
        <v>50</v>
      </c>
      <c r="C92">
        <v>45</v>
      </c>
      <c r="D92">
        <v>10</v>
      </c>
      <c r="E92">
        <f t="shared" si="2"/>
        <v>70</v>
      </c>
      <c r="F92" s="88"/>
      <c r="G92" s="2"/>
      <c r="H92" s="2"/>
    </row>
    <row r="93" spans="1:10" x14ac:dyDescent="0.3">
      <c r="A93" t="s">
        <v>164</v>
      </c>
      <c r="B93">
        <v>50</v>
      </c>
      <c r="C93">
        <v>46</v>
      </c>
      <c r="D93">
        <v>19</v>
      </c>
      <c r="E93">
        <f t="shared" si="2"/>
        <v>54</v>
      </c>
      <c r="F93" s="88" t="s">
        <v>139</v>
      </c>
      <c r="G93" s="2">
        <v>55.33</v>
      </c>
      <c r="H93" s="2">
        <v>1.1499999999999999</v>
      </c>
    </row>
    <row r="94" spans="1:10" x14ac:dyDescent="0.3">
      <c r="A94" t="s">
        <v>165</v>
      </c>
      <c r="B94">
        <v>50</v>
      </c>
      <c r="C94">
        <v>47</v>
      </c>
      <c r="D94">
        <v>19</v>
      </c>
      <c r="E94">
        <f t="shared" si="2"/>
        <v>56.000000000000007</v>
      </c>
      <c r="F94" s="88"/>
      <c r="G94" s="2"/>
      <c r="H94" s="2"/>
    </row>
    <row r="95" spans="1:10" x14ac:dyDescent="0.3">
      <c r="A95" t="s">
        <v>166</v>
      </c>
      <c r="B95">
        <v>50</v>
      </c>
      <c r="C95">
        <v>47</v>
      </c>
      <c r="D95">
        <v>19</v>
      </c>
      <c r="E95">
        <f t="shared" si="2"/>
        <v>56.000000000000007</v>
      </c>
      <c r="F95" s="88"/>
      <c r="G95" s="2"/>
      <c r="H95" s="2"/>
    </row>
    <row r="96" spans="1:10" x14ac:dyDescent="0.3">
      <c r="A96" s="64" t="s">
        <v>168</v>
      </c>
      <c r="B96" s="30">
        <v>50</v>
      </c>
      <c r="C96" s="30"/>
      <c r="D96" s="30"/>
      <c r="E96" s="30">
        <f t="shared" si="2"/>
        <v>0</v>
      </c>
      <c r="F96" s="30"/>
      <c r="G96" s="66"/>
      <c r="H96" s="66"/>
      <c r="I96" s="30"/>
      <c r="J96" s="30"/>
    </row>
    <row r="97" spans="1:8" x14ac:dyDescent="0.3">
      <c r="A97" t="s">
        <v>4</v>
      </c>
      <c r="B97">
        <v>50</v>
      </c>
      <c r="C97">
        <v>43</v>
      </c>
      <c r="D97">
        <v>14</v>
      </c>
      <c r="E97">
        <f t="shared" si="2"/>
        <v>57.999999999999993</v>
      </c>
      <c r="F97" s="88" t="s">
        <v>137</v>
      </c>
      <c r="G97" s="2">
        <v>56.67</v>
      </c>
      <c r="H97" s="2">
        <v>1.1499999999999999</v>
      </c>
    </row>
    <row r="98" spans="1:8" x14ac:dyDescent="0.3">
      <c r="A98" t="s">
        <v>5</v>
      </c>
      <c r="B98">
        <v>50</v>
      </c>
      <c r="C98">
        <v>45</v>
      </c>
      <c r="D98">
        <v>17</v>
      </c>
      <c r="E98">
        <f t="shared" si="2"/>
        <v>56.000000000000007</v>
      </c>
      <c r="F98" s="88"/>
      <c r="G98" s="2"/>
      <c r="H98" s="2"/>
    </row>
    <row r="99" spans="1:8" x14ac:dyDescent="0.3">
      <c r="A99" t="s">
        <v>6</v>
      </c>
      <c r="B99">
        <v>50</v>
      </c>
      <c r="C99">
        <v>45</v>
      </c>
      <c r="D99">
        <v>17</v>
      </c>
      <c r="E99">
        <f t="shared" si="2"/>
        <v>56.000000000000007</v>
      </c>
      <c r="F99" s="88"/>
      <c r="G99" s="2"/>
      <c r="H99" s="2"/>
    </row>
    <row r="100" spans="1:8" x14ac:dyDescent="0.3">
      <c r="A100" t="s">
        <v>4</v>
      </c>
      <c r="B100">
        <v>50</v>
      </c>
      <c r="C100">
        <v>45</v>
      </c>
      <c r="D100">
        <v>18</v>
      </c>
      <c r="E100">
        <f t="shared" ref="E100:E131" si="3">((C100-D100)/B100)*100</f>
        <v>54</v>
      </c>
      <c r="F100" s="88" t="s">
        <v>138</v>
      </c>
      <c r="G100" s="2">
        <v>54</v>
      </c>
      <c r="H100" s="2">
        <v>0</v>
      </c>
    </row>
    <row r="101" spans="1:8" x14ac:dyDescent="0.3">
      <c r="A101" t="s">
        <v>5</v>
      </c>
      <c r="B101">
        <v>50</v>
      </c>
      <c r="C101">
        <v>45</v>
      </c>
      <c r="D101">
        <v>18</v>
      </c>
      <c r="E101">
        <f t="shared" si="3"/>
        <v>54</v>
      </c>
      <c r="F101" s="88"/>
      <c r="G101" s="2"/>
      <c r="H101" s="2"/>
    </row>
    <row r="102" spans="1:8" x14ac:dyDescent="0.3">
      <c r="A102" t="s">
        <v>6</v>
      </c>
      <c r="B102">
        <v>50</v>
      </c>
      <c r="C102">
        <v>45</v>
      </c>
      <c r="D102">
        <v>18</v>
      </c>
      <c r="E102">
        <f t="shared" si="3"/>
        <v>54</v>
      </c>
      <c r="F102" s="88"/>
      <c r="G102" s="2"/>
      <c r="H102" s="2"/>
    </row>
    <row r="103" spans="1:8" x14ac:dyDescent="0.3">
      <c r="A103" t="s">
        <v>4</v>
      </c>
      <c r="B103">
        <v>50</v>
      </c>
      <c r="C103">
        <v>42</v>
      </c>
      <c r="D103">
        <v>16</v>
      </c>
      <c r="E103">
        <f t="shared" si="3"/>
        <v>52</v>
      </c>
      <c r="F103" s="88" t="s">
        <v>139</v>
      </c>
      <c r="G103" s="2">
        <v>50.67</v>
      </c>
      <c r="H103" s="2">
        <v>1.1499999999999999</v>
      </c>
    </row>
    <row r="104" spans="1:8" x14ac:dyDescent="0.3">
      <c r="A104" t="s">
        <v>5</v>
      </c>
      <c r="B104">
        <v>50</v>
      </c>
      <c r="C104">
        <v>44</v>
      </c>
      <c r="D104">
        <v>19</v>
      </c>
      <c r="E104">
        <f t="shared" si="3"/>
        <v>50</v>
      </c>
      <c r="F104" s="88"/>
      <c r="G104" s="2"/>
      <c r="H104" s="2"/>
    </row>
    <row r="105" spans="1:8" x14ac:dyDescent="0.3">
      <c r="A105" t="s">
        <v>6</v>
      </c>
      <c r="B105">
        <v>50</v>
      </c>
      <c r="C105">
        <v>44</v>
      </c>
      <c r="D105">
        <v>19</v>
      </c>
      <c r="E105">
        <f t="shared" si="3"/>
        <v>50</v>
      </c>
      <c r="F105" s="88"/>
      <c r="G105" s="2"/>
      <c r="H105" s="2"/>
    </row>
    <row r="106" spans="1:8" x14ac:dyDescent="0.3">
      <c r="A106" t="s">
        <v>169</v>
      </c>
      <c r="B106">
        <v>50</v>
      </c>
      <c r="C106">
        <v>44</v>
      </c>
      <c r="D106">
        <v>0</v>
      </c>
      <c r="E106">
        <f t="shared" si="3"/>
        <v>88</v>
      </c>
      <c r="F106" s="88" t="s">
        <v>137</v>
      </c>
      <c r="G106" s="2">
        <v>86.67</v>
      </c>
      <c r="H106" s="2">
        <v>1.1499999999999999</v>
      </c>
    </row>
    <row r="107" spans="1:8" x14ac:dyDescent="0.3">
      <c r="A107" t="s">
        <v>170</v>
      </c>
      <c r="B107">
        <v>50</v>
      </c>
      <c r="C107">
        <v>43</v>
      </c>
      <c r="D107">
        <v>0</v>
      </c>
      <c r="E107">
        <f t="shared" si="3"/>
        <v>86</v>
      </c>
      <c r="F107" s="88"/>
      <c r="G107" s="2"/>
      <c r="H107" s="2"/>
    </row>
    <row r="108" spans="1:8" x14ac:dyDescent="0.3">
      <c r="A108" t="s">
        <v>171</v>
      </c>
      <c r="B108">
        <v>50</v>
      </c>
      <c r="C108">
        <v>43</v>
      </c>
      <c r="D108">
        <v>0</v>
      </c>
      <c r="E108">
        <f t="shared" si="3"/>
        <v>86</v>
      </c>
      <c r="F108" s="88"/>
      <c r="G108" s="2"/>
      <c r="H108" s="2"/>
    </row>
    <row r="109" spans="1:8" x14ac:dyDescent="0.3">
      <c r="A109" t="s">
        <v>169</v>
      </c>
      <c r="B109">
        <v>50</v>
      </c>
      <c r="C109">
        <v>44</v>
      </c>
      <c r="D109">
        <v>0</v>
      </c>
      <c r="E109">
        <f t="shared" si="3"/>
        <v>88</v>
      </c>
      <c r="F109" s="88" t="s">
        <v>138</v>
      </c>
      <c r="G109" s="2">
        <v>86.67</v>
      </c>
      <c r="H109" s="2">
        <v>1.1499999999999999</v>
      </c>
    </row>
    <row r="110" spans="1:8" x14ac:dyDescent="0.3">
      <c r="A110" t="s">
        <v>170</v>
      </c>
      <c r="B110">
        <v>50</v>
      </c>
      <c r="C110">
        <v>43</v>
      </c>
      <c r="D110">
        <v>0</v>
      </c>
      <c r="E110">
        <f t="shared" si="3"/>
        <v>86</v>
      </c>
      <c r="F110" s="88"/>
      <c r="G110" s="2"/>
      <c r="H110" s="2"/>
    </row>
    <row r="111" spans="1:8" x14ac:dyDescent="0.3">
      <c r="A111" t="s">
        <v>171</v>
      </c>
      <c r="B111">
        <v>50</v>
      </c>
      <c r="C111">
        <v>43</v>
      </c>
      <c r="D111">
        <v>0</v>
      </c>
      <c r="E111">
        <f t="shared" si="3"/>
        <v>86</v>
      </c>
      <c r="F111" s="88"/>
      <c r="G111" s="2"/>
      <c r="H111" s="2"/>
    </row>
    <row r="112" spans="1:8" x14ac:dyDescent="0.3">
      <c r="A112" t="s">
        <v>169</v>
      </c>
      <c r="B112">
        <v>50</v>
      </c>
      <c r="C112">
        <v>45</v>
      </c>
      <c r="D112">
        <v>10</v>
      </c>
      <c r="E112">
        <f t="shared" si="3"/>
        <v>70</v>
      </c>
      <c r="F112" s="88" t="s">
        <v>139</v>
      </c>
      <c r="G112" s="2">
        <v>68.67</v>
      </c>
      <c r="H112" s="2">
        <v>2.31</v>
      </c>
    </row>
    <row r="113" spans="1:10" x14ac:dyDescent="0.3">
      <c r="A113" t="s">
        <v>170</v>
      </c>
      <c r="B113">
        <v>50</v>
      </c>
      <c r="C113">
        <v>45</v>
      </c>
      <c r="D113">
        <v>10</v>
      </c>
      <c r="E113">
        <f t="shared" si="3"/>
        <v>70</v>
      </c>
      <c r="F113" s="88"/>
      <c r="G113" s="2"/>
      <c r="H113" s="2"/>
    </row>
    <row r="114" spans="1:10" x14ac:dyDescent="0.3">
      <c r="A114" t="s">
        <v>171</v>
      </c>
      <c r="B114">
        <v>50</v>
      </c>
      <c r="C114">
        <v>45</v>
      </c>
      <c r="D114">
        <v>12</v>
      </c>
      <c r="E114">
        <f t="shared" si="3"/>
        <v>66</v>
      </c>
      <c r="F114" s="88"/>
      <c r="G114" s="2"/>
      <c r="H114" s="2"/>
    </row>
    <row r="115" spans="1:10" x14ac:dyDescent="0.3">
      <c r="A115" t="s">
        <v>172</v>
      </c>
      <c r="B115">
        <v>50</v>
      </c>
      <c r="C115">
        <v>46</v>
      </c>
      <c r="D115">
        <v>0</v>
      </c>
      <c r="E115">
        <f t="shared" si="3"/>
        <v>92</v>
      </c>
      <c r="F115" s="88" t="s">
        <v>137</v>
      </c>
      <c r="G115" s="2">
        <v>92.67</v>
      </c>
      <c r="H115" s="2">
        <v>1.1499999999999999</v>
      </c>
    </row>
    <row r="116" spans="1:10" x14ac:dyDescent="0.3">
      <c r="A116" t="s">
        <v>173</v>
      </c>
      <c r="B116">
        <v>50</v>
      </c>
      <c r="C116">
        <v>47</v>
      </c>
      <c r="D116">
        <v>0</v>
      </c>
      <c r="E116">
        <f t="shared" si="3"/>
        <v>94</v>
      </c>
      <c r="F116" s="88"/>
      <c r="G116" s="2"/>
      <c r="H116" s="2"/>
    </row>
    <row r="117" spans="1:10" x14ac:dyDescent="0.3">
      <c r="A117" t="s">
        <v>174</v>
      </c>
      <c r="B117">
        <v>50</v>
      </c>
      <c r="C117">
        <v>46</v>
      </c>
      <c r="D117">
        <v>0</v>
      </c>
      <c r="E117">
        <f t="shared" si="3"/>
        <v>92</v>
      </c>
      <c r="F117" s="88"/>
      <c r="G117" s="2"/>
      <c r="H117" s="2"/>
    </row>
    <row r="118" spans="1:10" x14ac:dyDescent="0.3">
      <c r="A118" t="s">
        <v>172</v>
      </c>
      <c r="B118">
        <v>50</v>
      </c>
      <c r="C118">
        <v>46</v>
      </c>
      <c r="D118">
        <v>14</v>
      </c>
      <c r="E118">
        <f t="shared" si="3"/>
        <v>64</v>
      </c>
      <c r="F118" s="88" t="s">
        <v>138</v>
      </c>
      <c r="G118" s="2">
        <v>62.67</v>
      </c>
      <c r="H118" s="2">
        <v>1.1499999999999999</v>
      </c>
    </row>
    <row r="119" spans="1:10" x14ac:dyDescent="0.3">
      <c r="A119" t="s">
        <v>173</v>
      </c>
      <c r="B119">
        <v>50</v>
      </c>
      <c r="C119">
        <v>46</v>
      </c>
      <c r="D119">
        <v>15</v>
      </c>
      <c r="E119">
        <f t="shared" si="3"/>
        <v>62</v>
      </c>
      <c r="F119" s="88"/>
      <c r="G119" s="2"/>
      <c r="H119" s="2"/>
    </row>
    <row r="120" spans="1:10" x14ac:dyDescent="0.3">
      <c r="A120" t="s">
        <v>174</v>
      </c>
      <c r="B120">
        <v>50</v>
      </c>
      <c r="C120">
        <v>46</v>
      </c>
      <c r="D120">
        <v>15</v>
      </c>
      <c r="E120">
        <f t="shared" si="3"/>
        <v>62</v>
      </c>
      <c r="F120" s="88"/>
      <c r="G120" s="2"/>
      <c r="H120" s="2"/>
    </row>
    <row r="121" spans="1:10" x14ac:dyDescent="0.3">
      <c r="A121" t="s">
        <v>172</v>
      </c>
      <c r="B121">
        <v>50</v>
      </c>
      <c r="C121">
        <v>49</v>
      </c>
      <c r="D121">
        <v>35</v>
      </c>
      <c r="E121">
        <f t="shared" si="3"/>
        <v>28.000000000000004</v>
      </c>
      <c r="F121" s="88" t="s">
        <v>139</v>
      </c>
      <c r="G121" s="2">
        <v>27.33</v>
      </c>
      <c r="H121" s="2">
        <v>1.1499999999999999</v>
      </c>
    </row>
    <row r="122" spans="1:10" x14ac:dyDescent="0.3">
      <c r="A122" t="s">
        <v>173</v>
      </c>
      <c r="B122">
        <v>50</v>
      </c>
      <c r="C122">
        <v>49</v>
      </c>
      <c r="D122">
        <v>35</v>
      </c>
      <c r="E122">
        <f t="shared" si="3"/>
        <v>28.000000000000004</v>
      </c>
      <c r="F122" s="88"/>
      <c r="G122" s="2"/>
      <c r="H122" s="2"/>
    </row>
    <row r="123" spans="1:10" x14ac:dyDescent="0.3">
      <c r="A123" t="s">
        <v>174</v>
      </c>
      <c r="B123">
        <v>50</v>
      </c>
      <c r="C123">
        <v>48</v>
      </c>
      <c r="D123">
        <v>35</v>
      </c>
      <c r="E123">
        <f t="shared" si="3"/>
        <v>26</v>
      </c>
      <c r="F123" s="88"/>
      <c r="G123" s="2"/>
      <c r="H123" s="2"/>
    </row>
    <row r="124" spans="1:10" x14ac:dyDescent="0.3">
      <c r="A124" s="64" t="s">
        <v>175</v>
      </c>
      <c r="B124" s="30">
        <v>50</v>
      </c>
      <c r="C124" s="30"/>
      <c r="D124" s="30"/>
      <c r="E124" s="30">
        <f t="shared" si="3"/>
        <v>0</v>
      </c>
      <c r="F124" s="30"/>
      <c r="G124" s="66"/>
      <c r="H124" s="66"/>
      <c r="I124" s="30"/>
      <c r="J124" s="30"/>
    </row>
    <row r="125" spans="1:10" x14ac:dyDescent="0.3">
      <c r="A125" t="s">
        <v>4</v>
      </c>
      <c r="B125">
        <v>50</v>
      </c>
      <c r="C125">
        <v>46</v>
      </c>
      <c r="D125">
        <v>10</v>
      </c>
      <c r="E125">
        <f t="shared" si="3"/>
        <v>72</v>
      </c>
      <c r="F125" s="88" t="s">
        <v>137</v>
      </c>
      <c r="G125" s="2">
        <v>71.33</v>
      </c>
      <c r="H125" s="2">
        <v>1.1499999999999999</v>
      </c>
    </row>
    <row r="126" spans="1:10" x14ac:dyDescent="0.3">
      <c r="A126" t="s">
        <v>5</v>
      </c>
      <c r="B126">
        <v>50</v>
      </c>
      <c r="C126">
        <v>46</v>
      </c>
      <c r="D126">
        <v>11</v>
      </c>
      <c r="E126">
        <f t="shared" si="3"/>
        <v>70</v>
      </c>
      <c r="F126" s="88"/>
      <c r="G126" s="2"/>
      <c r="H126" s="2"/>
    </row>
    <row r="127" spans="1:10" x14ac:dyDescent="0.3">
      <c r="A127" t="s">
        <v>6</v>
      </c>
      <c r="B127">
        <v>50</v>
      </c>
      <c r="C127">
        <v>46</v>
      </c>
      <c r="D127">
        <v>10</v>
      </c>
      <c r="E127">
        <f t="shared" si="3"/>
        <v>72</v>
      </c>
      <c r="F127" s="88"/>
      <c r="G127" s="2"/>
      <c r="H127" s="2"/>
    </row>
    <row r="128" spans="1:10" x14ac:dyDescent="0.3">
      <c r="A128" t="s">
        <v>4</v>
      </c>
      <c r="B128">
        <v>50</v>
      </c>
      <c r="C128">
        <v>45</v>
      </c>
      <c r="D128">
        <v>15</v>
      </c>
      <c r="E128">
        <f t="shared" si="3"/>
        <v>60</v>
      </c>
      <c r="F128" s="88" t="s">
        <v>138</v>
      </c>
      <c r="G128" s="2">
        <v>60</v>
      </c>
      <c r="H128" s="2">
        <v>0</v>
      </c>
    </row>
    <row r="129" spans="1:8" x14ac:dyDescent="0.3">
      <c r="A129" t="s">
        <v>5</v>
      </c>
      <c r="B129">
        <v>50</v>
      </c>
      <c r="C129">
        <v>45</v>
      </c>
      <c r="D129">
        <v>15</v>
      </c>
      <c r="E129">
        <f t="shared" si="3"/>
        <v>60</v>
      </c>
      <c r="F129" s="88"/>
      <c r="G129" s="2"/>
      <c r="H129" s="2"/>
    </row>
    <row r="130" spans="1:8" x14ac:dyDescent="0.3">
      <c r="A130" t="s">
        <v>6</v>
      </c>
      <c r="B130">
        <v>50</v>
      </c>
      <c r="C130">
        <v>44</v>
      </c>
      <c r="D130">
        <v>14</v>
      </c>
      <c r="E130">
        <f t="shared" si="3"/>
        <v>60</v>
      </c>
      <c r="F130" s="88"/>
      <c r="G130" s="2"/>
      <c r="H130" s="2"/>
    </row>
    <row r="131" spans="1:8" x14ac:dyDescent="0.3">
      <c r="A131" t="s">
        <v>4</v>
      </c>
      <c r="B131">
        <v>50</v>
      </c>
      <c r="C131">
        <v>44</v>
      </c>
      <c r="D131">
        <v>17</v>
      </c>
      <c r="E131">
        <f t="shared" si="3"/>
        <v>54</v>
      </c>
      <c r="F131" s="88" t="s">
        <v>139</v>
      </c>
      <c r="G131" s="2">
        <v>54</v>
      </c>
      <c r="H131" s="2">
        <v>0</v>
      </c>
    </row>
    <row r="132" spans="1:8" x14ac:dyDescent="0.3">
      <c r="A132" t="s">
        <v>5</v>
      </c>
      <c r="B132">
        <v>50</v>
      </c>
      <c r="C132">
        <v>44</v>
      </c>
      <c r="D132">
        <v>17</v>
      </c>
      <c r="E132">
        <f t="shared" ref="E132:E151" si="4">((C132-D132)/B132)*100</f>
        <v>54</v>
      </c>
      <c r="F132" s="88"/>
      <c r="G132" s="2"/>
      <c r="H132" s="2"/>
    </row>
    <row r="133" spans="1:8" x14ac:dyDescent="0.3">
      <c r="A133" t="s">
        <v>6</v>
      </c>
      <c r="B133">
        <v>50</v>
      </c>
      <c r="C133">
        <v>44</v>
      </c>
      <c r="D133">
        <v>17</v>
      </c>
      <c r="E133">
        <f t="shared" si="4"/>
        <v>54</v>
      </c>
      <c r="F133" s="88"/>
      <c r="G133" s="2"/>
      <c r="H133" s="2"/>
    </row>
    <row r="134" spans="1:8" x14ac:dyDescent="0.3">
      <c r="A134" t="s">
        <v>176</v>
      </c>
      <c r="B134">
        <v>50</v>
      </c>
      <c r="C134">
        <v>44</v>
      </c>
      <c r="D134">
        <v>0</v>
      </c>
      <c r="E134">
        <f t="shared" si="4"/>
        <v>88</v>
      </c>
      <c r="F134" s="88" t="s">
        <v>137</v>
      </c>
      <c r="G134" s="2">
        <v>88.67</v>
      </c>
      <c r="H134" s="2">
        <v>1.1499999999999999</v>
      </c>
    </row>
    <row r="135" spans="1:8" x14ac:dyDescent="0.3">
      <c r="A135" t="s">
        <v>177</v>
      </c>
      <c r="B135">
        <v>50</v>
      </c>
      <c r="C135">
        <v>44</v>
      </c>
      <c r="D135">
        <v>0</v>
      </c>
      <c r="E135">
        <f t="shared" si="4"/>
        <v>88</v>
      </c>
      <c r="F135" s="88"/>
      <c r="G135" s="2"/>
      <c r="H135" s="2"/>
    </row>
    <row r="136" spans="1:8" x14ac:dyDescent="0.3">
      <c r="A136" t="s">
        <v>178</v>
      </c>
      <c r="B136">
        <v>50</v>
      </c>
      <c r="C136">
        <v>45</v>
      </c>
      <c r="D136">
        <v>0</v>
      </c>
      <c r="E136">
        <f t="shared" si="4"/>
        <v>90</v>
      </c>
      <c r="F136" s="88"/>
      <c r="G136" s="2"/>
      <c r="H136" s="2"/>
    </row>
    <row r="137" spans="1:8" x14ac:dyDescent="0.3">
      <c r="A137" t="s">
        <v>176</v>
      </c>
      <c r="B137">
        <v>50</v>
      </c>
      <c r="C137">
        <v>45</v>
      </c>
      <c r="D137">
        <v>10</v>
      </c>
      <c r="E137">
        <f t="shared" si="4"/>
        <v>70</v>
      </c>
      <c r="F137" s="88" t="s">
        <v>138</v>
      </c>
      <c r="G137" s="2">
        <v>69.33</v>
      </c>
      <c r="H137" s="2">
        <v>1.1499999999999999</v>
      </c>
    </row>
    <row r="138" spans="1:8" x14ac:dyDescent="0.3">
      <c r="A138" t="s">
        <v>177</v>
      </c>
      <c r="B138">
        <v>50</v>
      </c>
      <c r="C138">
        <v>44</v>
      </c>
      <c r="D138">
        <v>10</v>
      </c>
      <c r="E138">
        <f t="shared" si="4"/>
        <v>68</v>
      </c>
      <c r="F138" s="88"/>
      <c r="G138" s="2"/>
      <c r="H138" s="2"/>
    </row>
    <row r="139" spans="1:8" x14ac:dyDescent="0.3">
      <c r="A139" t="s">
        <v>178</v>
      </c>
      <c r="B139">
        <v>50</v>
      </c>
      <c r="C139">
        <v>45</v>
      </c>
      <c r="D139">
        <v>10</v>
      </c>
      <c r="E139">
        <f t="shared" si="4"/>
        <v>70</v>
      </c>
      <c r="F139" s="88"/>
      <c r="G139" s="2"/>
      <c r="H139" s="2"/>
    </row>
    <row r="140" spans="1:8" x14ac:dyDescent="0.3">
      <c r="A140" t="s">
        <v>176</v>
      </c>
      <c r="B140">
        <v>50</v>
      </c>
      <c r="C140">
        <v>50</v>
      </c>
      <c r="D140">
        <v>18</v>
      </c>
      <c r="E140">
        <f t="shared" si="4"/>
        <v>64</v>
      </c>
      <c r="F140" s="88" t="s">
        <v>139</v>
      </c>
      <c r="G140" s="2">
        <v>64.67</v>
      </c>
      <c r="H140" s="2">
        <v>1.1499999999999999</v>
      </c>
    </row>
    <row r="141" spans="1:8" x14ac:dyDescent="0.3">
      <c r="A141" t="s">
        <v>177</v>
      </c>
      <c r="B141">
        <v>50</v>
      </c>
      <c r="C141">
        <v>49</v>
      </c>
      <c r="D141">
        <v>17</v>
      </c>
      <c r="E141">
        <f t="shared" si="4"/>
        <v>64</v>
      </c>
      <c r="F141" s="88"/>
      <c r="G141" s="2"/>
      <c r="H141" s="2"/>
    </row>
    <row r="142" spans="1:8" x14ac:dyDescent="0.3">
      <c r="A142" t="s">
        <v>178</v>
      </c>
      <c r="B142">
        <v>50</v>
      </c>
      <c r="C142">
        <v>50</v>
      </c>
      <c r="D142">
        <v>17</v>
      </c>
      <c r="E142">
        <f t="shared" si="4"/>
        <v>66</v>
      </c>
      <c r="F142" s="88"/>
      <c r="G142" s="2"/>
      <c r="H142" s="2"/>
    </row>
    <row r="143" spans="1:8" x14ac:dyDescent="0.3">
      <c r="A143" t="s">
        <v>179</v>
      </c>
      <c r="B143">
        <v>50</v>
      </c>
      <c r="C143">
        <v>44</v>
      </c>
      <c r="D143">
        <v>0</v>
      </c>
      <c r="E143">
        <f t="shared" si="4"/>
        <v>88</v>
      </c>
      <c r="F143" s="88" t="s">
        <v>137</v>
      </c>
      <c r="G143" s="2">
        <v>90</v>
      </c>
      <c r="H143" s="2">
        <v>2</v>
      </c>
    </row>
    <row r="144" spans="1:8" x14ac:dyDescent="0.3">
      <c r="A144" t="s">
        <v>180</v>
      </c>
      <c r="B144">
        <v>50</v>
      </c>
      <c r="C144">
        <v>45</v>
      </c>
      <c r="D144">
        <v>0</v>
      </c>
      <c r="E144">
        <f t="shared" si="4"/>
        <v>90</v>
      </c>
      <c r="F144" s="88"/>
      <c r="G144" s="2"/>
      <c r="H144" s="2"/>
    </row>
    <row r="145" spans="1:8" x14ac:dyDescent="0.3">
      <c r="A145" t="s">
        <v>181</v>
      </c>
      <c r="B145">
        <v>50</v>
      </c>
      <c r="C145">
        <v>46</v>
      </c>
      <c r="D145">
        <v>0</v>
      </c>
      <c r="E145">
        <f t="shared" si="4"/>
        <v>92</v>
      </c>
      <c r="F145" s="88"/>
      <c r="G145" s="2"/>
      <c r="H145" s="2"/>
    </row>
    <row r="146" spans="1:8" x14ac:dyDescent="0.3">
      <c r="A146" t="s">
        <v>179</v>
      </c>
      <c r="B146">
        <v>50</v>
      </c>
      <c r="C146">
        <v>46</v>
      </c>
      <c r="D146">
        <v>11</v>
      </c>
      <c r="E146">
        <f t="shared" si="4"/>
        <v>70</v>
      </c>
      <c r="F146" s="88" t="s">
        <v>138</v>
      </c>
      <c r="G146" s="2">
        <v>68.67</v>
      </c>
      <c r="H146" s="2">
        <v>1.1499999999999999</v>
      </c>
    </row>
    <row r="147" spans="1:8" x14ac:dyDescent="0.3">
      <c r="A147" t="s">
        <v>180</v>
      </c>
      <c r="B147">
        <v>50</v>
      </c>
      <c r="C147">
        <v>47</v>
      </c>
      <c r="D147">
        <v>13</v>
      </c>
      <c r="E147">
        <f t="shared" si="4"/>
        <v>68</v>
      </c>
      <c r="F147" s="88"/>
      <c r="G147" s="2"/>
      <c r="H147" s="2"/>
    </row>
    <row r="148" spans="1:8" x14ac:dyDescent="0.3">
      <c r="A148" t="s">
        <v>181</v>
      </c>
      <c r="B148">
        <v>50</v>
      </c>
      <c r="C148">
        <v>47</v>
      </c>
      <c r="D148">
        <v>13</v>
      </c>
      <c r="E148">
        <f t="shared" si="4"/>
        <v>68</v>
      </c>
      <c r="F148" s="88"/>
      <c r="G148" s="2"/>
      <c r="H148" s="2"/>
    </row>
    <row r="149" spans="1:8" x14ac:dyDescent="0.3">
      <c r="A149" t="s">
        <v>179</v>
      </c>
      <c r="B149">
        <v>50</v>
      </c>
      <c r="C149">
        <v>46</v>
      </c>
      <c r="D149">
        <v>20</v>
      </c>
      <c r="E149">
        <f t="shared" si="4"/>
        <v>52</v>
      </c>
      <c r="F149" s="88" t="s">
        <v>139</v>
      </c>
      <c r="G149" s="2">
        <v>54</v>
      </c>
      <c r="H149" s="2">
        <v>2</v>
      </c>
    </row>
    <row r="150" spans="1:8" x14ac:dyDescent="0.3">
      <c r="A150" t="s">
        <v>180</v>
      </c>
      <c r="B150">
        <v>50</v>
      </c>
      <c r="C150">
        <v>47</v>
      </c>
      <c r="D150">
        <v>20</v>
      </c>
      <c r="E150">
        <f t="shared" si="4"/>
        <v>54</v>
      </c>
      <c r="F150" s="88"/>
      <c r="G150" s="2"/>
      <c r="H150" s="2"/>
    </row>
    <row r="151" spans="1:8" x14ac:dyDescent="0.3">
      <c r="A151" t="s">
        <v>181</v>
      </c>
      <c r="B151">
        <v>50</v>
      </c>
      <c r="C151">
        <v>48</v>
      </c>
      <c r="D151">
        <v>20</v>
      </c>
      <c r="E151">
        <f t="shared" si="4"/>
        <v>56.000000000000007</v>
      </c>
      <c r="F151" s="88"/>
      <c r="G151" s="2"/>
      <c r="H151" s="2"/>
    </row>
  </sheetData>
  <mergeCells count="60">
    <mergeCell ref="V4:V7"/>
    <mergeCell ref="V8:V10"/>
    <mergeCell ref="V11:V13"/>
    <mergeCell ref="V14:V16"/>
    <mergeCell ref="V17:V19"/>
    <mergeCell ref="F140:F142"/>
    <mergeCell ref="F143:F145"/>
    <mergeCell ref="F146:F148"/>
    <mergeCell ref="F149:F151"/>
    <mergeCell ref="F125:F127"/>
    <mergeCell ref="F128:F130"/>
    <mergeCell ref="F131:F133"/>
    <mergeCell ref="F134:F136"/>
    <mergeCell ref="F137:F139"/>
    <mergeCell ref="F118:F120"/>
    <mergeCell ref="F121:F123"/>
    <mergeCell ref="F97:F99"/>
    <mergeCell ref="F100:F102"/>
    <mergeCell ref="F103:F105"/>
    <mergeCell ref="F106:F108"/>
    <mergeCell ref="F109:F111"/>
    <mergeCell ref="F69:F71"/>
    <mergeCell ref="F72:F74"/>
    <mergeCell ref="F75:F77"/>
    <mergeCell ref="F112:F114"/>
    <mergeCell ref="F115:F117"/>
    <mergeCell ref="F93:F95"/>
    <mergeCell ref="F78:F80"/>
    <mergeCell ref="F81:F83"/>
    <mergeCell ref="F84:F86"/>
    <mergeCell ref="F87:F89"/>
    <mergeCell ref="F90:F92"/>
    <mergeCell ref="F56:F58"/>
    <mergeCell ref="F59:F61"/>
    <mergeCell ref="F62:F64"/>
    <mergeCell ref="F65:F67"/>
    <mergeCell ref="F41:F43"/>
    <mergeCell ref="F44:F46"/>
    <mergeCell ref="F47:F49"/>
    <mergeCell ref="F50:F52"/>
    <mergeCell ref="F53:F55"/>
    <mergeCell ref="F31:F33"/>
    <mergeCell ref="F34:F36"/>
    <mergeCell ref="F37:F39"/>
    <mergeCell ref="F22:F24"/>
    <mergeCell ref="F25:F27"/>
    <mergeCell ref="F28:F30"/>
    <mergeCell ref="F13:F15"/>
    <mergeCell ref="F16:F18"/>
    <mergeCell ref="F19:F21"/>
    <mergeCell ref="A1:B1"/>
    <mergeCell ref="F4:F6"/>
    <mergeCell ref="F7:F9"/>
    <mergeCell ref="F10:F12"/>
    <mergeCell ref="L1:T1"/>
    <mergeCell ref="K20:K22"/>
    <mergeCell ref="K17:K19"/>
    <mergeCell ref="K14:K16"/>
    <mergeCell ref="K11:K13"/>
    <mergeCell ref="K7:K10"/>
  </mergeCells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E6A42-44F8-476B-A68D-053A26E7E08E}">
  <sheetPr codeName="Sheet8">
    <tabColor rgb="FFCC3300"/>
  </sheetPr>
  <dimension ref="A1:T37"/>
  <sheetViews>
    <sheetView workbookViewId="0">
      <selection activeCell="A17" sqref="A17:H17"/>
    </sheetView>
  </sheetViews>
  <sheetFormatPr defaultRowHeight="14.4" x14ac:dyDescent="0.3"/>
  <cols>
    <col min="1" max="1" width="16.88671875" customWidth="1"/>
    <col min="2" max="2" width="10.77734375" bestFit="1" customWidth="1"/>
    <col min="7" max="7" width="7.109375" customWidth="1"/>
    <col min="12" max="12" width="9.21875" customWidth="1"/>
    <col min="19" max="19" width="14.109375" bestFit="1" customWidth="1"/>
  </cols>
  <sheetData>
    <row r="1" spans="1:20" ht="15" thickTop="1" x14ac:dyDescent="0.3">
      <c r="A1" s="7" t="s">
        <v>39</v>
      </c>
      <c r="B1" s="90" t="s">
        <v>55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1"/>
      <c r="R1" s="7" t="s">
        <v>40</v>
      </c>
      <c r="S1" s="8" t="s">
        <v>53</v>
      </c>
    </row>
    <row r="2" spans="1:20" x14ac:dyDescent="0.3">
      <c r="A2" s="13" t="s">
        <v>44</v>
      </c>
      <c r="B2">
        <v>2.5</v>
      </c>
      <c r="C2">
        <v>3</v>
      </c>
      <c r="D2">
        <v>5</v>
      </c>
      <c r="E2">
        <v>10</v>
      </c>
      <c r="F2">
        <v>15</v>
      </c>
      <c r="H2" s="17">
        <v>0.06</v>
      </c>
      <c r="I2" s="17">
        <v>7.0000000000000007E-2</v>
      </c>
      <c r="J2" s="17">
        <v>0.08</v>
      </c>
      <c r="K2" s="17">
        <v>0.09</v>
      </c>
      <c r="L2" s="17">
        <v>0.11</v>
      </c>
      <c r="M2" s="17">
        <v>0.12</v>
      </c>
      <c r="N2" s="17">
        <v>0.13</v>
      </c>
      <c r="O2" s="18">
        <v>0.14000000000000001</v>
      </c>
      <c r="P2" s="17"/>
      <c r="R2" s="9"/>
      <c r="S2" s="10" t="s">
        <v>41</v>
      </c>
    </row>
    <row r="3" spans="1:20" ht="15" thickBot="1" x14ac:dyDescent="0.35">
      <c r="A3" s="9" t="s">
        <v>87</v>
      </c>
      <c r="B3" t="s">
        <v>47</v>
      </c>
      <c r="C3" t="s">
        <v>47</v>
      </c>
      <c r="D3" t="s">
        <v>47</v>
      </c>
      <c r="E3" s="15" t="s">
        <v>49</v>
      </c>
      <c r="F3" t="s">
        <v>49</v>
      </c>
      <c r="H3" s="30"/>
      <c r="I3" s="30"/>
      <c r="J3" s="30"/>
      <c r="K3" s="30"/>
      <c r="L3" s="30"/>
      <c r="M3" s="30"/>
      <c r="N3" s="30"/>
      <c r="O3" s="31"/>
      <c r="R3" s="11"/>
      <c r="S3" s="12" t="s">
        <v>42</v>
      </c>
    </row>
    <row r="4" spans="1:20" ht="15" thickTop="1" x14ac:dyDescent="0.3">
      <c r="A4" s="9" t="s">
        <v>46</v>
      </c>
      <c r="B4" t="s">
        <v>47</v>
      </c>
      <c r="C4" t="s">
        <v>49</v>
      </c>
      <c r="D4" t="s">
        <v>47</v>
      </c>
      <c r="E4" s="15" t="s">
        <v>52</v>
      </c>
      <c r="F4" s="15" t="s">
        <v>52</v>
      </c>
      <c r="H4" t="s">
        <v>47</v>
      </c>
      <c r="I4" t="s">
        <v>47</v>
      </c>
      <c r="J4" t="s">
        <v>51</v>
      </c>
      <c r="K4" t="s">
        <v>51</v>
      </c>
      <c r="L4" s="30"/>
      <c r="M4" s="30"/>
      <c r="N4" s="30"/>
      <c r="O4" s="31"/>
    </row>
    <row r="5" spans="1:20" x14ac:dyDescent="0.3">
      <c r="A5" s="9" t="s">
        <v>45</v>
      </c>
      <c r="B5" t="s">
        <v>47</v>
      </c>
      <c r="C5" t="s">
        <v>49</v>
      </c>
      <c r="D5" t="s">
        <v>47</v>
      </c>
      <c r="E5" s="15" t="s">
        <v>51</v>
      </c>
      <c r="F5" s="15" t="s">
        <v>52</v>
      </c>
      <c r="H5" s="30"/>
      <c r="I5" s="30"/>
      <c r="J5" s="30"/>
      <c r="K5" s="30"/>
      <c r="L5" s="15" t="s">
        <v>52</v>
      </c>
      <c r="M5" s="15" t="s">
        <v>52</v>
      </c>
      <c r="N5" s="15" t="s">
        <v>52</v>
      </c>
      <c r="O5" s="19" t="s">
        <v>52</v>
      </c>
      <c r="R5" t="s">
        <v>49</v>
      </c>
      <c r="S5" s="89" t="s">
        <v>50</v>
      </c>
      <c r="T5" s="89"/>
    </row>
    <row r="6" spans="1:20" x14ac:dyDescent="0.3">
      <c r="A6" s="9" t="s">
        <v>22</v>
      </c>
      <c r="B6" t="s">
        <v>47</v>
      </c>
      <c r="C6" t="s">
        <v>49</v>
      </c>
      <c r="D6" t="s">
        <v>51</v>
      </c>
      <c r="E6" s="15" t="s">
        <v>52</v>
      </c>
      <c r="F6" s="15" t="s">
        <v>52</v>
      </c>
      <c r="H6" t="s">
        <v>47</v>
      </c>
      <c r="I6" t="s">
        <v>47</v>
      </c>
      <c r="J6" t="s">
        <v>47</v>
      </c>
      <c r="K6" s="15" t="s">
        <v>52</v>
      </c>
      <c r="L6" s="30"/>
      <c r="M6" s="30"/>
      <c r="N6" s="30"/>
      <c r="O6" s="31"/>
    </row>
    <row r="7" spans="1:20" ht="15" thickBot="1" x14ac:dyDescent="0.35">
      <c r="A7" s="11" t="s">
        <v>26</v>
      </c>
      <c r="B7" s="14" t="s">
        <v>47</v>
      </c>
      <c r="C7" s="14" t="s">
        <v>49</v>
      </c>
      <c r="D7" s="14" t="s">
        <v>47</v>
      </c>
      <c r="E7" s="16" t="s">
        <v>52</v>
      </c>
      <c r="F7" s="16" t="s">
        <v>52</v>
      </c>
      <c r="G7" s="14"/>
      <c r="H7" s="14" t="s">
        <v>47</v>
      </c>
      <c r="I7" s="14" t="s">
        <v>47</v>
      </c>
      <c r="J7" s="14" t="s">
        <v>47</v>
      </c>
      <c r="K7" s="14" t="s">
        <v>47</v>
      </c>
      <c r="L7" s="32"/>
      <c r="M7" s="32"/>
      <c r="N7" s="32"/>
      <c r="O7" s="33"/>
    </row>
    <row r="8" spans="1:20" ht="15" thickTop="1" x14ac:dyDescent="0.3"/>
    <row r="9" spans="1:20" ht="15" thickBot="1" x14ac:dyDescent="0.35"/>
    <row r="10" spans="1:20" ht="15" thickTop="1" x14ac:dyDescent="0.3">
      <c r="A10" s="7" t="s">
        <v>39</v>
      </c>
      <c r="B10" s="90" t="s">
        <v>48</v>
      </c>
      <c r="C10" s="90"/>
      <c r="D10" s="90"/>
      <c r="E10" s="90"/>
      <c r="F10" s="90"/>
      <c r="G10" s="90"/>
      <c r="H10" s="91"/>
    </row>
    <row r="11" spans="1:20" x14ac:dyDescent="0.3">
      <c r="A11" s="13" t="s">
        <v>43</v>
      </c>
      <c r="B11" t="s">
        <v>54</v>
      </c>
      <c r="C11" s="17">
        <v>0.1</v>
      </c>
      <c r="D11" s="17">
        <v>0.12</v>
      </c>
      <c r="E11" s="17">
        <v>0.14000000000000001</v>
      </c>
      <c r="F11" s="17">
        <v>0.16</v>
      </c>
      <c r="G11" s="17">
        <v>0.18</v>
      </c>
      <c r="H11" s="18">
        <v>0.2</v>
      </c>
    </row>
    <row r="12" spans="1:20" x14ac:dyDescent="0.3">
      <c r="A12" s="9" t="s">
        <v>33</v>
      </c>
      <c r="B12" t="s">
        <v>47</v>
      </c>
      <c r="C12" t="s">
        <v>47</v>
      </c>
      <c r="D12" t="s">
        <v>47</v>
      </c>
      <c r="E12" t="s">
        <v>51</v>
      </c>
      <c r="F12" t="s">
        <v>51</v>
      </c>
      <c r="G12" t="s">
        <v>51</v>
      </c>
      <c r="H12" s="19" t="s">
        <v>52</v>
      </c>
    </row>
    <row r="13" spans="1:20" x14ac:dyDescent="0.3">
      <c r="A13" s="9" t="s">
        <v>46</v>
      </c>
      <c r="B13" t="s">
        <v>47</v>
      </c>
      <c r="C13" t="s">
        <v>51</v>
      </c>
      <c r="D13" t="s">
        <v>51</v>
      </c>
      <c r="E13" s="15" t="s">
        <v>52</v>
      </c>
      <c r="F13" s="15" t="s">
        <v>52</v>
      </c>
      <c r="G13" s="15" t="s">
        <v>52</v>
      </c>
      <c r="H13" s="19" t="s">
        <v>52</v>
      </c>
    </row>
    <row r="14" spans="1:20" x14ac:dyDescent="0.3">
      <c r="A14" s="9" t="s">
        <v>45</v>
      </c>
      <c r="B14" t="s">
        <v>47</v>
      </c>
      <c r="C14" t="s">
        <v>51</v>
      </c>
      <c r="D14" t="s">
        <v>51</v>
      </c>
      <c r="E14" t="s">
        <v>51</v>
      </c>
      <c r="F14" s="15" t="s">
        <v>52</v>
      </c>
      <c r="G14" s="15" t="s">
        <v>52</v>
      </c>
      <c r="H14" s="19" t="s">
        <v>52</v>
      </c>
    </row>
    <row r="15" spans="1:20" x14ac:dyDescent="0.3">
      <c r="A15" s="9" t="s">
        <v>22</v>
      </c>
      <c r="B15" t="s">
        <v>47</v>
      </c>
      <c r="C15" t="s">
        <v>47</v>
      </c>
      <c r="D15" t="s">
        <v>47</v>
      </c>
      <c r="E15" t="s">
        <v>47</v>
      </c>
      <c r="F15" t="s">
        <v>47</v>
      </c>
      <c r="G15" t="s">
        <v>51</v>
      </c>
      <c r="H15" s="19" t="s">
        <v>52</v>
      </c>
    </row>
    <row r="16" spans="1:20" x14ac:dyDescent="0.3">
      <c r="A16" s="9" t="s">
        <v>26</v>
      </c>
      <c r="B16" t="s">
        <v>47</v>
      </c>
      <c r="C16" t="s">
        <v>51</v>
      </c>
      <c r="D16" s="15" t="s">
        <v>52</v>
      </c>
      <c r="E16" s="15" t="s">
        <v>52</v>
      </c>
      <c r="F16" s="15" t="s">
        <v>52</v>
      </c>
      <c r="G16" s="15" t="s">
        <v>52</v>
      </c>
      <c r="H16" s="19" t="s">
        <v>52</v>
      </c>
    </row>
    <row r="17" spans="1:15" ht="15" thickBot="1" x14ac:dyDescent="0.35">
      <c r="A17" s="67" t="s">
        <v>16</v>
      </c>
      <c r="B17" s="32" t="s">
        <v>47</v>
      </c>
      <c r="C17" s="68" t="s">
        <v>47</v>
      </c>
      <c r="D17" s="68" t="s">
        <v>47</v>
      </c>
      <c r="E17" s="68" t="s">
        <v>47</v>
      </c>
      <c r="F17" s="68" t="s">
        <v>47</v>
      </c>
      <c r="G17" s="68" t="s">
        <v>47</v>
      </c>
      <c r="H17" s="69" t="s">
        <v>51</v>
      </c>
    </row>
    <row r="18" spans="1:15" ht="15.6" thickTop="1" thickBot="1" x14ac:dyDescent="0.35"/>
    <row r="19" spans="1:15" ht="15" thickTop="1" x14ac:dyDescent="0.3">
      <c r="A19" s="7" t="s">
        <v>60</v>
      </c>
      <c r="B19" s="90" t="s">
        <v>78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1"/>
    </row>
    <row r="20" spans="1:15" x14ac:dyDescent="0.3">
      <c r="A20" s="9"/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29">
        <v>15</v>
      </c>
    </row>
    <row r="21" spans="1:15" x14ac:dyDescent="0.3">
      <c r="A21" s="9" t="s">
        <v>33</v>
      </c>
      <c r="B21" t="s">
        <v>47</v>
      </c>
      <c r="C21" t="s">
        <v>47</v>
      </c>
      <c r="D21" t="s">
        <v>47</v>
      </c>
      <c r="E21" s="15" t="s">
        <v>47</v>
      </c>
      <c r="F21" t="s">
        <v>47</v>
      </c>
      <c r="G21" s="15" t="s">
        <v>52</v>
      </c>
      <c r="H21" s="15" t="s">
        <v>52</v>
      </c>
      <c r="I21" s="15" t="s">
        <v>52</v>
      </c>
      <c r="J21" s="93" t="s">
        <v>79</v>
      </c>
      <c r="K21" s="93"/>
      <c r="L21" s="93"/>
      <c r="M21" s="93"/>
      <c r="N21" s="93"/>
      <c r="O21" s="94"/>
    </row>
    <row r="22" spans="1:15" ht="15" thickBot="1" x14ac:dyDescent="0.35">
      <c r="A22" s="11"/>
      <c r="B22" s="14"/>
      <c r="C22" s="14"/>
      <c r="D22" s="14"/>
      <c r="E22" s="14"/>
      <c r="F22" s="14"/>
      <c r="G22" s="14"/>
      <c r="H22" s="14"/>
      <c r="I22" s="14"/>
      <c r="J22" s="95"/>
      <c r="K22" s="95"/>
      <c r="L22" s="95"/>
      <c r="M22" s="95"/>
      <c r="N22" s="95"/>
      <c r="O22" s="96"/>
    </row>
    <row r="23" spans="1:15" ht="15.6" thickTop="1" thickBot="1" x14ac:dyDescent="0.35"/>
    <row r="24" spans="1:15" ht="15" thickTop="1" x14ac:dyDescent="0.3">
      <c r="A24" s="52" t="s">
        <v>48</v>
      </c>
      <c r="B24" s="40">
        <v>2</v>
      </c>
      <c r="C24" s="40">
        <v>4</v>
      </c>
      <c r="D24" s="40">
        <v>6</v>
      </c>
      <c r="E24" s="40">
        <v>8</v>
      </c>
      <c r="F24" s="41">
        <v>10</v>
      </c>
    </row>
    <row r="25" spans="1:15" ht="15" thickBot="1" x14ac:dyDescent="0.35">
      <c r="A25" s="51" t="s">
        <v>88</v>
      </c>
      <c r="B25" s="43" t="s">
        <v>47</v>
      </c>
      <c r="C25" s="43" t="s">
        <v>47</v>
      </c>
      <c r="D25" s="43" t="s">
        <v>47</v>
      </c>
      <c r="E25" s="43" t="s">
        <v>51</v>
      </c>
      <c r="F25" s="57" t="s">
        <v>52</v>
      </c>
    </row>
    <row r="26" spans="1:15" ht="15" thickTop="1" x14ac:dyDescent="0.3"/>
    <row r="27" spans="1:15" x14ac:dyDescent="0.3">
      <c r="A27" s="89" t="s">
        <v>90</v>
      </c>
      <c r="B27" s="89"/>
      <c r="C27" s="89"/>
      <c r="D27" s="89"/>
      <c r="E27" s="89"/>
      <c r="F27" s="89"/>
      <c r="G27" s="89"/>
      <c r="H27" s="89"/>
    </row>
    <row r="28" spans="1:15" ht="15" thickBot="1" x14ac:dyDescent="0.35">
      <c r="A28" s="92"/>
      <c r="B28" s="92"/>
      <c r="C28" s="92"/>
      <c r="D28" s="92"/>
      <c r="E28" s="92"/>
      <c r="F28" s="92"/>
      <c r="G28" s="92"/>
      <c r="H28" s="92"/>
    </row>
    <row r="29" spans="1:15" ht="15" thickTop="1" x14ac:dyDescent="0.3">
      <c r="A29" s="7" t="s">
        <v>39</v>
      </c>
      <c r="B29" s="90" t="s">
        <v>48</v>
      </c>
      <c r="C29" s="90"/>
      <c r="D29" s="90"/>
      <c r="E29" s="90"/>
      <c r="F29" s="90"/>
      <c r="G29" s="90"/>
      <c r="H29" s="91"/>
    </row>
    <row r="30" spans="1:15" x14ac:dyDescent="0.3">
      <c r="A30" s="13" t="s">
        <v>43</v>
      </c>
      <c r="B30" t="s">
        <v>91</v>
      </c>
      <c r="C30" s="17">
        <v>0.1</v>
      </c>
      <c r="D30" s="17">
        <v>0.12</v>
      </c>
      <c r="E30" s="17">
        <v>0.14000000000000001</v>
      </c>
      <c r="F30" s="17">
        <v>0.16</v>
      </c>
      <c r="G30" s="17">
        <v>0.18</v>
      </c>
      <c r="H30" s="18">
        <v>0.2</v>
      </c>
    </row>
    <row r="31" spans="1:15" x14ac:dyDescent="0.3">
      <c r="A31" s="9" t="s">
        <v>33</v>
      </c>
      <c r="B31" t="s">
        <v>21</v>
      </c>
      <c r="C31" t="s">
        <v>21</v>
      </c>
      <c r="D31" t="s">
        <v>51</v>
      </c>
      <c r="E31" s="15" t="s">
        <v>52</v>
      </c>
      <c r="F31" s="15" t="s">
        <v>52</v>
      </c>
      <c r="G31" s="15" t="s">
        <v>52</v>
      </c>
      <c r="H31" s="19" t="s">
        <v>52</v>
      </c>
    </row>
    <row r="32" spans="1:15" x14ac:dyDescent="0.3">
      <c r="A32" s="9" t="s">
        <v>46</v>
      </c>
      <c r="B32" t="s">
        <v>21</v>
      </c>
      <c r="C32" t="s">
        <v>21</v>
      </c>
      <c r="D32" t="s">
        <v>21</v>
      </c>
      <c r="E32" s="15" t="s">
        <v>52</v>
      </c>
      <c r="F32" s="15" t="s">
        <v>52</v>
      </c>
      <c r="G32" s="15" t="s">
        <v>52</v>
      </c>
      <c r="H32" s="19" t="s">
        <v>52</v>
      </c>
    </row>
    <row r="33" spans="1:8" x14ac:dyDescent="0.3">
      <c r="A33" s="9" t="s">
        <v>45</v>
      </c>
      <c r="B33" t="s">
        <v>21</v>
      </c>
      <c r="C33" t="s">
        <v>21</v>
      </c>
      <c r="D33" s="15" t="s">
        <v>52</v>
      </c>
      <c r="E33" s="15" t="s">
        <v>52</v>
      </c>
      <c r="F33" s="15" t="s">
        <v>52</v>
      </c>
      <c r="G33" s="15" t="s">
        <v>52</v>
      </c>
      <c r="H33" s="19" t="s">
        <v>52</v>
      </c>
    </row>
    <row r="34" spans="1:8" x14ac:dyDescent="0.3">
      <c r="A34" s="9" t="s">
        <v>22</v>
      </c>
      <c r="B34" t="s">
        <v>21</v>
      </c>
      <c r="C34" t="s">
        <v>21</v>
      </c>
      <c r="D34" t="s">
        <v>51</v>
      </c>
      <c r="E34" s="15" t="s">
        <v>52</v>
      </c>
      <c r="F34" s="15" t="s">
        <v>52</v>
      </c>
      <c r="G34" s="15" t="s">
        <v>52</v>
      </c>
      <c r="H34" s="19" t="s">
        <v>52</v>
      </c>
    </row>
    <row r="35" spans="1:8" x14ac:dyDescent="0.3">
      <c r="A35" s="9" t="s">
        <v>26</v>
      </c>
      <c r="B35" t="s">
        <v>21</v>
      </c>
      <c r="C35" t="s">
        <v>21</v>
      </c>
      <c r="D35" s="15" t="s">
        <v>52</v>
      </c>
      <c r="E35" s="15" t="s">
        <v>52</v>
      </c>
      <c r="F35" s="15" t="s">
        <v>52</v>
      </c>
      <c r="G35" s="15" t="s">
        <v>52</v>
      </c>
      <c r="H35" s="19" t="s">
        <v>52</v>
      </c>
    </row>
    <row r="36" spans="1:8" ht="15" thickBot="1" x14ac:dyDescent="0.35">
      <c r="A36" s="11"/>
      <c r="B36" s="14"/>
      <c r="C36" s="20"/>
      <c r="D36" s="20"/>
      <c r="E36" s="20"/>
      <c r="F36" s="20"/>
      <c r="G36" s="20"/>
      <c r="H36" s="21"/>
    </row>
    <row r="37" spans="1:8" ht="15" thickTop="1" x14ac:dyDescent="0.3"/>
  </sheetData>
  <mergeCells count="7">
    <mergeCell ref="S5:T5"/>
    <mergeCell ref="B10:H10"/>
    <mergeCell ref="B1:O1"/>
    <mergeCell ref="B19:O19"/>
    <mergeCell ref="B29:H29"/>
    <mergeCell ref="A27:H28"/>
    <mergeCell ref="J21:O22"/>
  </mergeCells>
  <phoneticPr fontId="2" type="noConversion"/>
  <pageMargins left="0.7" right="0.7" top="0.75" bottom="0.75" header="0.3" footer="0.3"/>
  <pageSetup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02AEEDA0C5F8468506E4603C941752" ma:contentTypeVersion="4" ma:contentTypeDescription="Create a new document." ma:contentTypeScope="" ma:versionID="f92ad72d0cf9787d89ef7b074bc0851b">
  <xsd:schema xmlns:xsd="http://www.w3.org/2001/XMLSchema" xmlns:xs="http://www.w3.org/2001/XMLSchema" xmlns:p="http://schemas.microsoft.com/office/2006/metadata/properties" xmlns:ns3="bf4ba990-ca32-4e35-8f16-56f27c3a189c" targetNamespace="http://schemas.microsoft.com/office/2006/metadata/properties" ma:root="true" ma:fieldsID="a73298182ab44bebb445c26fcb61004a" ns3:_="">
    <xsd:import namespace="bf4ba990-ca32-4e35-8f16-56f27c3a189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4ba990-ca32-4e35-8f16-56f27c3a18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o J X U W B y k J p C l A A A A 9 w A A A B I A H A B D b 2 5 m a W c v U G F j a 2 F n Z S 5 4 b W w g o h g A K K A U A A A A A A A A A A A A A A A A A A A A A A A A A A A A h Y 8 x D o I w G I W v Q r r T l h q M I a U M r p K Y E I 1 r U y o 0 w o + h x X I 3 B 4 / k F c Q o 6 u b 4 v v c N 7 9 2 v N 5 6 N b R N c d G 9 N B y m K M E W B B t W V B q o U D e 4 Y r l A m + F a q k 6 x 0 M M l g k 9 G W K a q d O y e E e O + x X + C u r w i j N C K H f F O o W r c S f W T z X w 4 N W C d B a S T 4 / j V G M B w x i u N 4 G W P K y U x 5 b u B r s G n w s / 2 B f D 0 0 b u i 1 0 B D u C k 7 m y M n 7 h H g A U E s D B B Q A A g A I A K C V 1 F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g l d R Y K I p H u A 4 A A A A R A A A A E w A c A E Z v c m 1 1 b G F z L 1 N l Y 3 R p b 2 4 x L m 0 g o h g A K K A U A A A A A A A A A A A A A A A A A A A A A A A A A A A A K 0 5 N L s n M z 1 M I h t C G 1 g B Q S w E C L Q A U A A I A C A C g l d R Y H K Q m k K U A A A D 3 A A A A E g A A A A A A A A A A A A A A A A A A A A A A Q 2 9 u Z m l n L 1 B h Y 2 t h Z 2 U u e G 1 s U E s B A i 0 A F A A C A A g A o J X U W A / K 6 a u k A A A A 6 Q A A A B M A A A A A A A A A A A A A A A A A 8 Q A A A F t D b 2 5 0 Z W 5 0 X 1 R 5 c G V z X S 5 4 b W x Q S w E C L Q A U A A I A C A C g l d R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A q T 8 u J m B k E q V W x g Y 3 J M O R w A A A A A C A A A A A A A Q Z g A A A A E A A C A A A A A c u 7 D r 8 H V 4 v r q z R X P X z a O q k d z 4 9 h g h O N R m P b X D J d e P D Q A A A A A O g A A A A A I A A C A A A A B 9 E I 0 f 9 o h F E V N D l 3 A Y 6 7 Z n / u S I b c 4 s / h H y Z Z x p O v v 2 m V A A A A A n d a K A C j U y m H x U a 3 i 3 z m U J h E G T r L s E k K M U 7 A t f + g G 3 w i a o J V m + L H E c C 7 2 b K e F Z 3 5 H p E r F Q 3 o 5 4 I H A n 4 d V X M 7 5 M R + C h h e Q c s P G N j 0 t Y S + Z 5 4 k A A A A B C X w R o R Q R L 6 Z v m j a V D m p t q h e O N / q a 9 q Q e w y 4 X T G m T L D H r H z + R f 2 U R 3 w E / 5 s x n u s P I O w A s r W O t d u v T 2 0 R h h d l p u < / D a t a M a s h u p > 
</file>

<file path=customXml/itemProps1.xml><?xml version="1.0" encoding="utf-8"?>
<ds:datastoreItem xmlns:ds="http://schemas.openxmlformats.org/officeDocument/2006/customXml" ds:itemID="{7C278F6B-8C01-4D45-B2C7-5183CA4AD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4ba990-ca32-4e35-8f16-56f27c3a18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844E5C-B2EC-45C5-8C90-C5FD88E0EC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57D43E-2F54-4F51-A7DE-722C5742CF26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bf4ba990-ca32-4e35-8f16-56f27c3a189c"/>
    <ds:schemaRef ds:uri="http://purl.org/dc/terms/"/>
    <ds:schemaRef ds:uri="http://schemas.microsoft.com/office/2006/metadata/propertie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2013367F-436F-4468-B8FB-5DBEF5EA30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Protein Solubility </vt:lpstr>
      <vt:lpstr>WAC</vt:lpstr>
      <vt:lpstr>OAC</vt:lpstr>
      <vt:lpstr>WSI</vt:lpstr>
      <vt:lpstr>Foam C n S</vt:lpstr>
      <vt:lpstr>Emulsion A n S</vt:lpstr>
      <vt:lpstr>Gelling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Kandolo</dc:creator>
  <cp:lastModifiedBy>Miss. S Kandolo</cp:lastModifiedBy>
  <dcterms:created xsi:type="dcterms:W3CDTF">2021-09-03T09:25:19Z</dcterms:created>
  <dcterms:modified xsi:type="dcterms:W3CDTF">2024-06-20T17:16:28Z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0x0101007D02AEEDA0C5F8468506E4603C941752</vt:lpwstr>
  </property>
</Properties>
</file>