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pretoria-my.sharepoint.com/personal/u14084369_up_ac_za/Documents/Masters Content/Results chapter FINALE/"/>
    </mc:Choice>
  </mc:AlternateContent>
  <xr:revisionPtr revIDLastSave="9" documentId="8_{33FA073F-9682-420C-A64D-D1F4FB1B3D15}" xr6:coauthVersionLast="47" xr6:coauthVersionMax="47" xr10:uidLastSave="{330B6E46-9FF9-4538-9D77-2024BBFB1E2D}"/>
  <bookViews>
    <workbookView xWindow="-108" yWindow="-108" windowWidth="23256" windowHeight="12456" activeTab="5" xr2:uid="{C2FC906D-F9B8-476B-BB76-0AFC1BE8C78F}"/>
  </bookViews>
  <sheets>
    <sheet name="SOYA" sheetId="2" r:id="rId1"/>
    <sheet name="SOYB" sheetId="7" r:id="rId2"/>
    <sheet name="RBGN" sheetId="6" r:id="rId3"/>
    <sheet name="CBGN" sheetId="5" r:id="rId4"/>
    <sheet name="DRS" sheetId="3" r:id="rId5"/>
    <sheet name="BW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4" i="7" l="1"/>
  <c r="H42" i="7"/>
  <c r="O33" i="7" s="1"/>
  <c r="H41" i="7"/>
  <c r="E41" i="7"/>
  <c r="H39" i="7"/>
  <c r="E39" i="7"/>
  <c r="E36" i="7"/>
  <c r="E35" i="7"/>
  <c r="B35" i="7"/>
  <c r="B34" i="7"/>
  <c r="E32" i="7"/>
  <c r="E31" i="7"/>
  <c r="B31" i="7"/>
  <c r="B30" i="7"/>
  <c r="E28" i="7"/>
  <c r="B25" i="7"/>
  <c r="B36" i="7" s="1"/>
  <c r="B24" i="7"/>
  <c r="B47" i="7" s="1"/>
  <c r="H22" i="7"/>
  <c r="H34" i="7" s="1"/>
  <c r="H21" i="7"/>
  <c r="H40" i="7" s="1"/>
  <c r="E21" i="7"/>
  <c r="E33" i="7" s="1"/>
  <c r="E20" i="7"/>
  <c r="E42" i="7" s="1"/>
  <c r="N32" i="7" s="1"/>
  <c r="B28" i="6"/>
  <c r="H27" i="6"/>
  <c r="B27" i="6"/>
  <c r="H26" i="6"/>
  <c r="B25" i="6"/>
  <c r="O18" i="6" s="1"/>
  <c r="H24" i="6"/>
  <c r="H23" i="6"/>
  <c r="E23" i="6"/>
  <c r="O19" i="6" s="1"/>
  <c r="E22" i="6"/>
  <c r="L20" i="6"/>
  <c r="H16" i="6"/>
  <c r="H21" i="6" s="1"/>
  <c r="H15" i="6"/>
  <c r="H29" i="6" s="1"/>
  <c r="E15" i="6"/>
  <c r="E20" i="6" s="1"/>
  <c r="M26" i="6" s="1"/>
  <c r="B15" i="6"/>
  <c r="B21" i="6" s="1"/>
  <c r="E14" i="6"/>
  <c r="E24" i="6" s="1"/>
  <c r="L19" i="6" s="1"/>
  <c r="B14" i="6"/>
  <c r="B26" i="6" s="1"/>
  <c r="N18" i="6" s="1"/>
  <c r="K31" i="5"/>
  <c r="H30" i="5"/>
  <c r="E29" i="5"/>
  <c r="N25" i="5" s="1"/>
  <c r="E28" i="5"/>
  <c r="B28" i="5"/>
  <c r="B25" i="5"/>
  <c r="B24" i="5"/>
  <c r="H23" i="5"/>
  <c r="B23" i="5"/>
  <c r="H22" i="5"/>
  <c r="H19" i="5"/>
  <c r="H27" i="5" s="1"/>
  <c r="H18" i="5"/>
  <c r="H34" i="5" s="1"/>
  <c r="E15" i="5"/>
  <c r="E23" i="5" s="1"/>
  <c r="B15" i="5"/>
  <c r="B22" i="5" s="1"/>
  <c r="L31" i="5" s="1"/>
  <c r="E14" i="5"/>
  <c r="E30" i="5" s="1"/>
  <c r="K25" i="5" s="1"/>
  <c r="B14" i="5"/>
  <c r="B29" i="5" s="1"/>
  <c r="N24" i="5" s="1"/>
  <c r="E39" i="4"/>
  <c r="M26" i="4" s="1"/>
  <c r="E37" i="4"/>
  <c r="N26" i="4" s="1"/>
  <c r="E36" i="4"/>
  <c r="B36" i="4"/>
  <c r="B35" i="4"/>
  <c r="E34" i="4"/>
  <c r="E32" i="4"/>
  <c r="B32" i="4"/>
  <c r="E31" i="4"/>
  <c r="B31" i="4"/>
  <c r="H30" i="4"/>
  <c r="E29" i="4"/>
  <c r="E28" i="4"/>
  <c r="B28" i="4"/>
  <c r="K32" i="4" s="1"/>
  <c r="E27" i="4"/>
  <c r="B27" i="4"/>
  <c r="E26" i="4"/>
  <c r="B26" i="4"/>
  <c r="M25" i="4"/>
  <c r="E25" i="4"/>
  <c r="L33" i="4" s="1"/>
  <c r="B25" i="4"/>
  <c r="L32" i="4" s="1"/>
  <c r="E22" i="4"/>
  <c r="E30" i="4" s="1"/>
  <c r="K33" i="4" s="1"/>
  <c r="E21" i="4"/>
  <c r="E41" i="4" s="1"/>
  <c r="H20" i="4"/>
  <c r="H28" i="4" s="1"/>
  <c r="H19" i="4"/>
  <c r="H38" i="4" s="1"/>
  <c r="M27" i="4" s="1"/>
  <c r="B18" i="4"/>
  <c r="B17" i="4"/>
  <c r="B37" i="4" s="1"/>
  <c r="E35" i="3"/>
  <c r="H33" i="3"/>
  <c r="E32" i="3"/>
  <c r="E31" i="3"/>
  <c r="L30" i="3" s="1"/>
  <c r="N30" i="3"/>
  <c r="E30" i="3"/>
  <c r="O30" i="3" s="1"/>
  <c r="E29" i="3"/>
  <c r="E28" i="3"/>
  <c r="H26" i="3"/>
  <c r="E25" i="3"/>
  <c r="B24" i="3"/>
  <c r="B23" i="3"/>
  <c r="E19" i="3"/>
  <c r="E40" i="3" s="1"/>
  <c r="H18" i="3"/>
  <c r="H23" i="3" s="1"/>
  <c r="E18" i="3"/>
  <c r="E33" i="3" s="1"/>
  <c r="B18" i="3"/>
  <c r="B25" i="3" s="1"/>
  <c r="L35" i="3" s="1"/>
  <c r="H17" i="3"/>
  <c r="H34" i="3" s="1"/>
  <c r="B17" i="3"/>
  <c r="B32" i="3" s="1"/>
  <c r="N29" i="3" s="1"/>
  <c r="E30" i="2"/>
  <c r="E29" i="2"/>
  <c r="M33" i="2" s="1"/>
  <c r="E28" i="2"/>
  <c r="H26" i="2"/>
  <c r="H25" i="2"/>
  <c r="H24" i="2"/>
  <c r="H21" i="2"/>
  <c r="H27" i="2" s="1"/>
  <c r="H20" i="2"/>
  <c r="H39" i="2" s="1"/>
  <c r="E19" i="2"/>
  <c r="E27" i="2" s="1"/>
  <c r="E18" i="2"/>
  <c r="E36" i="2" s="1"/>
  <c r="B17" i="2"/>
  <c r="B27" i="2" s="1"/>
  <c r="M32" i="2" s="1"/>
  <c r="B16" i="2"/>
  <c r="B29" i="2" s="1"/>
  <c r="L39" i="7" l="1"/>
  <c r="H29" i="7"/>
  <c r="H33" i="7"/>
  <c r="H32" i="7"/>
  <c r="B43" i="7"/>
  <c r="B29" i="7"/>
  <c r="E30" i="7"/>
  <c r="H31" i="7"/>
  <c r="B33" i="7"/>
  <c r="L38" i="7" s="1"/>
  <c r="E34" i="7"/>
  <c r="H35" i="7"/>
  <c r="B37" i="7"/>
  <c r="E38" i="7"/>
  <c r="E40" i="7"/>
  <c r="O32" i="7" s="1"/>
  <c r="B42" i="7"/>
  <c r="O31" i="7" s="1"/>
  <c r="H43" i="7"/>
  <c r="N33" i="7" s="1"/>
  <c r="B46" i="7"/>
  <c r="H37" i="7"/>
  <c r="H28" i="7"/>
  <c r="M40" i="7" s="1"/>
  <c r="H36" i="7"/>
  <c r="B38" i="7"/>
  <c r="B40" i="7"/>
  <c r="B45" i="7"/>
  <c r="B28" i="7"/>
  <c r="E29" i="7"/>
  <c r="M39" i="7" s="1"/>
  <c r="H30" i="7"/>
  <c r="B32" i="7"/>
  <c r="E37" i="7"/>
  <c r="H38" i="7"/>
  <c r="M33" i="7" s="1"/>
  <c r="P33" i="7" s="1"/>
  <c r="B39" i="7"/>
  <c r="B41" i="7"/>
  <c r="B44" i="7"/>
  <c r="O20" i="6"/>
  <c r="M20" i="6"/>
  <c r="P20" i="6" s="1"/>
  <c r="B22" i="6"/>
  <c r="E19" i="6"/>
  <c r="L26" i="6" s="1"/>
  <c r="N26" i="6" s="1"/>
  <c r="E21" i="6"/>
  <c r="M19" i="6" s="1"/>
  <c r="P19" i="6" s="1"/>
  <c r="H22" i="6"/>
  <c r="L27" i="6" s="1"/>
  <c r="N27" i="6" s="1"/>
  <c r="B24" i="6"/>
  <c r="M18" i="6" s="1"/>
  <c r="E25" i="6"/>
  <c r="N19" i="6" s="1"/>
  <c r="H28" i="6"/>
  <c r="N20" i="6" s="1"/>
  <c r="B19" i="6"/>
  <c r="M25" i="6" s="1"/>
  <c r="B20" i="6"/>
  <c r="H19" i="6"/>
  <c r="H20" i="6"/>
  <c r="M27" i="6" s="1"/>
  <c r="B23" i="6"/>
  <c r="L18" i="6" s="1"/>
  <c r="P18" i="6" s="1"/>
  <c r="H25" i="6"/>
  <c r="M31" i="5"/>
  <c r="E22" i="5"/>
  <c r="L32" i="5" s="1"/>
  <c r="B26" i="5"/>
  <c r="B27" i="5"/>
  <c r="H29" i="5"/>
  <c r="B31" i="5"/>
  <c r="M24" i="5" s="1"/>
  <c r="E24" i="5"/>
  <c r="E25" i="5"/>
  <c r="K32" i="5" s="1"/>
  <c r="E26" i="5"/>
  <c r="E27" i="5"/>
  <c r="H28" i="5"/>
  <c r="B30" i="5"/>
  <c r="K24" i="5" s="1"/>
  <c r="E31" i="5"/>
  <c r="M25" i="5" s="1"/>
  <c r="H24" i="5"/>
  <c r="L33" i="5" s="1"/>
  <c r="H25" i="5"/>
  <c r="H26" i="5"/>
  <c r="K33" i="5" s="1"/>
  <c r="H31" i="5"/>
  <c r="N26" i="5" s="1"/>
  <c r="H32" i="5"/>
  <c r="K26" i="5" s="1"/>
  <c r="H33" i="5"/>
  <c r="M26" i="5" s="1"/>
  <c r="M33" i="4"/>
  <c r="M32" i="4"/>
  <c r="H39" i="4"/>
  <c r="H29" i="4"/>
  <c r="K34" i="4" s="1"/>
  <c r="H34" i="4"/>
  <c r="H37" i="4"/>
  <c r="H25" i="4"/>
  <c r="H26" i="4"/>
  <c r="H27" i="4"/>
  <c r="B30" i="4"/>
  <c r="H32" i="4"/>
  <c r="B33" i="4"/>
  <c r="N25" i="4" s="1"/>
  <c r="E35" i="4"/>
  <c r="H36" i="4"/>
  <c r="K27" i="4" s="1"/>
  <c r="E38" i="4"/>
  <c r="K26" i="4" s="1"/>
  <c r="E40" i="4"/>
  <c r="B29" i="4"/>
  <c r="L25" i="4" s="1"/>
  <c r="H31" i="4"/>
  <c r="H33" i="4"/>
  <c r="B34" i="4"/>
  <c r="K25" i="4" s="1"/>
  <c r="O25" i="4" s="1"/>
  <c r="H35" i="4"/>
  <c r="N27" i="4" s="1"/>
  <c r="L36" i="3"/>
  <c r="H22" i="3"/>
  <c r="B28" i="3"/>
  <c r="E24" i="3"/>
  <c r="B22" i="3"/>
  <c r="E23" i="3"/>
  <c r="H24" i="3"/>
  <c r="B26" i="3"/>
  <c r="E27" i="3"/>
  <c r="H28" i="3"/>
  <c r="B33" i="3"/>
  <c r="E34" i="3"/>
  <c r="B35" i="3"/>
  <c r="H25" i="3"/>
  <c r="L37" i="3" s="1"/>
  <c r="B27" i="3"/>
  <c r="H29" i="3"/>
  <c r="H30" i="3"/>
  <c r="L31" i="3" s="1"/>
  <c r="H31" i="3"/>
  <c r="N31" i="3" s="1"/>
  <c r="H32" i="3"/>
  <c r="B34" i="3"/>
  <c r="L29" i="3" s="1"/>
  <c r="E22" i="3"/>
  <c r="M36" i="3" s="1"/>
  <c r="E26" i="3"/>
  <c r="H27" i="3"/>
  <c r="O31" i="3" s="1"/>
  <c r="B29" i="3"/>
  <c r="B30" i="3"/>
  <c r="B31" i="3"/>
  <c r="O29" i="3" s="1"/>
  <c r="B28" i="2"/>
  <c r="H30" i="2"/>
  <c r="B32" i="2"/>
  <c r="P24" i="2" s="1"/>
  <c r="H33" i="2"/>
  <c r="B34" i="2"/>
  <c r="O24" i="2" s="1"/>
  <c r="B24" i="2"/>
  <c r="B25" i="2"/>
  <c r="B26" i="2"/>
  <c r="H29" i="2"/>
  <c r="M34" i="2" s="1"/>
  <c r="B31" i="2"/>
  <c r="E32" i="2"/>
  <c r="E34" i="2"/>
  <c r="E24" i="2"/>
  <c r="N33" i="2" s="1"/>
  <c r="O33" i="2" s="1"/>
  <c r="E25" i="2"/>
  <c r="E26" i="2"/>
  <c r="H28" i="2"/>
  <c r="N34" i="2" s="1"/>
  <c r="B30" i="2"/>
  <c r="E31" i="2"/>
  <c r="H32" i="2"/>
  <c r="B33" i="2"/>
  <c r="M24" i="2" s="1"/>
  <c r="H34" i="2"/>
  <c r="M26" i="2" s="1"/>
  <c r="E35" i="2"/>
  <c r="M25" i="2" s="1"/>
  <c r="E37" i="2"/>
  <c r="O25" i="2" s="1"/>
  <c r="H31" i="2"/>
  <c r="E33" i="2"/>
  <c r="H35" i="2"/>
  <c r="H37" i="2"/>
  <c r="O26" i="2" s="1"/>
  <c r="H38" i="2"/>
  <c r="H36" i="2"/>
  <c r="P26" i="2" s="1"/>
  <c r="M31" i="7" l="1"/>
  <c r="N39" i="7"/>
  <c r="N31" i="7"/>
  <c r="M32" i="7"/>
  <c r="P32" i="7" s="1"/>
  <c r="M38" i="7"/>
  <c r="N38" i="7" s="1"/>
  <c r="L40" i="7"/>
  <c r="N40" i="7" s="1"/>
  <c r="L25" i="6"/>
  <c r="N25" i="6" s="1"/>
  <c r="L25" i="5"/>
  <c r="O25" i="5" s="1"/>
  <c r="M33" i="5"/>
  <c r="O24" i="5"/>
  <c r="M32" i="5"/>
  <c r="L26" i="5"/>
  <c r="O26" i="5" s="1"/>
  <c r="L24" i="5"/>
  <c r="L27" i="4"/>
  <c r="O27" i="4"/>
  <c r="M34" i="4"/>
  <c r="O26" i="4"/>
  <c r="L34" i="4"/>
  <c r="L26" i="4"/>
  <c r="O36" i="3"/>
  <c r="P29" i="3"/>
  <c r="M35" i="3"/>
  <c r="O35" i="3" s="1"/>
  <c r="M29" i="3"/>
  <c r="M30" i="3"/>
  <c r="P30" i="3" s="1"/>
  <c r="O37" i="3"/>
  <c r="M31" i="3"/>
  <c r="P31" i="3" s="1"/>
  <c r="M37" i="3"/>
  <c r="O34" i="2"/>
  <c r="N24" i="2"/>
  <c r="Q24" i="2" s="1"/>
  <c r="N26" i="2"/>
  <c r="Q26" i="2" s="1"/>
  <c r="N25" i="2"/>
  <c r="P25" i="2"/>
  <c r="Q25" i="2" s="1"/>
  <c r="N32" i="2"/>
  <c r="O32" i="2" s="1"/>
  <c r="P31" i="7" l="1"/>
</calcChain>
</file>

<file path=xl/sharedStrings.xml><?xml version="1.0" encoding="utf-8"?>
<sst xmlns="http://schemas.openxmlformats.org/spreadsheetml/2006/main" count="172" uniqueCount="22">
  <si>
    <t>Peaks</t>
  </si>
  <si>
    <t>Areas</t>
  </si>
  <si>
    <t>Total Area A1</t>
  </si>
  <si>
    <t>Total Area A2</t>
  </si>
  <si>
    <t>AMIDE 1</t>
  </si>
  <si>
    <t xml:space="preserve">peak </t>
  </si>
  <si>
    <t>%area</t>
  </si>
  <si>
    <t>alpha helix</t>
  </si>
  <si>
    <t xml:space="preserve">Beta sheets </t>
  </si>
  <si>
    <t>beta turns</t>
  </si>
  <si>
    <t>unordered/ random coils</t>
  </si>
  <si>
    <t>total</t>
  </si>
  <si>
    <t>AMIDE 2</t>
  </si>
  <si>
    <t>peaks</t>
  </si>
  <si>
    <t>% area</t>
  </si>
  <si>
    <t>Amide 1</t>
  </si>
  <si>
    <t xml:space="preserve">total </t>
  </si>
  <si>
    <t>Amide 2</t>
  </si>
  <si>
    <t>AMIDE2</t>
  </si>
  <si>
    <t>% Areas</t>
  </si>
  <si>
    <t>frequencies</t>
  </si>
  <si>
    <t>%Areas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</si>
</sst>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8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/>
    <xf numFmtId="0" fontId="0" fillId="3" borderId="0" xfId="0" applyFill="1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4" borderId="0" xfId="0" applyFill="1"/>
    <xf numFmtId="164" fontId="1" fillId="3" borderId="0" xfId="0" applyNumberFormat="1" applyFont="1" applyFill="1"/>
    <xf numFmtId="0" fontId="1" fillId="3" borderId="0" xfId="0" applyFont="1" applyFill="1"/>
    <xf numFmtId="165" fontId="0" fillId="0" borderId="0" xfId="0" applyNumberFormat="1"/>
    <xf numFmtId="0" fontId="4" fillId="0" borderId="0" xfId="0" applyFont="1"/>
    <xf numFmtId="164" fontId="2" fillId="3" borderId="0" xfId="0" applyNumberFormat="1" applyFont="1" applyFill="1"/>
    <xf numFmtId="0" fontId="4" fillId="3" borderId="0" xfId="0" applyFont="1" applyFill="1"/>
    <xf numFmtId="0" fontId="5" fillId="3" borderId="0" xfId="0" applyFont="1" applyFill="1"/>
    <xf numFmtId="0" fontId="5" fillId="0" borderId="0" xfId="0" applyFont="1"/>
    <xf numFmtId="0" fontId="6" fillId="0" borderId="0" xfId="0" applyFont="1"/>
    <xf numFmtId="0" fontId="7" fillId="0" borderId="0" xfId="0" applyFont="1"/>
    <xf numFmtId="164" fontId="5" fillId="3" borderId="0" xfId="0" applyNumberFormat="1" applyFont="1" applyFill="1"/>
    <xf numFmtId="164" fontId="3" fillId="3" borderId="0" xfId="0" applyNumberFormat="1" applyFont="1" applyFill="1"/>
    <xf numFmtId="0" fontId="7" fillId="3" borderId="0" xfId="0" applyFont="1" applyFill="1"/>
    <xf numFmtId="164" fontId="4" fillId="3" borderId="0" xfId="0" applyNumberFormat="1" applyFont="1" applyFill="1"/>
    <xf numFmtId="0" fontId="8" fillId="0" borderId="0" xfId="0" applyFont="1"/>
    <xf numFmtId="0" fontId="5" fillId="5" borderId="0" xfId="0" applyFont="1" applyFill="1"/>
    <xf numFmtId="164" fontId="0" fillId="3" borderId="0" xfId="0" applyNumberFormat="1" applyFill="1"/>
    <xf numFmtId="2" fontId="1" fillId="3" borderId="0" xfId="0" applyNumberFormat="1" applyFont="1" applyFill="1"/>
    <xf numFmtId="2" fontId="2" fillId="3" borderId="0" xfId="0" applyNumberFormat="1" applyFont="1" applyFill="1"/>
    <xf numFmtId="0" fontId="1" fillId="6" borderId="0" xfId="0" applyFont="1" applyFill="1"/>
    <xf numFmtId="2" fontId="0" fillId="3" borderId="0" xfId="0" applyNumberFormat="1" applyFill="1"/>
    <xf numFmtId="2" fontId="3" fillId="3" borderId="0" xfId="0" applyNumberFormat="1" applyFont="1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4EB9B-3C13-4B88-A886-19AA257CFF08}">
  <dimension ref="A1:Q39"/>
  <sheetViews>
    <sheetView topLeftCell="B8" zoomScaleNormal="100" workbookViewId="0">
      <selection activeCell="U21" sqref="U21"/>
    </sheetView>
  </sheetViews>
  <sheetFormatPr defaultRowHeight="14.4" x14ac:dyDescent="0.3"/>
  <cols>
    <col min="1" max="1" width="12" bestFit="1" customWidth="1"/>
    <col min="4" max="4" width="12" bestFit="1" customWidth="1"/>
    <col min="7" max="7" width="12" bestFit="1" customWidth="1"/>
    <col min="13" max="13" width="10.21875" bestFit="1" customWidth="1"/>
    <col min="14" max="14" width="11.44140625" bestFit="1" customWidth="1"/>
    <col min="15" max="15" width="9.5546875" bestFit="1" customWidth="1"/>
    <col min="16" max="16" width="21.88671875" bestFit="1" customWidth="1"/>
    <col min="17" max="17" width="9.33203125" bestFit="1" customWidth="1"/>
  </cols>
  <sheetData>
    <row r="1" spans="1:8" x14ac:dyDescent="0.3">
      <c r="A1" s="29">
        <v>1</v>
      </c>
      <c r="B1" s="29"/>
      <c r="D1" s="29">
        <v>2</v>
      </c>
      <c r="E1" s="29"/>
      <c r="G1" s="29">
        <v>3</v>
      </c>
      <c r="H1" s="29"/>
    </row>
    <row r="2" spans="1:8" x14ac:dyDescent="0.3">
      <c r="A2" t="s">
        <v>0</v>
      </c>
      <c r="B2" t="s">
        <v>1</v>
      </c>
      <c r="D2" t="s">
        <v>0</v>
      </c>
      <c r="E2" t="s">
        <v>1</v>
      </c>
      <c r="G2" t="s">
        <v>0</v>
      </c>
      <c r="H2" t="s">
        <v>1</v>
      </c>
    </row>
    <row r="3" spans="1:8" x14ac:dyDescent="0.3">
      <c r="A3" s="1">
        <v>1522.48945</v>
      </c>
      <c r="B3" s="1">
        <v>0.29848999999999998</v>
      </c>
      <c r="D3" s="1">
        <v>1505.4654499999999</v>
      </c>
      <c r="E3" s="1">
        <v>0.60560000000000003</v>
      </c>
      <c r="G3" s="1">
        <v>1505.65985</v>
      </c>
      <c r="H3" s="1">
        <v>0.57440000000000002</v>
      </c>
    </row>
    <row r="4" spans="1:8" x14ac:dyDescent="0.3">
      <c r="A4" s="1">
        <v>1534.54232</v>
      </c>
      <c r="B4" s="1">
        <v>0.32047999999999999</v>
      </c>
      <c r="D4" s="1">
        <v>1512.0473199999999</v>
      </c>
      <c r="E4" s="1">
        <v>0.82693000000000005</v>
      </c>
      <c r="G4" s="1">
        <v>1512.3528100000001</v>
      </c>
      <c r="H4" s="1">
        <v>0.77420999999999995</v>
      </c>
    </row>
    <row r="5" spans="1:8" x14ac:dyDescent="0.3">
      <c r="A5" s="1">
        <v>1543.8735799999999</v>
      </c>
      <c r="B5" s="1">
        <v>0.25874999999999998</v>
      </c>
      <c r="D5" s="1">
        <v>1524.12797</v>
      </c>
      <c r="E5" s="1">
        <v>0.95347999999999999</v>
      </c>
      <c r="G5" s="1">
        <v>1522.9060199999999</v>
      </c>
      <c r="H5" s="1">
        <v>0.89405000000000001</v>
      </c>
    </row>
    <row r="6" spans="1:8" x14ac:dyDescent="0.3">
      <c r="A6" s="1">
        <v>1551.5663199999999</v>
      </c>
      <c r="B6" s="1">
        <v>0.21018999999999999</v>
      </c>
      <c r="D6" s="1">
        <v>1534.01466</v>
      </c>
      <c r="E6" s="1">
        <v>0.90210000000000001</v>
      </c>
      <c r="G6" s="1">
        <v>1533.4870000000001</v>
      </c>
      <c r="H6" s="1">
        <v>0.96072999999999997</v>
      </c>
    </row>
    <row r="7" spans="1:8" x14ac:dyDescent="0.3">
      <c r="A7">
        <v>1605.33215</v>
      </c>
      <c r="B7">
        <v>0.23441999999999999</v>
      </c>
      <c r="D7" s="1">
        <v>1543.34592</v>
      </c>
      <c r="E7" s="1">
        <v>0.84672000000000003</v>
      </c>
      <c r="G7" s="1">
        <v>1541.8184799999999</v>
      </c>
      <c r="H7" s="1">
        <v>0.87190000000000001</v>
      </c>
    </row>
    <row r="8" spans="1:8" x14ac:dyDescent="0.3">
      <c r="A8">
        <v>1615.21884</v>
      </c>
      <c r="B8">
        <v>0.47050999999999998</v>
      </c>
      <c r="D8" s="1">
        <v>1552.12175</v>
      </c>
      <c r="E8" s="1">
        <v>0.71636</v>
      </c>
      <c r="G8" s="1">
        <v>1551.84403</v>
      </c>
      <c r="H8" s="1">
        <v>0.76092000000000004</v>
      </c>
    </row>
    <row r="9" spans="1:8" x14ac:dyDescent="0.3">
      <c r="A9">
        <v>1629.4934499999999</v>
      </c>
      <c r="B9">
        <v>0.66027999999999998</v>
      </c>
      <c r="D9" s="1">
        <v>1598.75028</v>
      </c>
      <c r="E9" s="1">
        <v>0.54242000000000001</v>
      </c>
      <c r="G9" s="1">
        <v>1560.7309499999999</v>
      </c>
      <c r="H9" s="1">
        <v>0.53895999999999999</v>
      </c>
    </row>
    <row r="10" spans="1:8" x14ac:dyDescent="0.3">
      <c r="A10">
        <v>1638.8247100000001</v>
      </c>
      <c r="B10">
        <v>0.62946999999999997</v>
      </c>
      <c r="D10">
        <v>1605.33215</v>
      </c>
      <c r="E10">
        <v>0.71636</v>
      </c>
      <c r="G10">
        <v>1600.22217</v>
      </c>
      <c r="H10">
        <v>0.47693000000000002</v>
      </c>
    </row>
    <row r="11" spans="1:8" x14ac:dyDescent="0.3">
      <c r="A11">
        <v>1648.7113999999999</v>
      </c>
      <c r="B11">
        <v>0.55881000000000003</v>
      </c>
      <c r="D11">
        <v>1614.6634100000001</v>
      </c>
      <c r="E11">
        <v>0.94169000000000003</v>
      </c>
      <c r="G11">
        <v>1614.69118</v>
      </c>
      <c r="H11">
        <v>0.64551000000000003</v>
      </c>
    </row>
    <row r="12" spans="1:8" x14ac:dyDescent="0.3">
      <c r="A12">
        <v>1655.2932699999999</v>
      </c>
      <c r="B12">
        <v>0.44629000000000002</v>
      </c>
      <c r="D12">
        <v>1628.38258</v>
      </c>
      <c r="E12">
        <v>1.1788099999999999</v>
      </c>
      <c r="G12">
        <v>1622.4949999999999</v>
      </c>
      <c r="H12">
        <v>0.87633000000000005</v>
      </c>
    </row>
    <row r="13" spans="1:8" x14ac:dyDescent="0.3">
      <c r="A13">
        <v>1670.0955300000001</v>
      </c>
      <c r="B13">
        <v>0.28521000000000002</v>
      </c>
      <c r="D13">
        <v>1638.26927</v>
      </c>
      <c r="E13">
        <v>1.1274299999999999</v>
      </c>
      <c r="G13">
        <v>1629.7156199999999</v>
      </c>
      <c r="H13">
        <v>1.26709</v>
      </c>
    </row>
    <row r="14" spans="1:8" x14ac:dyDescent="0.3">
      <c r="D14">
        <v>1655.2932699999999</v>
      </c>
      <c r="E14">
        <v>0.91790000000000005</v>
      </c>
      <c r="G14">
        <v>1638.6303</v>
      </c>
      <c r="H14">
        <v>1.3556999999999999</v>
      </c>
    </row>
    <row r="15" spans="1:8" x14ac:dyDescent="0.3">
      <c r="D15">
        <v>1662.95823</v>
      </c>
      <c r="E15">
        <v>0.80332999999999999</v>
      </c>
      <c r="G15">
        <v>1646.40635</v>
      </c>
      <c r="H15">
        <v>1.26709</v>
      </c>
    </row>
    <row r="16" spans="1:8" x14ac:dyDescent="0.3">
      <c r="A16" t="s">
        <v>2</v>
      </c>
      <c r="B16">
        <f>SUM(B7:B13)</f>
        <v>3.2849900000000001</v>
      </c>
      <c r="D16">
        <v>1672.2894899999999</v>
      </c>
      <c r="E16">
        <v>0.68076999999999999</v>
      </c>
      <c r="G16">
        <v>1663.09709</v>
      </c>
      <c r="H16">
        <v>0.85860999999999998</v>
      </c>
    </row>
    <row r="17" spans="1:17" x14ac:dyDescent="0.3">
      <c r="A17" s="1" t="s">
        <v>3</v>
      </c>
      <c r="B17">
        <f>SUM(B3:B6)</f>
        <v>1.0879099999999999</v>
      </c>
      <c r="G17">
        <v>1670.8731399999999</v>
      </c>
      <c r="H17">
        <v>0.68981000000000003</v>
      </c>
    </row>
    <row r="18" spans="1:17" x14ac:dyDescent="0.3">
      <c r="D18" t="s">
        <v>2</v>
      </c>
      <c r="E18">
        <f>SUM(E11:E16)</f>
        <v>5.6499299999999995</v>
      </c>
      <c r="G18" s="1">
        <v>1677.5661</v>
      </c>
      <c r="H18" s="1">
        <v>0.51680999999999999</v>
      </c>
    </row>
    <row r="19" spans="1:17" x14ac:dyDescent="0.3">
      <c r="D19" s="1" t="s">
        <v>3</v>
      </c>
      <c r="E19">
        <f>SUM(E3:E10)</f>
        <v>6.1099699999999997</v>
      </c>
    </row>
    <row r="20" spans="1:17" x14ac:dyDescent="0.3">
      <c r="G20" t="s">
        <v>2</v>
      </c>
      <c r="H20">
        <f>SUM(H10:H18)</f>
        <v>7.9538799999999998</v>
      </c>
    </row>
    <row r="21" spans="1:17" x14ac:dyDescent="0.3">
      <c r="G21" s="1" t="s">
        <v>3</v>
      </c>
      <c r="H21">
        <f>SUM(H3:H9)</f>
        <v>5.3751699999999998</v>
      </c>
    </row>
    <row r="22" spans="1:17" x14ac:dyDescent="0.3">
      <c r="M22" t="s">
        <v>4</v>
      </c>
    </row>
    <row r="23" spans="1:17" x14ac:dyDescent="0.3">
      <c r="A23" t="s">
        <v>5</v>
      </c>
      <c r="B23" t="s">
        <v>6</v>
      </c>
      <c r="D23" s="2" t="s">
        <v>5</v>
      </c>
      <c r="E23" s="2" t="s">
        <v>6</v>
      </c>
      <c r="G23" t="s">
        <v>5</v>
      </c>
      <c r="H23" t="s">
        <v>6</v>
      </c>
      <c r="M23" s="3" t="s">
        <v>7</v>
      </c>
      <c r="N23" s="4" t="s">
        <v>8</v>
      </c>
      <c r="O23" s="5" t="s">
        <v>9</v>
      </c>
      <c r="P23" t="s">
        <v>10</v>
      </c>
      <c r="Q23" s="6" t="s">
        <v>11</v>
      </c>
    </row>
    <row r="24" spans="1:17" x14ac:dyDescent="0.3">
      <c r="A24" s="4">
        <v>1522.48945</v>
      </c>
      <c r="B24" s="4">
        <f>B3/$B$17*100</f>
        <v>27.437012252851801</v>
      </c>
      <c r="D24" s="7">
        <v>1505.4654499999999</v>
      </c>
      <c r="E24" s="8">
        <f>E3/$E$19*100</f>
        <v>9.9116689607313955</v>
      </c>
      <c r="G24" s="4">
        <v>1505.65985</v>
      </c>
      <c r="H24" s="4">
        <f>H3/$H$21*100</f>
        <v>10.686173646600945</v>
      </c>
      <c r="L24">
        <v>1</v>
      </c>
      <c r="M24" s="9">
        <f>B33</f>
        <v>13.585733898733329</v>
      </c>
      <c r="N24" s="9">
        <f>SUM(B28:B31)</f>
        <v>60.721037202548558</v>
      </c>
      <c r="O24" s="9">
        <f>B34</f>
        <v>8.6822182107099266</v>
      </c>
      <c r="P24" s="9">
        <f>B32</f>
        <v>17.011010688008181</v>
      </c>
      <c r="Q24" s="9">
        <f>SUM(M24:P24)</f>
        <v>100</v>
      </c>
    </row>
    <row r="25" spans="1:17" x14ac:dyDescent="0.3">
      <c r="A25" s="4">
        <v>1534.54232</v>
      </c>
      <c r="B25" s="4">
        <f t="shared" ref="B25:B27" si="0">B4/$B$17*100</f>
        <v>29.458319162430719</v>
      </c>
      <c r="D25" s="7">
        <v>1512.0473199999999</v>
      </c>
      <c r="E25" s="8">
        <f t="shared" ref="E25:E30" si="1">E4/$E$19*100</f>
        <v>13.534109005445199</v>
      </c>
      <c r="G25" s="4">
        <v>1512.3528100000001</v>
      </c>
      <c r="H25" s="4">
        <f t="shared" ref="H25:H30" si="2">H4/$H$21*100</f>
        <v>14.40345142572235</v>
      </c>
      <c r="L25">
        <v>2</v>
      </c>
      <c r="M25" s="9">
        <f>E35</f>
        <v>16.246218979704175</v>
      </c>
      <c r="N25" s="9">
        <f>SUM(E32:E33,E36)</f>
        <v>51.749844688341277</v>
      </c>
      <c r="O25" s="9">
        <f>E37</f>
        <v>12.049175830497017</v>
      </c>
      <c r="P25" s="9">
        <f>SUM(E31,E34)</f>
        <v>32.633855640689355</v>
      </c>
      <c r="Q25" s="9">
        <f t="shared" ref="Q25:Q26" si="3">SUM(M25:P25)</f>
        <v>112.67909513923183</v>
      </c>
    </row>
    <row r="26" spans="1:17" x14ac:dyDescent="0.3">
      <c r="A26" s="4">
        <v>1543.8735799999999</v>
      </c>
      <c r="B26" s="4">
        <f t="shared" si="0"/>
        <v>23.784136555413589</v>
      </c>
      <c r="D26" s="7">
        <v>1524.12797</v>
      </c>
      <c r="E26" s="8">
        <f t="shared" si="1"/>
        <v>15.605313937711642</v>
      </c>
      <c r="G26" s="4">
        <v>1522.9060199999999</v>
      </c>
      <c r="H26" s="4">
        <f t="shared" si="2"/>
        <v>16.632962306308453</v>
      </c>
      <c r="L26">
        <v>3</v>
      </c>
      <c r="M26" s="9">
        <f>H34</f>
        <v>15.930464125684573</v>
      </c>
      <c r="N26" s="9">
        <f>SUM(H31:H33,H35,H38)</f>
        <v>50.846630826716023</v>
      </c>
      <c r="O26" s="9">
        <f>H37</f>
        <v>10.794857352637958</v>
      </c>
      <c r="P26" s="9">
        <f>SUM(H36,H39)</f>
        <v>22.428047694961453</v>
      </c>
      <c r="Q26" s="9">
        <f t="shared" si="3"/>
        <v>100.00000000000001</v>
      </c>
    </row>
    <row r="27" spans="1:17" x14ac:dyDescent="0.3">
      <c r="A27" s="3">
        <v>1551.5663199999999</v>
      </c>
      <c r="B27" s="10">
        <f t="shared" si="0"/>
        <v>19.320532029303894</v>
      </c>
      <c r="D27" s="7">
        <v>1534.01466</v>
      </c>
      <c r="E27" s="8">
        <f t="shared" si="1"/>
        <v>14.764393278526736</v>
      </c>
      <c r="G27" s="4">
        <v>1533.4870000000001</v>
      </c>
      <c r="H27" s="4">
        <f t="shared" si="2"/>
        <v>17.873481210826821</v>
      </c>
      <c r="N27" s="9"/>
    </row>
    <row r="28" spans="1:17" x14ac:dyDescent="0.3">
      <c r="A28" s="4">
        <v>1605.33215</v>
      </c>
      <c r="B28" s="4">
        <f>B7/$B$16*100</f>
        <v>7.1360947826325187</v>
      </c>
      <c r="D28" s="7">
        <v>1543.34592</v>
      </c>
      <c r="E28" s="8">
        <f t="shared" si="1"/>
        <v>13.858005849455889</v>
      </c>
      <c r="G28" s="4">
        <v>1541.8184799999999</v>
      </c>
      <c r="H28" s="4">
        <f t="shared" si="2"/>
        <v>16.220882316280232</v>
      </c>
    </row>
    <row r="29" spans="1:17" x14ac:dyDescent="0.3">
      <c r="A29" s="4">
        <v>1615.21884</v>
      </c>
      <c r="B29" s="4">
        <f t="shared" ref="B29:B34" si="4">B8/$B$16*100</f>
        <v>14.323026858529248</v>
      </c>
      <c r="D29" s="11">
        <v>1552.12175</v>
      </c>
      <c r="E29" s="12">
        <f t="shared" si="1"/>
        <v>11.724443818873089</v>
      </c>
      <c r="G29" s="10">
        <v>1551.84403</v>
      </c>
      <c r="H29" s="10">
        <f t="shared" si="2"/>
        <v>14.156203431705416</v>
      </c>
    </row>
    <row r="30" spans="1:17" x14ac:dyDescent="0.3">
      <c r="A30" s="4">
        <v>1629.4934499999999</v>
      </c>
      <c r="B30" s="4">
        <f t="shared" si="4"/>
        <v>20.099908979936011</v>
      </c>
      <c r="D30" s="7">
        <v>1598.75028</v>
      </c>
      <c r="E30" s="8">
        <f t="shared" si="1"/>
        <v>8.877621330382965</v>
      </c>
      <c r="G30" s="4">
        <v>1560.7309499999999</v>
      </c>
      <c r="H30" s="4">
        <f t="shared" si="2"/>
        <v>10.02684566255579</v>
      </c>
      <c r="M30" t="s">
        <v>12</v>
      </c>
    </row>
    <row r="31" spans="1:17" x14ac:dyDescent="0.3">
      <c r="A31" s="4">
        <v>1638.8247100000001</v>
      </c>
      <c r="B31" s="4">
        <f t="shared" si="4"/>
        <v>19.162006581450779</v>
      </c>
      <c r="D31">
        <v>1605.33215</v>
      </c>
      <c r="E31" s="13">
        <f>E10/$E$18*100</f>
        <v>12.679095139231814</v>
      </c>
      <c r="G31" s="4">
        <v>1600.22217</v>
      </c>
      <c r="H31" s="4">
        <f>H10/$H$20*100</f>
        <v>5.9961930529502583</v>
      </c>
      <c r="M31" s="3" t="s">
        <v>7</v>
      </c>
      <c r="N31" s="4" t="s">
        <v>8</v>
      </c>
      <c r="O31" s="6" t="s">
        <v>11</v>
      </c>
    </row>
    <row r="32" spans="1:17" x14ac:dyDescent="0.3">
      <c r="A32">
        <v>1648.7113999999999</v>
      </c>
      <c r="B32" s="14">
        <f t="shared" si="4"/>
        <v>17.011010688008181</v>
      </c>
      <c r="D32" s="7">
        <v>1614.6634100000001</v>
      </c>
      <c r="E32" s="8">
        <f t="shared" ref="E32:E37" si="5">E11/$E$18*100</f>
        <v>16.667286143368152</v>
      </c>
      <c r="G32" s="4">
        <v>1614.69118</v>
      </c>
      <c r="H32" s="4">
        <f t="shared" ref="H32:H39" si="6">H11/$H$20*100</f>
        <v>8.1156617902206225</v>
      </c>
      <c r="L32">
        <v>1</v>
      </c>
      <c r="M32" s="9">
        <f>B27</f>
        <v>19.320532029303894</v>
      </c>
      <c r="N32" s="9">
        <f>SUM(B24:B26)</f>
        <v>80.679467970696109</v>
      </c>
      <c r="O32" s="9">
        <f>SUM(M32:N32)</f>
        <v>100</v>
      </c>
    </row>
    <row r="33" spans="1:15" x14ac:dyDescent="0.3">
      <c r="A33" s="3">
        <v>1655.2932699999999</v>
      </c>
      <c r="B33" s="10">
        <f t="shared" si="4"/>
        <v>13.585733898733329</v>
      </c>
      <c r="D33" s="7">
        <v>1628.38258</v>
      </c>
      <c r="E33" s="8">
        <f t="shared" si="5"/>
        <v>20.864152299232028</v>
      </c>
      <c r="G33" s="4">
        <v>1622.4949999999999</v>
      </c>
      <c r="H33" s="4">
        <f t="shared" si="6"/>
        <v>11.017641704426016</v>
      </c>
      <c r="L33">
        <v>2</v>
      </c>
      <c r="M33" s="9">
        <f>E29</f>
        <v>11.724443818873089</v>
      </c>
      <c r="N33" s="9">
        <f>SUM(E24:E28,E30)</f>
        <v>76.551112362253832</v>
      </c>
      <c r="O33" s="9">
        <f t="shared" ref="O33:O34" si="7">SUM(M33:N33)</f>
        <v>88.275556181126916</v>
      </c>
    </row>
    <row r="34" spans="1:15" x14ac:dyDescent="0.3">
      <c r="A34" s="15">
        <v>1670.0955300000001</v>
      </c>
      <c r="B34" s="16">
        <f t="shared" si="4"/>
        <v>8.6822182107099266</v>
      </c>
      <c r="D34" s="17">
        <v>1638.26927</v>
      </c>
      <c r="E34" s="13">
        <f t="shared" si="5"/>
        <v>19.954760501457542</v>
      </c>
      <c r="G34" s="10">
        <v>1629.7156199999999</v>
      </c>
      <c r="H34" s="10">
        <f t="shared" si="6"/>
        <v>15.930464125684573</v>
      </c>
      <c r="L34">
        <v>3</v>
      </c>
      <c r="M34" s="9">
        <f>H29</f>
        <v>14.156203431705416</v>
      </c>
      <c r="N34" s="9">
        <f>SUM(H24:H28,H30)</f>
        <v>85.843796568294579</v>
      </c>
      <c r="O34" s="9">
        <f t="shared" si="7"/>
        <v>100</v>
      </c>
    </row>
    <row r="35" spans="1:15" x14ac:dyDescent="0.3">
      <c r="D35" s="11">
        <v>1655.2932699999999</v>
      </c>
      <c r="E35" s="12">
        <f t="shared" si="5"/>
        <v>16.246218979704175</v>
      </c>
      <c r="G35" s="4">
        <v>1638.6303</v>
      </c>
      <c r="H35" s="4">
        <f t="shared" si="6"/>
        <v>17.044511609428355</v>
      </c>
    </row>
    <row r="36" spans="1:15" x14ac:dyDescent="0.3">
      <c r="D36" s="7">
        <v>1662.95823</v>
      </c>
      <c r="E36" s="8">
        <f t="shared" si="5"/>
        <v>14.2184062457411</v>
      </c>
      <c r="G36">
        <v>1646.40635</v>
      </c>
      <c r="H36" s="14">
        <f t="shared" si="6"/>
        <v>15.930464125684573</v>
      </c>
    </row>
    <row r="37" spans="1:15" x14ac:dyDescent="0.3">
      <c r="D37" s="18">
        <v>1672.2894899999999</v>
      </c>
      <c r="E37" s="19">
        <f t="shared" si="5"/>
        <v>12.049175830497017</v>
      </c>
      <c r="G37" s="5">
        <v>1663.09709</v>
      </c>
      <c r="H37" s="16">
        <f t="shared" si="6"/>
        <v>10.794857352637958</v>
      </c>
    </row>
    <row r="38" spans="1:15" x14ac:dyDescent="0.3">
      <c r="D38" s="2"/>
      <c r="E38" s="2"/>
      <c r="G38" s="4">
        <v>1670.8731399999999</v>
      </c>
      <c r="H38" s="4">
        <f t="shared" si="6"/>
        <v>8.6726226696907673</v>
      </c>
    </row>
    <row r="39" spans="1:15" x14ac:dyDescent="0.3">
      <c r="D39" s="2"/>
      <c r="E39" s="2"/>
      <c r="G39" s="1">
        <v>1677.5661</v>
      </c>
      <c r="H39" s="14">
        <f t="shared" si="6"/>
        <v>6.4975835692768813</v>
      </c>
    </row>
  </sheetData>
  <mergeCells count="3">
    <mergeCell ref="A1:B1"/>
    <mergeCell ref="D1:E1"/>
    <mergeCell ref="G1:H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18DA0-2159-4953-8722-4808A018083C}">
  <dimension ref="A1:P47"/>
  <sheetViews>
    <sheetView topLeftCell="A19" zoomScale="85" zoomScaleNormal="85" workbookViewId="0">
      <selection activeCell="T40" sqref="T40"/>
    </sheetView>
  </sheetViews>
  <sheetFormatPr defaultRowHeight="14.4" x14ac:dyDescent="0.3"/>
  <cols>
    <col min="1" max="1" width="12" bestFit="1" customWidth="1"/>
    <col min="4" max="5" width="12" bestFit="1" customWidth="1"/>
    <col min="7" max="7" width="12" bestFit="1" customWidth="1"/>
    <col min="12" max="12" width="11.21875" bestFit="1" customWidth="1"/>
    <col min="13" max="13" width="10.88671875" bestFit="1" customWidth="1"/>
    <col min="14" max="14" width="9.5546875" bestFit="1" customWidth="1"/>
    <col min="15" max="15" width="21.44140625" bestFit="1" customWidth="1"/>
    <col min="16" max="16" width="10" bestFit="1" customWidth="1"/>
  </cols>
  <sheetData>
    <row r="1" spans="1:8" x14ac:dyDescent="0.3">
      <c r="A1" s="29">
        <v>1</v>
      </c>
      <c r="B1" s="29"/>
      <c r="D1" s="29">
        <v>2</v>
      </c>
      <c r="E1" s="29"/>
      <c r="G1" s="29">
        <v>3</v>
      </c>
      <c r="H1" s="29"/>
    </row>
    <row r="2" spans="1:8" x14ac:dyDescent="0.3">
      <c r="A2" t="s">
        <v>0</v>
      </c>
      <c r="B2" t="s">
        <v>1</v>
      </c>
      <c r="D2" t="s">
        <v>0</v>
      </c>
      <c r="E2" t="s">
        <v>1</v>
      </c>
      <c r="G2" t="s">
        <v>0</v>
      </c>
      <c r="H2" t="s">
        <v>1</v>
      </c>
    </row>
    <row r="3" spans="1:8" x14ac:dyDescent="0.3">
      <c r="A3" s="1">
        <v>1503.4103500000001</v>
      </c>
      <c r="B3" s="1">
        <v>0.55386999999999997</v>
      </c>
      <c r="D3" s="1">
        <v>1505.65985</v>
      </c>
      <c r="E3" s="1">
        <v>0.45638000000000001</v>
      </c>
      <c r="G3" s="1">
        <v>1505.6154200000001</v>
      </c>
      <c r="H3" s="1">
        <v>0.64348000000000005</v>
      </c>
    </row>
    <row r="4" spans="1:8" x14ac:dyDescent="0.3">
      <c r="A4" s="1">
        <v>1510.992</v>
      </c>
      <c r="B4" s="1">
        <v>0.83769000000000005</v>
      </c>
      <c r="D4" s="1">
        <v>1512.54721</v>
      </c>
      <c r="E4" s="1">
        <v>0.57606000000000002</v>
      </c>
      <c r="G4" s="1">
        <v>1512.9138</v>
      </c>
      <c r="H4" s="1">
        <v>0.86521000000000003</v>
      </c>
    </row>
    <row r="5" spans="1:8" x14ac:dyDescent="0.3">
      <c r="A5" s="1">
        <v>1519.76783</v>
      </c>
      <c r="B5" s="1">
        <v>1.0397099999999999</v>
      </c>
      <c r="D5" s="1">
        <v>1520.5454299999999</v>
      </c>
      <c r="E5" s="1">
        <v>0.67098999999999998</v>
      </c>
      <c r="G5" s="1">
        <v>1520.97867</v>
      </c>
      <c r="H5" s="1">
        <v>0.92078000000000004</v>
      </c>
    </row>
    <row r="6" spans="1:8" x14ac:dyDescent="0.3">
      <c r="A6" s="1">
        <v>1530.2655</v>
      </c>
      <c r="B6" s="1">
        <v>1.08904</v>
      </c>
      <c r="D6" s="1">
        <v>1532.5705399999999</v>
      </c>
      <c r="E6" s="1">
        <v>0.67457999999999996</v>
      </c>
      <c r="G6" s="1">
        <v>1533.1093100000001</v>
      </c>
      <c r="H6" s="1">
        <v>0.96226999999999996</v>
      </c>
    </row>
    <row r="7" spans="1:8" x14ac:dyDescent="0.3">
      <c r="A7" s="1">
        <v>1536.68074</v>
      </c>
      <c r="B7" s="1">
        <v>1.0069900000000001</v>
      </c>
      <c r="D7" s="1">
        <v>1541.17974</v>
      </c>
      <c r="E7" s="1">
        <v>0.71333000000000002</v>
      </c>
      <c r="G7" s="1">
        <v>1543.6403</v>
      </c>
      <c r="H7" s="1">
        <v>0.85607</v>
      </c>
    </row>
    <row r="8" spans="1:8" x14ac:dyDescent="0.3">
      <c r="A8" s="1">
        <v>1544.8455899999999</v>
      </c>
      <c r="B8" s="1">
        <v>0.91429000000000005</v>
      </c>
      <c r="D8" s="1">
        <v>1550.34437</v>
      </c>
      <c r="E8" s="1">
        <v>0.61482000000000003</v>
      </c>
      <c r="G8" s="1">
        <v>1553.33815</v>
      </c>
      <c r="H8" s="1">
        <v>0.74511000000000005</v>
      </c>
    </row>
    <row r="9" spans="1:8" x14ac:dyDescent="0.3">
      <c r="A9" s="1">
        <v>1561.7862700000001</v>
      </c>
      <c r="B9" s="1">
        <v>0.62475999999999998</v>
      </c>
      <c r="D9" s="1">
        <v>1577.25505</v>
      </c>
      <c r="E9" s="1">
        <v>0.32985999999999999</v>
      </c>
      <c r="G9" s="1">
        <v>1560.6032</v>
      </c>
      <c r="H9" s="1">
        <v>0.58333999999999997</v>
      </c>
    </row>
    <row r="10" spans="1:8" x14ac:dyDescent="0.3">
      <c r="A10" s="1">
        <v>1573.4503400000001</v>
      </c>
      <c r="B10" s="1">
        <v>0.53751000000000004</v>
      </c>
      <c r="D10" s="1">
        <v>1586.41968</v>
      </c>
      <c r="E10" s="1">
        <v>0.34028000000000003</v>
      </c>
      <c r="G10" s="1">
        <v>1570.3010400000001</v>
      </c>
      <c r="H10" s="1">
        <v>0.48627999999999999</v>
      </c>
    </row>
    <row r="11" spans="1:8" x14ac:dyDescent="0.3">
      <c r="A11" s="1">
        <v>1580.4765600000001</v>
      </c>
      <c r="B11" s="1">
        <v>0.47182000000000002</v>
      </c>
      <c r="D11" s="1">
        <v>1594.44568</v>
      </c>
      <c r="E11" s="1">
        <v>0.39319999999999999</v>
      </c>
      <c r="G11" s="1">
        <v>1585.6642999999999</v>
      </c>
      <c r="H11" s="1">
        <v>0.43089</v>
      </c>
    </row>
    <row r="12" spans="1:8" x14ac:dyDescent="0.3">
      <c r="A12" s="1">
        <v>1594.47345</v>
      </c>
      <c r="B12" s="1">
        <v>0.54296</v>
      </c>
      <c r="D12">
        <v>1607.60942</v>
      </c>
      <c r="E12">
        <v>0.61123000000000005</v>
      </c>
      <c r="G12" s="1">
        <v>1595.3954699999999</v>
      </c>
      <c r="H12" s="1">
        <v>0.49084</v>
      </c>
    </row>
    <row r="13" spans="1:8" x14ac:dyDescent="0.3">
      <c r="A13">
        <v>1605.55432</v>
      </c>
      <c r="B13">
        <v>0.82133</v>
      </c>
      <c r="D13">
        <v>1614.4967799999999</v>
      </c>
      <c r="E13">
        <v>0.79767999999999994</v>
      </c>
      <c r="G13">
        <v>1605.8931299999999</v>
      </c>
      <c r="H13">
        <v>0.66651000000000005</v>
      </c>
    </row>
    <row r="14" spans="1:8" x14ac:dyDescent="0.3">
      <c r="A14">
        <v>1614.91335</v>
      </c>
      <c r="B14">
        <v>1.1053999999999999</v>
      </c>
      <c r="D14">
        <v>1621.93957</v>
      </c>
      <c r="E14">
        <v>0.97711999999999999</v>
      </c>
      <c r="G14">
        <v>1614.79116</v>
      </c>
      <c r="H14">
        <v>0.93467999999999996</v>
      </c>
    </row>
    <row r="15" spans="1:8" x14ac:dyDescent="0.3">
      <c r="A15">
        <v>1621.9118000000001</v>
      </c>
      <c r="B15">
        <v>1.32924</v>
      </c>
      <c r="D15">
        <v>1646.5729799999999</v>
      </c>
      <c r="E15">
        <v>0.97711999999999999</v>
      </c>
      <c r="G15">
        <v>1622.05621</v>
      </c>
      <c r="H15">
        <v>1.1657299999999999</v>
      </c>
    </row>
    <row r="16" spans="1:8" x14ac:dyDescent="0.3">
      <c r="A16">
        <v>1632.4094600000001</v>
      </c>
      <c r="B16">
        <v>1.58033</v>
      </c>
      <c r="D16" s="1">
        <v>1663.76361</v>
      </c>
      <c r="E16" s="1">
        <v>0.72392000000000001</v>
      </c>
      <c r="G16">
        <v>1639.05243</v>
      </c>
      <c r="H16">
        <v>1.3320700000000001</v>
      </c>
    </row>
    <row r="17" spans="1:16" x14ac:dyDescent="0.3">
      <c r="A17">
        <v>1649.93335</v>
      </c>
      <c r="B17">
        <v>1.4331</v>
      </c>
      <c r="D17">
        <v>1670.03999</v>
      </c>
      <c r="E17">
        <v>0.58665</v>
      </c>
      <c r="G17">
        <v>1648.75028</v>
      </c>
      <c r="H17">
        <v>1.2074100000000001</v>
      </c>
    </row>
    <row r="18" spans="1:16" x14ac:dyDescent="0.3">
      <c r="A18">
        <v>1656.3485900000001</v>
      </c>
      <c r="B18">
        <v>1.2253700000000001</v>
      </c>
      <c r="G18">
        <v>1664.1135300000001</v>
      </c>
      <c r="H18">
        <v>0.86521000000000003</v>
      </c>
    </row>
    <row r="19" spans="1:16" x14ac:dyDescent="0.3">
      <c r="A19">
        <v>1665.67985</v>
      </c>
      <c r="B19">
        <v>0.31801000000000001</v>
      </c>
      <c r="G19" s="1">
        <v>1670.5787600000001</v>
      </c>
      <c r="H19" s="1">
        <v>0.69430000000000003</v>
      </c>
    </row>
    <row r="20" spans="1:16" x14ac:dyDescent="0.3">
      <c r="A20">
        <v>1672.70607</v>
      </c>
      <c r="B20">
        <v>0.72863</v>
      </c>
      <c r="D20" t="s">
        <v>2</v>
      </c>
      <c r="E20">
        <f>SUM(E12:E17)</f>
        <v>4.6737199999999994</v>
      </c>
    </row>
    <row r="21" spans="1:16" x14ac:dyDescent="0.3">
      <c r="A21">
        <v>1679.12131</v>
      </c>
      <c r="B21">
        <v>0.54842000000000002</v>
      </c>
      <c r="D21" s="1" t="s">
        <v>3</v>
      </c>
      <c r="E21">
        <f>SUM(E3:E11)</f>
        <v>4.7694999999999999</v>
      </c>
      <c r="G21" t="s">
        <v>2</v>
      </c>
      <c r="H21">
        <f>SUM(H13:H19)</f>
        <v>6.8659100000000004</v>
      </c>
    </row>
    <row r="22" spans="1:16" x14ac:dyDescent="0.3">
      <c r="A22">
        <v>1686.1197500000001</v>
      </c>
      <c r="B22">
        <v>0.40093000000000001</v>
      </c>
      <c r="G22" s="1" t="s">
        <v>3</v>
      </c>
      <c r="H22">
        <f>SUM(H3:H12)</f>
        <v>6.9842700000000004</v>
      </c>
    </row>
    <row r="24" spans="1:16" x14ac:dyDescent="0.3">
      <c r="A24" t="s">
        <v>2</v>
      </c>
      <c r="B24">
        <f>SUM(B13:B22)</f>
        <v>9.4907599999999999</v>
      </c>
    </row>
    <row r="25" spans="1:16" x14ac:dyDescent="0.3">
      <c r="A25" s="1" t="s">
        <v>3</v>
      </c>
      <c r="B25">
        <f>SUM(B3:B12)</f>
        <v>7.618640000000001</v>
      </c>
    </row>
    <row r="27" spans="1:16" x14ac:dyDescent="0.3">
      <c r="A27" t="s">
        <v>0</v>
      </c>
      <c r="B27" t="s">
        <v>21</v>
      </c>
      <c r="D27" t="s">
        <v>0</v>
      </c>
      <c r="E27" t="s">
        <v>21</v>
      </c>
      <c r="G27" s="2" t="s">
        <v>0</v>
      </c>
      <c r="H27" s="2" t="s">
        <v>21</v>
      </c>
    </row>
    <row r="28" spans="1:16" x14ac:dyDescent="0.3">
      <c r="A28" s="1">
        <v>1503.4103500000001</v>
      </c>
      <c r="B28" s="4">
        <f>B3/$B$25*100</f>
        <v>7.2699326913989895</v>
      </c>
      <c r="D28" s="4">
        <v>1505.65985</v>
      </c>
      <c r="E28" s="4">
        <f>E3/$E$21*100</f>
        <v>9.5687178949575422</v>
      </c>
      <c r="G28" s="24">
        <v>1505.6154200000001</v>
      </c>
      <c r="H28" s="8">
        <f>H3/$H$22*100</f>
        <v>9.2132749736192903</v>
      </c>
    </row>
    <row r="29" spans="1:16" x14ac:dyDescent="0.3">
      <c r="A29" s="1">
        <v>1510.992</v>
      </c>
      <c r="B29" s="4">
        <f t="shared" ref="B29:B37" si="0">B4/$B$25*100</f>
        <v>10.995269496918084</v>
      </c>
      <c r="D29" s="4">
        <v>1512.54721</v>
      </c>
      <c r="E29" s="4">
        <f t="shared" ref="E29:E35" si="1">E4/$E$21*100</f>
        <v>12.077995597022749</v>
      </c>
      <c r="G29" s="1">
        <v>1512.9138</v>
      </c>
      <c r="H29" s="8">
        <f t="shared" ref="H29:H37" si="2">H4/$H$22*100</f>
        <v>12.387980418855514</v>
      </c>
      <c r="L29" t="s">
        <v>4</v>
      </c>
    </row>
    <row r="30" spans="1:16" x14ac:dyDescent="0.3">
      <c r="A30" s="4">
        <v>1519.76783</v>
      </c>
      <c r="B30" s="4">
        <f t="shared" si="0"/>
        <v>13.646923860426529</v>
      </c>
      <c r="D30" s="4">
        <v>1520.5454299999999</v>
      </c>
      <c r="E30" s="4">
        <f t="shared" si="1"/>
        <v>14.068350980186603</v>
      </c>
      <c r="G30" s="24">
        <v>1520.97867</v>
      </c>
      <c r="H30" s="8">
        <f t="shared" si="2"/>
        <v>13.183625489850764</v>
      </c>
      <c r="L30" s="3" t="s">
        <v>7</v>
      </c>
      <c r="M30" s="4" t="s">
        <v>8</v>
      </c>
      <c r="N30" s="5" t="s">
        <v>9</v>
      </c>
      <c r="O30" t="s">
        <v>10</v>
      </c>
      <c r="P30" s="6" t="s">
        <v>16</v>
      </c>
    </row>
    <row r="31" spans="1:16" x14ac:dyDescent="0.3">
      <c r="A31" s="4">
        <v>1530.2655</v>
      </c>
      <c r="B31" s="4">
        <f t="shared" si="0"/>
        <v>14.294414751189185</v>
      </c>
      <c r="D31" s="4">
        <v>1532.5705399999999</v>
      </c>
      <c r="E31" s="4">
        <f t="shared" si="1"/>
        <v>14.143620924625221</v>
      </c>
      <c r="G31" s="24">
        <v>1533.1093100000001</v>
      </c>
      <c r="H31" s="8">
        <f t="shared" si="2"/>
        <v>13.777674688979664</v>
      </c>
      <c r="K31">
        <v>1</v>
      </c>
      <c r="L31" s="9">
        <v>0</v>
      </c>
      <c r="M31" s="9">
        <f>SUM(B38:B41,B43,B46)</f>
        <v>69.647636227235751</v>
      </c>
      <c r="N31" s="9">
        <f>SUM(B44:B45)</f>
        <v>11.027989328567998</v>
      </c>
      <c r="O31" s="9">
        <f>SUM(B42,B47)</f>
        <v>19.324374444196248</v>
      </c>
      <c r="P31" s="9">
        <f>SUM(L31:O31)</f>
        <v>100</v>
      </c>
    </row>
    <row r="32" spans="1:16" x14ac:dyDescent="0.3">
      <c r="A32" s="4">
        <v>1536.68074</v>
      </c>
      <c r="B32" s="4">
        <f t="shared" si="0"/>
        <v>13.217450883622273</v>
      </c>
      <c r="D32" s="3">
        <v>1541.17974</v>
      </c>
      <c r="E32" s="10">
        <f t="shared" si="1"/>
        <v>14.956075060278856</v>
      </c>
      <c r="G32" s="25">
        <v>1543.6403</v>
      </c>
      <c r="H32" s="12">
        <f t="shared" si="2"/>
        <v>12.257114916805907</v>
      </c>
      <c r="K32">
        <v>2</v>
      </c>
      <c r="L32" s="9">
        <v>0</v>
      </c>
      <c r="M32" s="9">
        <f>SUM(E37:E39)</f>
        <v>51.052052754550985</v>
      </c>
      <c r="N32" s="9">
        <f>E42</f>
        <v>12.552099826262594</v>
      </c>
      <c r="O32" s="9">
        <f>E40</f>
        <v>20.906686750596958</v>
      </c>
      <c r="P32" s="9">
        <f t="shared" ref="P32:P33" si="3">SUM(L32:O32)</f>
        <v>84.510839331410537</v>
      </c>
    </row>
    <row r="33" spans="1:16" x14ac:dyDescent="0.3">
      <c r="A33" s="3">
        <v>1544.8455899999999</v>
      </c>
      <c r="B33" s="10">
        <f t="shared" si="0"/>
        <v>12.000698287358373</v>
      </c>
      <c r="D33" s="3">
        <v>1550.34437</v>
      </c>
      <c r="E33" s="10">
        <f t="shared" si="1"/>
        <v>12.890659398259777</v>
      </c>
      <c r="G33" s="25">
        <v>1553.33815</v>
      </c>
      <c r="H33" s="12">
        <f t="shared" si="2"/>
        <v>10.668401994768244</v>
      </c>
      <c r="K33">
        <v>3</v>
      </c>
      <c r="L33" s="9">
        <v>0</v>
      </c>
      <c r="M33" s="9">
        <f>SUM(H38:H41)</f>
        <v>59.700607785421013</v>
      </c>
      <c r="N33">
        <f>H43</f>
        <v>12.601534246734955</v>
      </c>
      <c r="O33" s="9">
        <f>SUM(H42,H44)</f>
        <v>27.69785796784403</v>
      </c>
      <c r="P33" s="9">
        <f t="shared" si="3"/>
        <v>100</v>
      </c>
    </row>
    <row r="34" spans="1:16" x14ac:dyDescent="0.3">
      <c r="A34" s="3">
        <v>1561.7862700000001</v>
      </c>
      <c r="B34" s="10">
        <f t="shared" si="0"/>
        <v>8.2004137221341331</v>
      </c>
      <c r="D34" s="4">
        <v>1577.25505</v>
      </c>
      <c r="E34" s="4">
        <f t="shared" si="1"/>
        <v>6.9160289338505088</v>
      </c>
      <c r="G34" s="24">
        <v>1560.6032</v>
      </c>
      <c r="H34" s="8">
        <f t="shared" si="2"/>
        <v>8.3521971515992366</v>
      </c>
    </row>
    <row r="35" spans="1:16" x14ac:dyDescent="0.3">
      <c r="A35" s="3">
        <v>1573.4503400000001</v>
      </c>
      <c r="B35" s="10">
        <f t="shared" si="0"/>
        <v>7.0551962029968607</v>
      </c>
      <c r="D35" s="4">
        <v>1586.41968</v>
      </c>
      <c r="E35" s="4">
        <f t="shared" si="1"/>
        <v>7.1345004717475637</v>
      </c>
      <c r="G35" s="24">
        <v>1570.3010400000001</v>
      </c>
      <c r="H35" s="8">
        <f t="shared" si="2"/>
        <v>6.9625028814750856</v>
      </c>
    </row>
    <row r="36" spans="1:16" x14ac:dyDescent="0.3">
      <c r="A36" s="4">
        <v>1580.4765600000001</v>
      </c>
      <c r="B36" s="4">
        <f t="shared" si="0"/>
        <v>6.1929688238320741</v>
      </c>
      <c r="D36" s="4">
        <v>1594.44568</v>
      </c>
      <c r="E36" s="4">
        <f>E11/$E$21*100</f>
        <v>8.2440507390711826</v>
      </c>
      <c r="G36" s="24">
        <v>1585.6642999999999</v>
      </c>
      <c r="H36" s="8">
        <f t="shared" si="2"/>
        <v>6.1694350304326715</v>
      </c>
      <c r="L36" t="s">
        <v>12</v>
      </c>
    </row>
    <row r="37" spans="1:16" x14ac:dyDescent="0.3">
      <c r="A37" s="4">
        <v>1594.47345</v>
      </c>
      <c r="B37" s="4">
        <f t="shared" si="0"/>
        <v>7.1267312801234857</v>
      </c>
      <c r="D37" s="4">
        <v>1607.60942</v>
      </c>
      <c r="E37" s="4">
        <f>E12/$E$20*100</f>
        <v>13.078019222375325</v>
      </c>
      <c r="G37" s="24">
        <v>1595.3954699999999</v>
      </c>
      <c r="H37" s="8">
        <f t="shared" si="2"/>
        <v>7.0277924536136194</v>
      </c>
      <c r="L37" s="3" t="s">
        <v>7</v>
      </c>
      <c r="M37" s="4" t="s">
        <v>8</v>
      </c>
      <c r="N37" s="6" t="s">
        <v>11</v>
      </c>
    </row>
    <row r="38" spans="1:16" x14ac:dyDescent="0.3">
      <c r="A38" s="4">
        <v>1605.55432</v>
      </c>
      <c r="B38" s="4">
        <f>B13/$B$24*100</f>
        <v>8.6539960972566998</v>
      </c>
      <c r="D38" s="4">
        <v>1614.4967799999999</v>
      </c>
      <c r="E38" s="4">
        <f t="shared" ref="E38:E42" si="4">E13/$E$20*100</f>
        <v>17.067346781578703</v>
      </c>
      <c r="G38" s="24">
        <v>1605.8931299999999</v>
      </c>
      <c r="H38" s="8">
        <f>H13/$H$21*100</f>
        <v>9.7075260234987049</v>
      </c>
      <c r="K38">
        <v>1</v>
      </c>
      <c r="L38" s="9">
        <f>SUM(B33:B35)</f>
        <v>27.256308212489365</v>
      </c>
      <c r="M38" s="9">
        <f>SUM(B28:B32,B36:B37)</f>
        <v>72.743691787510613</v>
      </c>
      <c r="N38" s="9">
        <f>SUM(L38:M38)</f>
        <v>99.999999999999972</v>
      </c>
    </row>
    <row r="39" spans="1:16" x14ac:dyDescent="0.3">
      <c r="A39" s="4">
        <v>1614.91335</v>
      </c>
      <c r="B39" s="4">
        <f t="shared" ref="B39:B47" si="5">B14/$B$24*100</f>
        <v>11.647117828287723</v>
      </c>
      <c r="D39" s="4">
        <v>1621.93957</v>
      </c>
      <c r="E39" s="4">
        <f t="shared" si="4"/>
        <v>20.906686750596958</v>
      </c>
      <c r="G39" s="24">
        <v>1614.79116</v>
      </c>
      <c r="H39" s="8">
        <f t="shared" ref="H39:H44" si="6">H14/$H$21*100</f>
        <v>13.613344771486954</v>
      </c>
      <c r="K39">
        <v>2</v>
      </c>
      <c r="L39" s="9">
        <f>SUM(E32:E33)</f>
        <v>27.846734458538634</v>
      </c>
      <c r="M39" s="9">
        <f>SUM(E28:E31,E34:E36)</f>
        <v>72.153265541461366</v>
      </c>
      <c r="N39" s="9">
        <f t="shared" ref="N39:N40" si="7">SUM(L39:M39)</f>
        <v>100</v>
      </c>
    </row>
    <row r="40" spans="1:16" x14ac:dyDescent="0.3">
      <c r="A40" s="4">
        <v>1621.9118000000001</v>
      </c>
      <c r="B40" s="4">
        <f t="shared" si="5"/>
        <v>14.005622310542043</v>
      </c>
      <c r="D40">
        <v>1646.5729799999999</v>
      </c>
      <c r="E40" s="14">
        <f t="shared" si="4"/>
        <v>20.906686750596958</v>
      </c>
      <c r="G40" s="24">
        <v>1622.05621</v>
      </c>
      <c r="H40" s="8">
        <f t="shared" si="6"/>
        <v>16.978521419593324</v>
      </c>
      <c r="K40">
        <v>3</v>
      </c>
      <c r="L40" s="9">
        <f>SUM(H32:H33)</f>
        <v>22.92551691157415</v>
      </c>
      <c r="M40" s="9">
        <f>SUM(H28:H31,H34:H37)</f>
        <v>77.074483088425836</v>
      </c>
      <c r="N40" s="9">
        <f t="shared" si="7"/>
        <v>99.999999999999986</v>
      </c>
    </row>
    <row r="41" spans="1:16" x14ac:dyDescent="0.3">
      <c r="A41" s="4">
        <v>1632.4094600000001</v>
      </c>
      <c r="B41" s="4">
        <f t="shared" si="5"/>
        <v>16.651248161369587</v>
      </c>
      <c r="D41" s="1">
        <v>1663.76361</v>
      </c>
      <c r="E41" s="4">
        <f t="shared" si="4"/>
        <v>15.489160668589477</v>
      </c>
      <c r="G41" s="24">
        <v>1639.05243</v>
      </c>
      <c r="H41" s="8">
        <f t="shared" si="6"/>
        <v>19.40121557084203</v>
      </c>
    </row>
    <row r="42" spans="1:16" x14ac:dyDescent="0.3">
      <c r="A42">
        <v>1649.93335</v>
      </c>
      <c r="B42" s="14">
        <f t="shared" si="5"/>
        <v>15.099949845955434</v>
      </c>
      <c r="D42" s="5">
        <v>1670.03999</v>
      </c>
      <c r="E42" s="26">
        <f t="shared" si="4"/>
        <v>12.552099826262594</v>
      </c>
      <c r="G42" s="27">
        <v>1648.75028</v>
      </c>
      <c r="H42" s="13">
        <f t="shared" si="6"/>
        <v>17.585578605021038</v>
      </c>
    </row>
    <row r="43" spans="1:16" x14ac:dyDescent="0.3">
      <c r="A43" s="4">
        <v>1656.3485900000001</v>
      </c>
      <c r="B43" s="4">
        <f t="shared" si="5"/>
        <v>12.911189409488809</v>
      </c>
      <c r="G43" s="28">
        <v>1664.1135300000001</v>
      </c>
      <c r="H43" s="26">
        <f t="shared" si="6"/>
        <v>12.601534246734955</v>
      </c>
    </row>
    <row r="44" spans="1:16" x14ac:dyDescent="0.3">
      <c r="A44" s="5">
        <v>1665.67985</v>
      </c>
      <c r="B44" s="26">
        <f t="shared" si="5"/>
        <v>3.3507327126594708</v>
      </c>
      <c r="G44" s="1">
        <v>1670.5787600000001</v>
      </c>
      <c r="H44" s="13">
        <f t="shared" si="6"/>
        <v>10.11227936282299</v>
      </c>
    </row>
    <row r="45" spans="1:16" x14ac:dyDescent="0.3">
      <c r="A45" s="5">
        <v>1672.70607</v>
      </c>
      <c r="B45" s="26">
        <f t="shared" si="5"/>
        <v>7.6772566159085258</v>
      </c>
    </row>
    <row r="46" spans="1:16" x14ac:dyDescent="0.3">
      <c r="A46" s="4">
        <v>1679.12131</v>
      </c>
      <c r="B46" s="4">
        <f t="shared" si="5"/>
        <v>5.7784624202908939</v>
      </c>
    </row>
    <row r="47" spans="1:16" x14ac:dyDescent="0.3">
      <c r="A47">
        <v>1686.1197500000001</v>
      </c>
      <c r="B47" s="14">
        <f t="shared" si="5"/>
        <v>4.2244245982408151</v>
      </c>
    </row>
  </sheetData>
  <mergeCells count="3">
    <mergeCell ref="A1:B1"/>
    <mergeCell ref="D1:E1"/>
    <mergeCell ref="G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F8AA5-C86C-403F-B258-7AA5056334E7}">
  <dimension ref="A1:P31"/>
  <sheetViews>
    <sheetView zoomScale="85" zoomScaleNormal="85" workbookViewId="0">
      <selection activeCell="L25" sqref="L25:M27"/>
    </sheetView>
  </sheetViews>
  <sheetFormatPr defaultRowHeight="14.4" x14ac:dyDescent="0.3"/>
  <cols>
    <col min="1" max="1" width="12.44140625" bestFit="1" customWidth="1"/>
    <col min="4" max="4" width="12.44140625" bestFit="1" customWidth="1"/>
    <col min="7" max="7" width="12.44140625" bestFit="1" customWidth="1"/>
    <col min="12" max="12" width="9.6640625" bestFit="1" customWidth="1"/>
    <col min="13" max="13" width="13.6640625" customWidth="1"/>
    <col min="14" max="14" width="12" customWidth="1"/>
    <col min="15" max="15" width="21.44140625" bestFit="1" customWidth="1"/>
  </cols>
  <sheetData>
    <row r="1" spans="1:16" x14ac:dyDescent="0.3">
      <c r="A1" s="29">
        <v>1</v>
      </c>
      <c r="B1" s="29"/>
      <c r="D1" s="29">
        <v>2</v>
      </c>
      <c r="E1" s="29"/>
      <c r="G1" s="29">
        <v>3</v>
      </c>
      <c r="H1" s="29"/>
      <c r="M1" s="3" t="s">
        <v>7</v>
      </c>
      <c r="N1" s="4" t="s">
        <v>8</v>
      </c>
      <c r="O1" s="5" t="s">
        <v>9</v>
      </c>
      <c r="P1" t="s">
        <v>10</v>
      </c>
    </row>
    <row r="2" spans="1:16" x14ac:dyDescent="0.3">
      <c r="A2" t="s">
        <v>0</v>
      </c>
      <c r="B2" t="s">
        <v>1</v>
      </c>
      <c r="D2" t="s">
        <v>0</v>
      </c>
      <c r="E2" t="s">
        <v>1</v>
      </c>
      <c r="G2" t="s">
        <v>0</v>
      </c>
      <c r="H2" t="s">
        <v>1</v>
      </c>
      <c r="L2" t="s">
        <v>20</v>
      </c>
      <c r="M2" s="14"/>
      <c r="N2" s="14"/>
      <c r="O2" s="14"/>
      <c r="P2" s="14"/>
    </row>
    <row r="3" spans="1:16" x14ac:dyDescent="0.3">
      <c r="A3" s="1">
        <v>1513.57476</v>
      </c>
      <c r="B3" s="1">
        <v>0.2056</v>
      </c>
      <c r="D3" s="1">
        <v>1513.7413899999999</v>
      </c>
      <c r="E3" s="1">
        <v>0.36864000000000002</v>
      </c>
      <c r="G3" s="1">
        <v>1517.14131</v>
      </c>
      <c r="H3" s="1">
        <v>0.53198000000000001</v>
      </c>
      <c r="M3" s="14"/>
      <c r="N3" s="14"/>
      <c r="O3" s="14"/>
      <c r="P3" s="14"/>
    </row>
    <row r="4" spans="1:16" x14ac:dyDescent="0.3">
      <c r="A4" s="1">
        <v>1530.4321299999999</v>
      </c>
      <c r="B4" s="1">
        <v>0.35410000000000003</v>
      </c>
      <c r="D4" s="1">
        <v>1530.8487</v>
      </c>
      <c r="E4" s="1">
        <v>0.50373999999999997</v>
      </c>
      <c r="G4" s="1">
        <v>1532.98711</v>
      </c>
      <c r="H4" s="1">
        <v>0.63992000000000004</v>
      </c>
    </row>
    <row r="5" spans="1:16" x14ac:dyDescent="0.3">
      <c r="A5" s="1">
        <v>1539.4579000000001</v>
      </c>
      <c r="B5" s="1">
        <v>0.56188000000000005</v>
      </c>
      <c r="D5">
        <v>1614.5245500000001</v>
      </c>
      <c r="E5">
        <v>0.66740999999999995</v>
      </c>
      <c r="G5" s="1">
        <v>1539.40236</v>
      </c>
      <c r="H5" s="1">
        <v>0.63992000000000004</v>
      </c>
    </row>
    <row r="6" spans="1:16" x14ac:dyDescent="0.3">
      <c r="A6" s="1">
        <v>1549.67785</v>
      </c>
      <c r="B6" s="1">
        <v>0.48143000000000002</v>
      </c>
      <c r="D6">
        <v>1634.57565</v>
      </c>
      <c r="E6">
        <v>1.20763</v>
      </c>
      <c r="G6" s="1">
        <v>1551.6496299999999</v>
      </c>
      <c r="H6" s="1">
        <v>0.48281000000000002</v>
      </c>
    </row>
    <row r="7" spans="1:16" x14ac:dyDescent="0.3">
      <c r="A7">
        <v>1614.69118</v>
      </c>
      <c r="B7">
        <v>0.73019000000000001</v>
      </c>
      <c r="D7">
        <v>1643.9902199999999</v>
      </c>
      <c r="E7">
        <v>1.12174</v>
      </c>
      <c r="G7">
        <v>1607.5816500000001</v>
      </c>
      <c r="H7">
        <v>0.55164999999999997</v>
      </c>
    </row>
    <row r="8" spans="1:16" x14ac:dyDescent="0.3">
      <c r="A8">
        <v>1621.3285900000001</v>
      </c>
      <c r="B8">
        <v>0.99822</v>
      </c>
      <c r="D8">
        <v>1655.2099499999999</v>
      </c>
      <c r="E8">
        <v>0.98663999999999996</v>
      </c>
      <c r="G8">
        <v>1614.5800899999999</v>
      </c>
      <c r="H8">
        <v>0.85136000000000001</v>
      </c>
    </row>
    <row r="9" spans="1:16" x14ac:dyDescent="0.3">
      <c r="A9">
        <v>1634.5478800000001</v>
      </c>
      <c r="B9">
        <v>1.2777499999999999</v>
      </c>
      <c r="D9">
        <v>1663.45812</v>
      </c>
      <c r="E9">
        <v>0.80250999999999995</v>
      </c>
      <c r="G9">
        <v>1622.16174</v>
      </c>
      <c r="H9">
        <v>1.17073</v>
      </c>
    </row>
    <row r="10" spans="1:16" x14ac:dyDescent="0.3">
      <c r="A10">
        <v>1663.45812</v>
      </c>
      <c r="B10">
        <v>0.71887999999999996</v>
      </c>
      <c r="G10">
        <v>1646.62853</v>
      </c>
      <c r="H10">
        <v>1.2592399999999999</v>
      </c>
    </row>
    <row r="11" spans="1:16" x14ac:dyDescent="0.3">
      <c r="A11">
        <v>1674.2890500000001</v>
      </c>
      <c r="B11">
        <v>0.50053000000000003</v>
      </c>
      <c r="G11">
        <v>1655.3765800000001</v>
      </c>
      <c r="H11">
        <v>1.08714</v>
      </c>
    </row>
    <row r="12" spans="1:16" x14ac:dyDescent="0.3">
      <c r="A12">
        <v>1684.509</v>
      </c>
      <c r="B12">
        <v>0.33592</v>
      </c>
      <c r="G12">
        <v>1663.54144</v>
      </c>
      <c r="H12">
        <v>0.84152000000000005</v>
      </c>
    </row>
    <row r="13" spans="1:16" x14ac:dyDescent="0.3">
      <c r="G13">
        <v>1676.9273499999999</v>
      </c>
      <c r="H13">
        <v>0.52705999999999997</v>
      </c>
    </row>
    <row r="14" spans="1:16" x14ac:dyDescent="0.3">
      <c r="A14" t="s">
        <v>2</v>
      </c>
      <c r="B14">
        <f>SUM(B7:B12)</f>
        <v>4.56149</v>
      </c>
      <c r="D14" t="s">
        <v>2</v>
      </c>
      <c r="E14">
        <f>SUM(E5:E9)</f>
        <v>4.7859299999999996</v>
      </c>
    </row>
    <row r="15" spans="1:16" x14ac:dyDescent="0.3">
      <c r="A15" s="1" t="s">
        <v>3</v>
      </c>
      <c r="B15">
        <f>SUM(B3:B6)</f>
        <v>1.6030100000000003</v>
      </c>
      <c r="D15" s="1" t="s">
        <v>3</v>
      </c>
      <c r="E15">
        <f>SUM(E3:E4)</f>
        <v>0.87237999999999993</v>
      </c>
      <c r="G15" t="s">
        <v>2</v>
      </c>
      <c r="H15">
        <f>SUM(H7:H13)</f>
        <v>6.2886999999999995</v>
      </c>
    </row>
    <row r="16" spans="1:16" x14ac:dyDescent="0.3">
      <c r="G16" s="1" t="s">
        <v>3</v>
      </c>
      <c r="H16">
        <f>SUM(H3:H6)</f>
        <v>2.2946300000000002</v>
      </c>
      <c r="L16" t="s">
        <v>4</v>
      </c>
    </row>
    <row r="17" spans="1:16" x14ac:dyDescent="0.3">
      <c r="L17" s="3" t="s">
        <v>7</v>
      </c>
      <c r="M17" s="4" t="s">
        <v>8</v>
      </c>
      <c r="N17" s="5" t="s">
        <v>9</v>
      </c>
      <c r="O17" t="s">
        <v>10</v>
      </c>
      <c r="P17" s="6" t="s">
        <v>11</v>
      </c>
    </row>
    <row r="18" spans="1:16" x14ac:dyDescent="0.3">
      <c r="A18" t="s">
        <v>0</v>
      </c>
      <c r="B18" t="s">
        <v>21</v>
      </c>
      <c r="D18" t="s">
        <v>0</v>
      </c>
      <c r="E18" t="s">
        <v>21</v>
      </c>
      <c r="G18" s="2" t="s">
        <v>0</v>
      </c>
      <c r="H18" s="2" t="s">
        <v>21</v>
      </c>
      <c r="K18">
        <v>1</v>
      </c>
      <c r="L18" s="9">
        <f>B23</f>
        <v>16.007708007690468</v>
      </c>
      <c r="M18" s="9">
        <f>SUM(B24,B27:B28)</f>
        <v>40.220848889288369</v>
      </c>
      <c r="N18" s="9">
        <f>B26</f>
        <v>15.759762709114783</v>
      </c>
      <c r="O18" s="9">
        <f>B25</f>
        <v>28.011680393906374</v>
      </c>
      <c r="P18" s="9">
        <f>SUM(L18:O18)</f>
        <v>100</v>
      </c>
    </row>
    <row r="19" spans="1:16" x14ac:dyDescent="0.3">
      <c r="A19" s="4">
        <v>1513.57476</v>
      </c>
      <c r="B19" s="4">
        <f>B3/$B$15*100</f>
        <v>12.825871329561261</v>
      </c>
      <c r="D19" s="4">
        <v>1513.7413899999999</v>
      </c>
      <c r="E19" s="4">
        <f>E3/E15*100</f>
        <v>42.256814690845736</v>
      </c>
      <c r="G19" s="20">
        <v>1517.14131</v>
      </c>
      <c r="H19" s="12">
        <f>H3/$H$16*100</f>
        <v>23.183694103188749</v>
      </c>
      <c r="K19">
        <v>2</v>
      </c>
      <c r="L19" s="9">
        <f>E24</f>
        <v>20.615428976186447</v>
      </c>
      <c r="M19" s="9">
        <f>SUM(E21:E22)</f>
        <v>39.178174356917054</v>
      </c>
      <c r="N19" s="9">
        <f>E25</f>
        <v>16.768109855346818</v>
      </c>
      <c r="O19" s="9">
        <f>E23</f>
        <v>23.438286811549688</v>
      </c>
      <c r="P19" s="9">
        <f t="shared" ref="P19:P20" si="0">SUM(L19:O19)</f>
        <v>100.00000000000001</v>
      </c>
    </row>
    <row r="20" spans="1:16" x14ac:dyDescent="0.3">
      <c r="A20" s="4">
        <v>1530.4321299999999</v>
      </c>
      <c r="B20" s="4">
        <f t="shared" ref="B20:B22" si="1">B4/$B$15*100</f>
        <v>22.089693763607212</v>
      </c>
      <c r="D20" s="4">
        <v>1530.8487</v>
      </c>
      <c r="E20" s="4">
        <f>E4/E15*100</f>
        <v>57.743185309154264</v>
      </c>
      <c r="G20" s="7">
        <v>1532.98711</v>
      </c>
      <c r="H20" s="8">
        <f t="shared" ref="H20:H22" si="2">H4/$H$16*100</f>
        <v>27.887720460379235</v>
      </c>
      <c r="K20">
        <v>3</v>
      </c>
      <c r="L20" s="9">
        <f>H27</f>
        <v>17.287197672014884</v>
      </c>
      <c r="M20" s="9">
        <f>SUM(H23:H25)</f>
        <v>40.926423585160691</v>
      </c>
      <c r="N20" s="9">
        <f>H28</f>
        <v>13.38146198737418</v>
      </c>
      <c r="O20" s="9">
        <f>H26+H29</f>
        <v>28.404916755450252</v>
      </c>
      <c r="P20" s="9">
        <f t="shared" si="0"/>
        <v>100</v>
      </c>
    </row>
    <row r="21" spans="1:16" x14ac:dyDescent="0.3">
      <c r="A21" s="4">
        <v>1539.4579000000001</v>
      </c>
      <c r="B21" s="4">
        <f>B5/$B$15*100</f>
        <v>35.051559254153119</v>
      </c>
      <c r="D21" s="4">
        <v>1614.5245500000001</v>
      </c>
      <c r="E21" s="4">
        <f>E5/$E$14*100</f>
        <v>13.945252019983577</v>
      </c>
      <c r="G21" s="7">
        <v>1539.40236</v>
      </c>
      <c r="H21" s="8">
        <f t="shared" si="2"/>
        <v>27.887720460379235</v>
      </c>
    </row>
    <row r="22" spans="1:16" x14ac:dyDescent="0.3">
      <c r="A22" s="3">
        <v>1549.67785</v>
      </c>
      <c r="B22" s="10">
        <f t="shared" si="1"/>
        <v>30.032875652678399</v>
      </c>
      <c r="D22" s="4">
        <v>1634.57565</v>
      </c>
      <c r="E22" s="4">
        <f t="shared" ref="E22:E25" si="3">E6/$E$14*100</f>
        <v>25.232922336933473</v>
      </c>
      <c r="G22" s="11">
        <v>1551.6496299999999</v>
      </c>
      <c r="H22" s="12">
        <f t="shared" si="2"/>
        <v>21.040864976052784</v>
      </c>
    </row>
    <row r="23" spans="1:16" x14ac:dyDescent="0.3">
      <c r="A23" s="3">
        <v>1614.69118</v>
      </c>
      <c r="B23" s="3">
        <f>B7/$B$14*100</f>
        <v>16.007708007690468</v>
      </c>
      <c r="D23">
        <v>1643.9902199999999</v>
      </c>
      <c r="E23" s="14">
        <f t="shared" si="3"/>
        <v>23.438286811549688</v>
      </c>
      <c r="G23" s="7">
        <v>1607.5816500000001</v>
      </c>
      <c r="H23" s="8">
        <f>H7/$H$15*100</f>
        <v>8.7720832604512857</v>
      </c>
      <c r="L23" t="s">
        <v>12</v>
      </c>
    </row>
    <row r="24" spans="1:16" x14ac:dyDescent="0.3">
      <c r="A24" s="4">
        <v>1621.3285900000001</v>
      </c>
      <c r="B24" s="4">
        <f>B8/$B$14*100</f>
        <v>21.883638898693189</v>
      </c>
      <c r="D24" s="3">
        <v>1655.2099499999999</v>
      </c>
      <c r="E24" s="10">
        <f t="shared" si="3"/>
        <v>20.615428976186447</v>
      </c>
      <c r="G24" s="7">
        <v>1614.5800899999999</v>
      </c>
      <c r="H24" s="8">
        <f t="shared" ref="H24:H29" si="4">H8/$H$15*100</f>
        <v>13.537933118132525</v>
      </c>
      <c r="L24" s="3" t="s">
        <v>7</v>
      </c>
      <c r="M24" s="4" t="s">
        <v>8</v>
      </c>
      <c r="N24" s="6" t="s">
        <v>11</v>
      </c>
    </row>
    <row r="25" spans="1:16" x14ac:dyDescent="0.3">
      <c r="A25" s="14">
        <v>1634.5478800000001</v>
      </c>
      <c r="B25" s="14">
        <f t="shared" ref="B25:B28" si="5">B9/$B$14*100</f>
        <v>28.011680393906374</v>
      </c>
      <c r="D25" s="5">
        <v>1663.45812</v>
      </c>
      <c r="E25" s="16">
        <f t="shared" si="3"/>
        <v>16.768109855346818</v>
      </c>
      <c r="G25" s="7">
        <v>1622.16174</v>
      </c>
      <c r="H25" s="8">
        <f t="shared" si="4"/>
        <v>18.616407206576881</v>
      </c>
      <c r="K25">
        <v>1</v>
      </c>
      <c r="L25" s="9">
        <f>SUM(B22:B23)</f>
        <v>46.040583660368867</v>
      </c>
      <c r="M25" s="9">
        <f>SUM(B18:B21)</f>
        <v>69.967124347321601</v>
      </c>
      <c r="N25" s="9">
        <f>SUM(L25:M25)</f>
        <v>116.00770800769047</v>
      </c>
    </row>
    <row r="26" spans="1:16" x14ac:dyDescent="0.3">
      <c r="A26" s="5">
        <v>1663.45812</v>
      </c>
      <c r="B26" s="16">
        <f t="shared" si="5"/>
        <v>15.759762709114783</v>
      </c>
      <c r="G26" s="23">
        <v>1646.62853</v>
      </c>
      <c r="H26" s="13">
        <f t="shared" si="4"/>
        <v>20.023852306518041</v>
      </c>
      <c r="K26">
        <v>2</v>
      </c>
      <c r="L26" s="9">
        <f>E19</f>
        <v>42.256814690845736</v>
      </c>
      <c r="M26" s="9">
        <f>SUM(E20)</f>
        <v>57.743185309154264</v>
      </c>
      <c r="N26" s="9">
        <f t="shared" ref="N26:N27" si="6">SUM(L26:M26)</f>
        <v>100</v>
      </c>
    </row>
    <row r="27" spans="1:16" x14ac:dyDescent="0.3">
      <c r="A27" s="4">
        <v>1674.2890500000001</v>
      </c>
      <c r="B27" s="4">
        <f t="shared" si="5"/>
        <v>10.972949628301279</v>
      </c>
      <c r="G27" s="11">
        <v>1655.3765800000001</v>
      </c>
      <c r="H27" s="12">
        <f t="shared" si="4"/>
        <v>17.287197672014884</v>
      </c>
      <c r="K27">
        <v>3</v>
      </c>
      <c r="L27" s="9">
        <f>H22+H19</f>
        <v>44.22455907924153</v>
      </c>
      <c r="M27" s="9">
        <f>SUM(H20:H21)</f>
        <v>55.77544092075847</v>
      </c>
      <c r="N27" s="9">
        <f t="shared" si="6"/>
        <v>100</v>
      </c>
    </row>
    <row r="28" spans="1:16" x14ac:dyDescent="0.3">
      <c r="A28" s="4">
        <v>1684.509</v>
      </c>
      <c r="B28" s="4">
        <f t="shared" si="5"/>
        <v>7.3642603622938996</v>
      </c>
      <c r="G28" s="18">
        <v>1663.54144</v>
      </c>
      <c r="H28" s="19">
        <f t="shared" si="4"/>
        <v>13.38146198737418</v>
      </c>
    </row>
    <row r="29" spans="1:16" x14ac:dyDescent="0.3">
      <c r="G29" s="17">
        <v>1676.9273499999999</v>
      </c>
      <c r="H29" s="13">
        <f t="shared" si="4"/>
        <v>8.3810644489322108</v>
      </c>
    </row>
    <row r="30" spans="1:16" x14ac:dyDescent="0.3">
      <c r="B30" s="4"/>
      <c r="G30" s="2"/>
      <c r="H30" s="2"/>
    </row>
    <row r="31" spans="1:16" x14ac:dyDescent="0.3">
      <c r="B31" s="4"/>
      <c r="G31" s="2"/>
      <c r="H31" s="2"/>
    </row>
  </sheetData>
  <mergeCells count="3">
    <mergeCell ref="A1:B1"/>
    <mergeCell ref="D1:E1"/>
    <mergeCell ref="G1:H1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CCE3F-72F2-48B9-BC34-FCD963B7BB10}">
  <dimension ref="A1:O38"/>
  <sheetViews>
    <sheetView topLeftCell="A14" workbookViewId="0">
      <selection activeCell="O34" activeCellId="1" sqref="K31:L33 O34"/>
    </sheetView>
  </sheetViews>
  <sheetFormatPr defaultRowHeight="14.4" x14ac:dyDescent="0.3"/>
  <cols>
    <col min="1" max="1" width="12" bestFit="1" customWidth="1"/>
    <col min="4" max="4" width="12" bestFit="1" customWidth="1"/>
    <col min="7" max="7" width="12" bestFit="1" customWidth="1"/>
    <col min="11" max="11" width="9.6640625" bestFit="1" customWidth="1"/>
    <col min="12" max="12" width="10.88671875" bestFit="1" customWidth="1"/>
    <col min="13" max="13" width="9.21875" bestFit="1" customWidth="1"/>
    <col min="14" max="14" width="21.44140625" bestFit="1" customWidth="1"/>
  </cols>
  <sheetData>
    <row r="1" spans="1:8" x14ac:dyDescent="0.3">
      <c r="A1" s="29">
        <v>1</v>
      </c>
      <c r="B1" s="29"/>
      <c r="D1" s="29">
        <v>2</v>
      </c>
      <c r="E1" s="29"/>
      <c r="G1" s="29">
        <v>3</v>
      </c>
      <c r="H1" s="29"/>
    </row>
    <row r="2" spans="1:8" x14ac:dyDescent="0.3">
      <c r="A2" t="s">
        <v>0</v>
      </c>
      <c r="B2" t="s">
        <v>1</v>
      </c>
      <c r="D2" t="s">
        <v>0</v>
      </c>
      <c r="E2" t="s">
        <v>1</v>
      </c>
      <c r="G2" t="s">
        <v>0</v>
      </c>
      <c r="H2" t="s">
        <v>1</v>
      </c>
    </row>
    <row r="3" spans="1:8" x14ac:dyDescent="0.3">
      <c r="A3" s="1">
        <v>1520.8231499999999</v>
      </c>
      <c r="B3" s="1">
        <v>0.65556000000000003</v>
      </c>
      <c r="D3" s="1">
        <v>1508.61475</v>
      </c>
      <c r="E3" s="1">
        <v>0.17521</v>
      </c>
      <c r="G3" s="1">
        <v>1513.4636700000001</v>
      </c>
      <c r="H3" s="1">
        <v>0.10886</v>
      </c>
    </row>
    <row r="4" spans="1:8" x14ac:dyDescent="0.3">
      <c r="A4" s="1">
        <v>1532.9038</v>
      </c>
      <c r="B4" s="1">
        <v>0.77966000000000002</v>
      </c>
      <c r="D4" s="1">
        <v>1519.64563</v>
      </c>
      <c r="E4" s="1">
        <v>0.16711999999999999</v>
      </c>
      <c r="G4" s="1">
        <v>1526.12753</v>
      </c>
      <c r="H4" s="1">
        <v>0.1479</v>
      </c>
    </row>
    <row r="5" spans="1:8" x14ac:dyDescent="0.3">
      <c r="A5" s="1">
        <v>1543.8735799999999</v>
      </c>
      <c r="B5" s="1">
        <v>0.76824999999999999</v>
      </c>
      <c r="D5" s="1">
        <v>1533.4758899999999</v>
      </c>
      <c r="E5" s="1">
        <v>0.13477</v>
      </c>
      <c r="G5" s="1">
        <v>1533.82026</v>
      </c>
      <c r="H5" s="1">
        <v>0.1479</v>
      </c>
    </row>
    <row r="6" spans="1:8" x14ac:dyDescent="0.3">
      <c r="A6" s="1">
        <v>1551.01089</v>
      </c>
      <c r="B6" s="1">
        <v>0.62731999999999999</v>
      </c>
      <c r="D6" s="1">
        <v>1541.07421</v>
      </c>
      <c r="E6" s="1">
        <v>9.4329999999999997E-2</v>
      </c>
      <c r="G6" s="1">
        <v>1543.7347299999999</v>
      </c>
      <c r="H6" s="1">
        <v>0.12895000000000001</v>
      </c>
    </row>
    <row r="7" spans="1:8" x14ac:dyDescent="0.3">
      <c r="A7">
        <v>1614.1357499999999</v>
      </c>
      <c r="B7">
        <v>0.96565999999999996</v>
      </c>
      <c r="D7">
        <v>1609.4256800000001</v>
      </c>
      <c r="E7">
        <v>7.077E-2</v>
      </c>
      <c r="G7" s="1">
        <v>1551.45523</v>
      </c>
      <c r="H7" s="1">
        <v>9.7479999999999997E-2</v>
      </c>
    </row>
    <row r="8" spans="1:8" x14ac:dyDescent="0.3">
      <c r="A8">
        <v>1621.80071</v>
      </c>
      <c r="B8">
        <v>1.32653</v>
      </c>
      <c r="D8">
        <v>1622.5561</v>
      </c>
      <c r="E8">
        <v>0.12742000000000001</v>
      </c>
      <c r="G8" s="1">
        <v>1598.22262</v>
      </c>
      <c r="H8" s="1">
        <v>4.4639999999999999E-2</v>
      </c>
    </row>
    <row r="9" spans="1:8" x14ac:dyDescent="0.3">
      <c r="A9">
        <v>1632.2428299999999</v>
      </c>
      <c r="B9">
        <v>1.60297</v>
      </c>
      <c r="D9">
        <v>1636.35303</v>
      </c>
      <c r="E9">
        <v>0.21056</v>
      </c>
      <c r="G9">
        <v>1614.19129</v>
      </c>
      <c r="H9">
        <v>0.19571</v>
      </c>
    </row>
    <row r="10" spans="1:8" x14ac:dyDescent="0.3">
      <c r="A10">
        <v>1646.5174400000001</v>
      </c>
      <c r="B10">
        <v>1.45634</v>
      </c>
      <c r="D10">
        <v>1648.11709</v>
      </c>
      <c r="E10">
        <v>0.19802</v>
      </c>
      <c r="G10">
        <v>1621.8840299999999</v>
      </c>
      <c r="H10">
        <v>0.27633999999999997</v>
      </c>
    </row>
    <row r="11" spans="1:8" x14ac:dyDescent="0.3">
      <c r="A11">
        <v>1655.8209300000001</v>
      </c>
      <c r="B11">
        <v>1.21956</v>
      </c>
      <c r="D11">
        <v>1655.7154</v>
      </c>
      <c r="E11">
        <v>0.15462999999999999</v>
      </c>
      <c r="G11">
        <v>1629.6045300000001</v>
      </c>
      <c r="H11">
        <v>0.34558</v>
      </c>
    </row>
    <row r="12" spans="1:8" x14ac:dyDescent="0.3">
      <c r="A12">
        <v>1663.5136600000001</v>
      </c>
      <c r="B12">
        <v>0.97136999999999996</v>
      </c>
      <c r="D12">
        <v>1665.3799200000001</v>
      </c>
      <c r="E12">
        <v>0.12299</v>
      </c>
      <c r="G12">
        <v>1648.8780300000001</v>
      </c>
      <c r="H12">
        <v>0.30279</v>
      </c>
    </row>
    <row r="13" spans="1:8" x14ac:dyDescent="0.3">
      <c r="G13">
        <v>1656.0153299999999</v>
      </c>
      <c r="H13">
        <v>0.26623000000000002</v>
      </c>
    </row>
    <row r="14" spans="1:8" x14ac:dyDescent="0.3">
      <c r="A14" t="s">
        <v>2</v>
      </c>
      <c r="B14">
        <f>SUM(B7:B12)</f>
        <v>7.5424299999999995</v>
      </c>
      <c r="D14" t="s">
        <v>2</v>
      </c>
      <c r="E14">
        <f>SUM(E7:E12)</f>
        <v>0.88439000000000012</v>
      </c>
      <c r="G14">
        <v>1663.7358400000001</v>
      </c>
      <c r="H14">
        <v>0.20830000000000001</v>
      </c>
    </row>
    <row r="15" spans="1:8" x14ac:dyDescent="0.3">
      <c r="A15" s="1" t="s">
        <v>3</v>
      </c>
      <c r="B15">
        <f>SUM(B3:B6)</f>
        <v>2.8307900000000004</v>
      </c>
      <c r="D15" s="1" t="s">
        <v>3</v>
      </c>
      <c r="E15">
        <f>SUM(E3:E6)</f>
        <v>0.57142999999999999</v>
      </c>
      <c r="G15">
        <v>1675.28882</v>
      </c>
      <c r="H15">
        <v>0.14535000000000001</v>
      </c>
    </row>
    <row r="18" spans="1:15" x14ac:dyDescent="0.3">
      <c r="G18" t="s">
        <v>2</v>
      </c>
      <c r="H18">
        <f>SUM(H9:H15)</f>
        <v>1.7403</v>
      </c>
    </row>
    <row r="19" spans="1:15" x14ac:dyDescent="0.3">
      <c r="G19" s="1" t="s">
        <v>3</v>
      </c>
      <c r="H19">
        <f>SUM(H3:H8)</f>
        <v>0.67573000000000005</v>
      </c>
    </row>
    <row r="21" spans="1:15" x14ac:dyDescent="0.3">
      <c r="A21" t="s">
        <v>0</v>
      </c>
      <c r="B21" t="s">
        <v>19</v>
      </c>
      <c r="D21" t="s">
        <v>0</v>
      </c>
      <c r="E21" t="s">
        <v>19</v>
      </c>
      <c r="G21" s="2" t="s">
        <v>0</v>
      </c>
      <c r="H21" s="2" t="s">
        <v>19</v>
      </c>
    </row>
    <row r="22" spans="1:15" x14ac:dyDescent="0.3">
      <c r="A22" s="4">
        <v>1520.8231499999999</v>
      </c>
      <c r="B22" s="4">
        <f>B3/$B$15*100</f>
        <v>23.158199654513403</v>
      </c>
      <c r="D22" s="4">
        <v>1508.61475</v>
      </c>
      <c r="E22" s="4">
        <f>E3/$E$15*100</f>
        <v>30.661673345816638</v>
      </c>
      <c r="G22" s="7">
        <v>1513.4636700000001</v>
      </c>
      <c r="H22" s="8">
        <f>H3/$H$19*100</f>
        <v>16.109984757225519</v>
      </c>
      <c r="K22" t="s">
        <v>4</v>
      </c>
    </row>
    <row r="23" spans="1:15" x14ac:dyDescent="0.3">
      <c r="A23" s="4">
        <v>1532.9038</v>
      </c>
      <c r="B23" s="4">
        <f t="shared" ref="B23:B25" si="0">B4/$B$15*100</f>
        <v>27.542134881075597</v>
      </c>
      <c r="D23" s="4">
        <v>1519.64563</v>
      </c>
      <c r="E23" s="4">
        <f t="shared" ref="E23:E25" si="1">E4/$E$15*100</f>
        <v>29.245926885182786</v>
      </c>
      <c r="G23" s="7">
        <v>1526.12753</v>
      </c>
      <c r="H23" s="8">
        <f t="shared" ref="H23:H27" si="2">H4/$H$19*100</f>
        <v>21.887440249803912</v>
      </c>
      <c r="K23" s="3" t="s">
        <v>7</v>
      </c>
      <c r="L23" s="4" t="s">
        <v>8</v>
      </c>
      <c r="M23" s="5" t="s">
        <v>9</v>
      </c>
      <c r="N23" t="s">
        <v>10</v>
      </c>
      <c r="O23" s="6" t="s">
        <v>11</v>
      </c>
    </row>
    <row r="24" spans="1:15" x14ac:dyDescent="0.3">
      <c r="A24" s="4">
        <v>1543.8735799999999</v>
      </c>
      <c r="B24" s="4">
        <f t="shared" si="0"/>
        <v>27.139067186191834</v>
      </c>
      <c r="D24" s="4">
        <v>1533.4758899999999</v>
      </c>
      <c r="E24" s="4">
        <f t="shared" si="1"/>
        <v>23.584691038272403</v>
      </c>
      <c r="G24" s="7">
        <v>1533.82026</v>
      </c>
      <c r="H24" s="8">
        <f t="shared" si="2"/>
        <v>21.887440249803912</v>
      </c>
      <c r="J24">
        <v>1</v>
      </c>
      <c r="K24" s="9">
        <f>B30</f>
        <v>16.169324740169948</v>
      </c>
      <c r="L24" s="9">
        <f>SUM(B26:B28)</f>
        <v>51.643303285545912</v>
      </c>
      <c r="M24" s="9">
        <f>B31</f>
        <v>12.878740671109973</v>
      </c>
      <c r="N24" s="9">
        <f>B29</f>
        <v>19.308631303174177</v>
      </c>
      <c r="O24" s="9">
        <f>SUM(K24:N24)</f>
        <v>100.00000000000001</v>
      </c>
    </row>
    <row r="25" spans="1:15" x14ac:dyDescent="0.3">
      <c r="A25" s="3">
        <v>1551.01089</v>
      </c>
      <c r="B25" s="10">
        <f t="shared" si="0"/>
        <v>22.160598278219151</v>
      </c>
      <c r="D25" s="3">
        <v>1541.07421</v>
      </c>
      <c r="E25" s="10">
        <f t="shared" si="1"/>
        <v>16.507708730728172</v>
      </c>
      <c r="G25" s="7">
        <v>1543.7347299999999</v>
      </c>
      <c r="H25" s="8">
        <f t="shared" si="2"/>
        <v>19.08306572151599</v>
      </c>
      <c r="J25">
        <v>2</v>
      </c>
      <c r="K25" s="9">
        <f>E30</f>
        <v>17.484367756306604</v>
      </c>
      <c r="L25" s="9">
        <f>SUM(E26:E28)</f>
        <v>46.218297357500646</v>
      </c>
      <c r="M25" s="9">
        <f>E31</f>
        <v>13.906760592046494</v>
      </c>
      <c r="N25" s="9">
        <f>E29</f>
        <v>22.390574294146244</v>
      </c>
      <c r="O25" s="9">
        <f t="shared" ref="O25:O26" si="3">SUM(K25:N25)</f>
        <v>99.999999999999986</v>
      </c>
    </row>
    <row r="26" spans="1:15" x14ac:dyDescent="0.3">
      <c r="A26" s="4">
        <v>1614.1357499999999</v>
      </c>
      <c r="B26" s="4">
        <f>B7/$B$14*100</f>
        <v>12.803035626449303</v>
      </c>
      <c r="D26" s="4">
        <v>1609.4256800000001</v>
      </c>
      <c r="E26" s="4">
        <f>E7/$E$14*100</f>
        <v>8.0021257589977264</v>
      </c>
      <c r="G26" s="11">
        <v>1551.45523</v>
      </c>
      <c r="H26" s="12">
        <f t="shared" si="2"/>
        <v>14.425880159235197</v>
      </c>
      <c r="J26">
        <v>3</v>
      </c>
      <c r="K26" s="9">
        <f>H32</f>
        <v>15.297937137275182</v>
      </c>
      <c r="L26" s="9">
        <f>SUM(H28:H30,H34)</f>
        <v>55.334137792334651</v>
      </c>
      <c r="M26" s="9">
        <f>H33</f>
        <v>11.969200712520831</v>
      </c>
      <c r="N26" s="9">
        <f>H31</f>
        <v>17.398724357869334</v>
      </c>
      <c r="O26" s="9">
        <f t="shared" si="3"/>
        <v>100</v>
      </c>
    </row>
    <row r="27" spans="1:15" x14ac:dyDescent="0.3">
      <c r="A27" s="4">
        <v>1621.80071</v>
      </c>
      <c r="B27" s="4">
        <f t="shared" ref="B27:B31" si="4">B8/$B$14*100</f>
        <v>17.587567932350716</v>
      </c>
      <c r="D27" s="4">
        <v>1622.5561</v>
      </c>
      <c r="E27" s="4">
        <f t="shared" ref="E27:E31" si="5">E8/$E$14*100</f>
        <v>14.407670823957755</v>
      </c>
      <c r="G27" s="11">
        <v>1598.22262</v>
      </c>
      <c r="H27" s="12">
        <f t="shared" si="2"/>
        <v>6.6061888624154612</v>
      </c>
    </row>
    <row r="28" spans="1:15" x14ac:dyDescent="0.3">
      <c r="A28" s="4">
        <v>1632.2428299999999</v>
      </c>
      <c r="B28" s="4">
        <f t="shared" si="4"/>
        <v>21.252699726745892</v>
      </c>
      <c r="D28" s="4">
        <v>1636.35303</v>
      </c>
      <c r="E28" s="4">
        <f t="shared" si="5"/>
        <v>23.808500774545163</v>
      </c>
      <c r="G28" s="7">
        <v>1614.19129</v>
      </c>
      <c r="H28" s="8">
        <f>H9/$H$18*100</f>
        <v>11.245762224903752</v>
      </c>
    </row>
    <row r="29" spans="1:15" x14ac:dyDescent="0.3">
      <c r="A29">
        <v>1646.5174400000001</v>
      </c>
      <c r="B29" s="14">
        <f t="shared" si="4"/>
        <v>19.308631303174177</v>
      </c>
      <c r="D29">
        <v>1648.11709</v>
      </c>
      <c r="E29" s="14">
        <f t="shared" si="5"/>
        <v>22.390574294146244</v>
      </c>
      <c r="G29" s="7">
        <v>1621.8840299999999</v>
      </c>
      <c r="H29" s="8">
        <f t="shared" ref="H29:H34" si="6">H10/$H$18*100</f>
        <v>15.878871458943857</v>
      </c>
      <c r="K29" t="s">
        <v>12</v>
      </c>
    </row>
    <row r="30" spans="1:15" x14ac:dyDescent="0.3">
      <c r="A30" s="10">
        <v>1655.8209300000001</v>
      </c>
      <c r="B30" s="10">
        <f t="shared" si="4"/>
        <v>16.169324740169948</v>
      </c>
      <c r="D30" s="3">
        <v>1655.7154</v>
      </c>
      <c r="E30" s="10">
        <f t="shared" si="5"/>
        <v>17.484367756306604</v>
      </c>
      <c r="G30" s="7">
        <v>1629.6045300000001</v>
      </c>
      <c r="H30" s="8">
        <f t="shared" si="6"/>
        <v>19.857495834051601</v>
      </c>
      <c r="K30" s="3" t="s">
        <v>7</v>
      </c>
      <c r="L30" s="4" t="s">
        <v>8</v>
      </c>
      <c r="M30" s="6" t="s">
        <v>11</v>
      </c>
    </row>
    <row r="31" spans="1:15" x14ac:dyDescent="0.3">
      <c r="A31" s="5">
        <v>1663.5136600000001</v>
      </c>
      <c r="B31" s="16">
        <f t="shared" si="4"/>
        <v>12.878740671109973</v>
      </c>
      <c r="D31" s="5">
        <v>1665.3799200000001</v>
      </c>
      <c r="E31" s="16">
        <f t="shared" si="5"/>
        <v>13.906760592046494</v>
      </c>
      <c r="G31" s="23">
        <v>1648.8780300000001</v>
      </c>
      <c r="H31" s="13">
        <f t="shared" si="6"/>
        <v>17.398724357869334</v>
      </c>
      <c r="J31">
        <v>1</v>
      </c>
      <c r="K31" s="9">
        <f>B25</f>
        <v>22.160598278219151</v>
      </c>
      <c r="L31" s="9">
        <f>SUM(B22:B24)</f>
        <v>77.839401721780831</v>
      </c>
      <c r="M31" s="9">
        <f>SUM(K31:L31)</f>
        <v>99.999999999999986</v>
      </c>
    </row>
    <row r="32" spans="1:15" x14ac:dyDescent="0.3">
      <c r="G32" s="11">
        <v>1656.0153299999999</v>
      </c>
      <c r="H32" s="12">
        <f t="shared" si="6"/>
        <v>15.297937137275182</v>
      </c>
      <c r="J32">
        <v>2</v>
      </c>
      <c r="K32" s="9">
        <f>E25</f>
        <v>16.507708730728172</v>
      </c>
      <c r="L32" s="9">
        <f>SUM(E22:E24)</f>
        <v>83.492291269271817</v>
      </c>
      <c r="M32" s="9">
        <f t="shared" ref="M32:M33" si="7">SUM(K32:L32)</f>
        <v>99.999999999999986</v>
      </c>
    </row>
    <row r="33" spans="7:13" x14ac:dyDescent="0.3">
      <c r="G33" s="18">
        <v>1663.7358400000001</v>
      </c>
      <c r="H33" s="19">
        <f t="shared" si="6"/>
        <v>11.969200712520831</v>
      </c>
      <c r="J33">
        <v>3</v>
      </c>
      <c r="K33" s="9">
        <f>SUM(H26:H27)</f>
        <v>21.032069021650656</v>
      </c>
      <c r="L33" s="9">
        <f>SUM(H22:H25)</f>
        <v>78.967930978349344</v>
      </c>
      <c r="M33" s="9">
        <f t="shared" si="7"/>
        <v>100</v>
      </c>
    </row>
    <row r="34" spans="7:13" x14ac:dyDescent="0.3">
      <c r="G34" s="7">
        <v>1675.28882</v>
      </c>
      <c r="H34" s="8">
        <f t="shared" si="6"/>
        <v>8.3520082744354429</v>
      </c>
    </row>
    <row r="35" spans="7:13" x14ac:dyDescent="0.3">
      <c r="G35" s="8"/>
      <c r="H35" s="8"/>
    </row>
    <row r="36" spans="7:13" x14ac:dyDescent="0.3">
      <c r="G36" s="2"/>
      <c r="H36" s="2"/>
    </row>
    <row r="37" spans="7:13" x14ac:dyDescent="0.3">
      <c r="G37" s="2"/>
      <c r="H37" s="2"/>
    </row>
    <row r="38" spans="7:13" x14ac:dyDescent="0.3">
      <c r="G38" s="2"/>
      <c r="H38" s="2"/>
    </row>
  </sheetData>
  <mergeCells count="3">
    <mergeCell ref="A1:B1"/>
    <mergeCell ref="D1:E1"/>
    <mergeCell ref="G1:H1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3D8A0-9646-4629-82DA-DFC149A45B15}">
  <dimension ref="A1:P40"/>
  <sheetViews>
    <sheetView topLeftCell="A8" zoomScale="85" zoomScaleNormal="85" workbookViewId="0">
      <selection activeCell="E12" sqref="E12"/>
    </sheetView>
  </sheetViews>
  <sheetFormatPr defaultRowHeight="14.4" x14ac:dyDescent="0.3"/>
  <cols>
    <col min="1" max="1" width="12" bestFit="1" customWidth="1"/>
    <col min="4" max="4" width="12" bestFit="1" customWidth="1"/>
    <col min="7" max="7" width="12" bestFit="1" customWidth="1"/>
    <col min="11" max="11" width="11" bestFit="1" customWidth="1"/>
    <col min="12" max="12" width="13.88671875" customWidth="1"/>
    <col min="13" max="13" width="10.88671875" bestFit="1" customWidth="1"/>
    <col min="14" max="14" width="9.21875" bestFit="1" customWidth="1"/>
    <col min="15" max="15" width="21.44140625" bestFit="1" customWidth="1"/>
    <col min="16" max="16" width="9.33203125" bestFit="1" customWidth="1"/>
  </cols>
  <sheetData>
    <row r="1" spans="1:15" x14ac:dyDescent="0.3">
      <c r="A1" s="29">
        <v>1</v>
      </c>
      <c r="B1" s="29"/>
      <c r="D1" s="29">
        <v>2</v>
      </c>
      <c r="E1" s="29"/>
      <c r="G1" s="29">
        <v>3</v>
      </c>
      <c r="H1" s="29"/>
    </row>
    <row r="2" spans="1:15" x14ac:dyDescent="0.3">
      <c r="A2" t="s">
        <v>0</v>
      </c>
      <c r="B2" t="s">
        <v>1</v>
      </c>
      <c r="D2" t="s">
        <v>0</v>
      </c>
      <c r="E2" t="s">
        <v>1</v>
      </c>
      <c r="G2" t="s">
        <v>0</v>
      </c>
      <c r="H2" t="s">
        <v>1</v>
      </c>
    </row>
    <row r="3" spans="1:15" x14ac:dyDescent="0.3">
      <c r="A3" s="1">
        <v>1519.018</v>
      </c>
      <c r="B3" s="1">
        <v>0.34805000000000003</v>
      </c>
      <c r="C3" s="1"/>
      <c r="D3" s="1">
        <v>1513.4358999999999</v>
      </c>
      <c r="E3" s="1">
        <v>0.22675999999999999</v>
      </c>
      <c r="F3" s="1"/>
      <c r="G3" s="1">
        <v>1513.71362</v>
      </c>
      <c r="H3" s="1">
        <v>0.15992999999999999</v>
      </c>
    </row>
    <row r="4" spans="1:15" x14ac:dyDescent="0.3">
      <c r="A4" s="1">
        <v>1524.1002000000001</v>
      </c>
      <c r="B4" s="1">
        <v>0.42241000000000001</v>
      </c>
      <c r="C4" s="1"/>
      <c r="D4" s="1">
        <v>1530.32104</v>
      </c>
      <c r="E4" s="1">
        <v>0.31939000000000001</v>
      </c>
      <c r="F4" s="1"/>
      <c r="G4" s="1">
        <v>1530.98756</v>
      </c>
      <c r="H4" s="1">
        <v>0.21299000000000001</v>
      </c>
    </row>
    <row r="5" spans="1:15" x14ac:dyDescent="0.3">
      <c r="A5" s="1">
        <v>1537.0973100000001</v>
      </c>
      <c r="B5" s="1">
        <v>0.44501000000000002</v>
      </c>
      <c r="C5" s="1"/>
      <c r="D5" s="1">
        <v>1537.06954</v>
      </c>
      <c r="E5" s="1">
        <v>0.30779000000000001</v>
      </c>
      <c r="F5" s="1"/>
      <c r="G5" s="1">
        <v>1537.3750299999999</v>
      </c>
      <c r="H5" s="1">
        <v>0.19855</v>
      </c>
    </row>
    <row r="6" spans="1:15" x14ac:dyDescent="0.3">
      <c r="A6" s="1">
        <v>1547.26172</v>
      </c>
      <c r="B6" s="1">
        <v>0.40298</v>
      </c>
      <c r="C6" s="1"/>
      <c r="D6" s="1">
        <v>1560.11997</v>
      </c>
      <c r="E6" s="1">
        <v>0.17448</v>
      </c>
      <c r="F6" s="1"/>
      <c r="G6" s="1">
        <v>1547.62275</v>
      </c>
      <c r="H6" s="1">
        <v>0.16592000000000001</v>
      </c>
    </row>
    <row r="7" spans="1:15" x14ac:dyDescent="0.3">
      <c r="A7" s="1">
        <v>1560.8142600000001</v>
      </c>
      <c r="B7" s="1">
        <v>0.25427</v>
      </c>
      <c r="D7">
        <v>1607.91491</v>
      </c>
      <c r="E7">
        <v>0.56003999999999998</v>
      </c>
      <c r="G7">
        <v>1607.74828</v>
      </c>
      <c r="H7">
        <v>0.23707</v>
      </c>
    </row>
    <row r="8" spans="1:15" x14ac:dyDescent="0.3">
      <c r="A8">
        <v>1605.9986699999999</v>
      </c>
      <c r="B8">
        <v>0.44183</v>
      </c>
      <c r="D8">
        <v>1614.0802000000001</v>
      </c>
      <c r="E8">
        <v>0.46712999999999999</v>
      </c>
      <c r="G8">
        <v>1614.8022699999999</v>
      </c>
      <c r="H8">
        <v>0.36486000000000002</v>
      </c>
      <c r="N8">
        <v>1520.7676100000001</v>
      </c>
    </row>
    <row r="9" spans="1:15" x14ac:dyDescent="0.3">
      <c r="A9">
        <v>1614.46901</v>
      </c>
      <c r="B9">
        <v>0.64897000000000005</v>
      </c>
      <c r="D9">
        <v>1621.41191</v>
      </c>
      <c r="E9">
        <v>0.60041</v>
      </c>
      <c r="G9">
        <v>1623.10598</v>
      </c>
      <c r="H9">
        <v>0.45404</v>
      </c>
      <c r="N9">
        <v>0.26728000000000002</v>
      </c>
    </row>
    <row r="10" spans="1:15" x14ac:dyDescent="0.3">
      <c r="A10">
        <v>1621.80071</v>
      </c>
      <c r="B10">
        <v>0.73941000000000001</v>
      </c>
      <c r="D10">
        <v>1634.88114</v>
      </c>
      <c r="E10">
        <v>0.90361000000000002</v>
      </c>
      <c r="G10">
        <v>1634.6311900000001</v>
      </c>
      <c r="H10">
        <v>0.54552</v>
      </c>
    </row>
    <row r="11" spans="1:15" x14ac:dyDescent="0.3">
      <c r="A11">
        <v>1632.5483200000001</v>
      </c>
      <c r="B11">
        <v>0.93030999999999997</v>
      </c>
      <c r="D11">
        <v>1642.2128399999999</v>
      </c>
      <c r="E11">
        <v>0.88134000000000001</v>
      </c>
      <c r="G11">
        <v>1651.9051300000001</v>
      </c>
      <c r="H11">
        <v>0.49496000000000001</v>
      </c>
    </row>
    <row r="12" spans="1:15" x14ac:dyDescent="0.3">
      <c r="A12">
        <v>1643.8513700000001</v>
      </c>
      <c r="B12">
        <v>0.96262999999999999</v>
      </c>
      <c r="D12">
        <v>1653.4603400000001</v>
      </c>
      <c r="E12">
        <v>0.95806000000000002</v>
      </c>
      <c r="G12">
        <v>1665.3465900000001</v>
      </c>
      <c r="H12">
        <v>0.38412000000000002</v>
      </c>
    </row>
    <row r="13" spans="1:15" x14ac:dyDescent="0.3">
      <c r="A13">
        <v>1665.31882</v>
      </c>
      <c r="B13">
        <v>0.65534000000000003</v>
      </c>
      <c r="D13">
        <v>1663.01377</v>
      </c>
      <c r="E13">
        <v>0.82796999999999998</v>
      </c>
      <c r="G13">
        <v>1676.2052900000001</v>
      </c>
      <c r="H13">
        <v>0.2467</v>
      </c>
    </row>
    <row r="14" spans="1:15" x14ac:dyDescent="0.3">
      <c r="A14">
        <v>1697.50611</v>
      </c>
      <c r="B14">
        <v>4.7129999999999998E-2</v>
      </c>
      <c r="D14">
        <v>1677.06621</v>
      </c>
      <c r="E14">
        <v>0.29920000000000002</v>
      </c>
      <c r="G14">
        <v>1685.8142600000001</v>
      </c>
      <c r="H14">
        <v>0.15029999999999999</v>
      </c>
      <c r="I14">
        <v>1643.57365</v>
      </c>
      <c r="J14">
        <v>0.52866999999999997</v>
      </c>
    </row>
    <row r="15" spans="1:15" x14ac:dyDescent="0.3">
      <c r="A15">
        <v>1655.12664</v>
      </c>
      <c r="B15">
        <v>0.82028999999999996</v>
      </c>
      <c r="D15">
        <v>1686.06421</v>
      </c>
      <c r="E15">
        <v>0.21517</v>
      </c>
      <c r="O15">
        <v>1505.57654</v>
      </c>
    </row>
    <row r="16" spans="1:15" x14ac:dyDescent="0.3">
      <c r="D16">
        <v>1697.3117099999999</v>
      </c>
      <c r="E16">
        <v>5.5829999999999998E-2</v>
      </c>
      <c r="O16">
        <v>6.7280000000000006E-2</v>
      </c>
    </row>
    <row r="17" spans="1:16" x14ac:dyDescent="0.3">
      <c r="A17" t="s">
        <v>2</v>
      </c>
      <c r="B17">
        <f>SUM(B8:B15)</f>
        <v>5.2459100000000003</v>
      </c>
      <c r="G17" t="s">
        <v>2</v>
      </c>
      <c r="H17">
        <f>SUM(H7:H14)</f>
        <v>2.8775700000000004</v>
      </c>
      <c r="L17">
        <v>1648.37814</v>
      </c>
      <c r="M17" s="4"/>
      <c r="N17" s="5"/>
    </row>
    <row r="18" spans="1:16" x14ac:dyDescent="0.3">
      <c r="A18" s="1" t="s">
        <v>3</v>
      </c>
      <c r="B18">
        <f>SUM(B3:B7)</f>
        <v>1.8727200000000002</v>
      </c>
      <c r="D18" t="s">
        <v>2</v>
      </c>
      <c r="E18">
        <f>SUM(E7:E16)</f>
        <v>5.7687599999999994</v>
      </c>
      <c r="G18" s="1" t="s">
        <v>3</v>
      </c>
      <c r="H18">
        <f>SUM(H3:H6)</f>
        <v>0.73738999999999999</v>
      </c>
      <c r="L18">
        <v>0.70762999999999998</v>
      </c>
      <c r="M18" s="14"/>
      <c r="N18" s="14"/>
      <c r="O18" s="14"/>
    </row>
    <row r="19" spans="1:16" x14ac:dyDescent="0.3">
      <c r="D19" s="1" t="s">
        <v>3</v>
      </c>
      <c r="E19">
        <f>SUM(E3:E6)</f>
        <v>1.0284200000000001</v>
      </c>
      <c r="L19" s="14"/>
      <c r="M19" s="14"/>
      <c r="N19" s="14"/>
      <c r="O19" s="14"/>
    </row>
    <row r="20" spans="1:16" x14ac:dyDescent="0.3">
      <c r="L20" s="14"/>
      <c r="M20" s="14"/>
      <c r="N20" s="14"/>
      <c r="O20" s="14"/>
    </row>
    <row r="21" spans="1:16" x14ac:dyDescent="0.3">
      <c r="A21" t="s">
        <v>13</v>
      </c>
      <c r="B21" t="s">
        <v>14</v>
      </c>
      <c r="D21" t="s">
        <v>13</v>
      </c>
      <c r="E21" t="s">
        <v>14</v>
      </c>
      <c r="G21" s="2" t="s">
        <v>13</v>
      </c>
      <c r="H21" s="2" t="s">
        <v>14</v>
      </c>
      <c r="L21" s="14"/>
      <c r="M21" s="14"/>
      <c r="N21" s="14"/>
      <c r="O21" s="14"/>
    </row>
    <row r="22" spans="1:16" x14ac:dyDescent="0.3">
      <c r="A22" s="4">
        <v>1519.018</v>
      </c>
      <c r="B22" s="4">
        <f>B3/$B$18*100</f>
        <v>18.585266350548935</v>
      </c>
      <c r="D22" s="4">
        <v>1513.4358999999999</v>
      </c>
      <c r="E22" s="4">
        <f>E3/$E$19*100</f>
        <v>22.049357266486453</v>
      </c>
      <c r="G22" s="7">
        <v>1513.71362</v>
      </c>
      <c r="H22" s="8">
        <f>H3/$H$18*100</f>
        <v>21.688658647391474</v>
      </c>
      <c r="L22" s="14"/>
      <c r="M22" s="14"/>
      <c r="N22" s="14"/>
      <c r="O22" s="14"/>
    </row>
    <row r="23" spans="1:16" x14ac:dyDescent="0.3">
      <c r="A23" s="4">
        <v>1524.1002000000001</v>
      </c>
      <c r="B23" s="4">
        <f t="shared" ref="B23:B26" si="0">B4/$B$18*100</f>
        <v>22.555961382374299</v>
      </c>
      <c r="D23" s="4">
        <v>1530.32104</v>
      </c>
      <c r="E23" s="4">
        <f t="shared" ref="E23:E25" si="1">E4/$E$19*100</f>
        <v>31.056377744501273</v>
      </c>
      <c r="G23" s="7">
        <v>1530.98756</v>
      </c>
      <c r="H23" s="8">
        <f t="shared" ref="H23:H25" si="2">H4/$H$18*100</f>
        <v>28.88430816799794</v>
      </c>
      <c r="L23" s="14"/>
      <c r="M23">
        <v>1602.27727</v>
      </c>
      <c r="N23" s="14"/>
      <c r="O23" s="14"/>
    </row>
    <row r="24" spans="1:16" x14ac:dyDescent="0.3">
      <c r="A24" s="4">
        <v>1537.0973100000001</v>
      </c>
      <c r="B24" s="4">
        <f t="shared" si="0"/>
        <v>23.762762185484217</v>
      </c>
      <c r="D24" s="4">
        <v>1537.06954</v>
      </c>
      <c r="E24" s="4">
        <f t="shared" si="1"/>
        <v>29.928433908325392</v>
      </c>
      <c r="G24" s="7">
        <v>1537.3750299999999</v>
      </c>
      <c r="H24" s="8">
        <f t="shared" si="2"/>
        <v>26.926049987116723</v>
      </c>
      <c r="L24" s="14"/>
      <c r="M24">
        <v>0.27887000000000001</v>
      </c>
      <c r="N24" s="14"/>
      <c r="O24" s="14"/>
    </row>
    <row r="25" spans="1:16" x14ac:dyDescent="0.3">
      <c r="A25" s="10">
        <v>1547.26172</v>
      </c>
      <c r="B25" s="10">
        <f t="shared" si="0"/>
        <v>21.518433081293516</v>
      </c>
      <c r="D25" s="10">
        <v>1560.11997</v>
      </c>
      <c r="E25" s="10">
        <f t="shared" si="1"/>
        <v>16.965831080686876</v>
      </c>
      <c r="G25" s="11">
        <v>1547.62275</v>
      </c>
      <c r="H25" s="12">
        <f t="shared" si="2"/>
        <v>22.500983197493866</v>
      </c>
      <c r="L25" s="14"/>
      <c r="M25" s="14"/>
      <c r="N25" s="14"/>
      <c r="O25" s="14"/>
    </row>
    <row r="26" spans="1:16" x14ac:dyDescent="0.3">
      <c r="A26" s="16">
        <v>1560.8142600000001</v>
      </c>
      <c r="B26" s="4">
        <f t="shared" si="0"/>
        <v>13.57757700029903</v>
      </c>
      <c r="D26" s="4">
        <v>1607.91491</v>
      </c>
      <c r="E26" s="4">
        <f>E7/$E$18*100</f>
        <v>9.7081521852183155</v>
      </c>
      <c r="G26">
        <v>1607.74828</v>
      </c>
      <c r="H26" s="2">
        <f>H7/$H$17*100</f>
        <v>8.2385484975170016</v>
      </c>
      <c r="M26" s="14"/>
    </row>
    <row r="27" spans="1:16" x14ac:dyDescent="0.3">
      <c r="A27" s="4">
        <v>1605.9986699999999</v>
      </c>
      <c r="B27" s="4">
        <f>B8/$B$17*100</f>
        <v>8.422370951846295</v>
      </c>
      <c r="D27" s="4">
        <v>1614.0802000000001</v>
      </c>
      <c r="E27" s="4">
        <f t="shared" ref="E27:E35" si="3">E8/$E$18*100</f>
        <v>8.0975807625902281</v>
      </c>
      <c r="G27">
        <v>1614.8022699999999</v>
      </c>
      <c r="H27" s="2">
        <f t="shared" ref="H27:H33" si="4">H8/$H$17*100</f>
        <v>12.679448284490039</v>
      </c>
      <c r="L27" t="s">
        <v>15</v>
      </c>
    </row>
    <row r="28" spans="1:16" x14ac:dyDescent="0.3">
      <c r="A28" s="4">
        <v>1614.46901</v>
      </c>
      <c r="B28" s="4">
        <f t="shared" ref="B28:B35" si="5">B9/$B$17*100</f>
        <v>12.370970908765115</v>
      </c>
      <c r="D28" s="4">
        <v>1621.41191</v>
      </c>
      <c r="E28" s="4">
        <f t="shared" si="3"/>
        <v>10.407955955872666</v>
      </c>
      <c r="G28" s="7">
        <v>1623.10598</v>
      </c>
      <c r="H28" s="2">
        <f t="shared" si="4"/>
        <v>15.778590963903568</v>
      </c>
      <c r="L28" s="3" t="s">
        <v>7</v>
      </c>
      <c r="M28" s="4" t="s">
        <v>8</v>
      </c>
      <c r="N28" s="5" t="s">
        <v>9</v>
      </c>
      <c r="O28" t="s">
        <v>10</v>
      </c>
      <c r="P28" s="6" t="s">
        <v>16</v>
      </c>
    </row>
    <row r="29" spans="1:16" x14ac:dyDescent="0.3">
      <c r="A29" s="4">
        <v>1621.80071</v>
      </c>
      <c r="B29" s="4">
        <f t="shared" si="5"/>
        <v>14.09498066112457</v>
      </c>
      <c r="D29" s="4">
        <v>1634.88114</v>
      </c>
      <c r="E29" s="4">
        <f t="shared" si="3"/>
        <v>15.66385150361603</v>
      </c>
      <c r="G29" s="7">
        <v>1634.6311900000001</v>
      </c>
      <c r="H29" s="2">
        <f t="shared" si="4"/>
        <v>18.957662194142973</v>
      </c>
      <c r="K29">
        <v>1</v>
      </c>
      <c r="L29" s="9">
        <f>B34</f>
        <v>15.636753203924581</v>
      </c>
      <c r="M29" s="9">
        <f>SUM(B27:B30,B33)</f>
        <v>53.520742826316109</v>
      </c>
      <c r="N29" s="9">
        <f>B32</f>
        <v>12.492398840239348</v>
      </c>
      <c r="O29" s="9">
        <f>B31</f>
        <v>18.350105129519946</v>
      </c>
      <c r="P29" s="9">
        <f>SUM(L29:O29)</f>
        <v>99.999999999999986</v>
      </c>
    </row>
    <row r="30" spans="1:16" x14ac:dyDescent="0.3">
      <c r="A30" s="4">
        <v>1632.5483200000001</v>
      </c>
      <c r="B30" s="4">
        <f t="shared" si="5"/>
        <v>17.734006111427757</v>
      </c>
      <c r="D30">
        <v>1642.2128399999999</v>
      </c>
      <c r="E30" s="4">
        <f t="shared" si="3"/>
        <v>15.277806669024194</v>
      </c>
      <c r="G30" s="20">
        <v>1651.9051300000001</v>
      </c>
      <c r="H30" s="12">
        <f t="shared" si="4"/>
        <v>17.200624137727317</v>
      </c>
      <c r="K30">
        <v>2</v>
      </c>
      <c r="L30" s="9">
        <f>E31</f>
        <v>16.607728523980892</v>
      </c>
      <c r="M30" s="9">
        <f>SUM(E26:E29,E33:E34)</f>
        <v>52.794014658262782</v>
      </c>
      <c r="N30" s="9">
        <f>E32</f>
        <v>14.352651176335989</v>
      </c>
      <c r="O30" s="9">
        <f>E30</f>
        <v>15.277806669024194</v>
      </c>
      <c r="P30" s="9">
        <f t="shared" ref="P30:P31" si="6">SUM(L30:O30)</f>
        <v>99.032201027603861</v>
      </c>
    </row>
    <row r="31" spans="1:16" x14ac:dyDescent="0.3">
      <c r="A31">
        <v>1643.8513700000001</v>
      </c>
      <c r="B31" s="4">
        <f t="shared" si="5"/>
        <v>18.350105129519946</v>
      </c>
      <c r="D31" s="10">
        <v>1653.4603400000001</v>
      </c>
      <c r="E31" s="10">
        <f t="shared" si="3"/>
        <v>16.607728523980892</v>
      </c>
      <c r="G31" s="18">
        <v>1665.3465900000001</v>
      </c>
      <c r="H31" s="19">
        <f t="shared" si="4"/>
        <v>13.348763018797108</v>
      </c>
      <c r="K31">
        <v>3</v>
      </c>
      <c r="L31" s="9">
        <f>H30</f>
        <v>17.200624137727317</v>
      </c>
      <c r="M31" s="9">
        <f>SUM(H28:H29,H32:H33)</f>
        <v>48.532616061468524</v>
      </c>
      <c r="N31" s="9">
        <f>H31</f>
        <v>13.348763018797108</v>
      </c>
      <c r="O31" s="9">
        <f>SUM(H26:H27)</f>
        <v>20.917996782007041</v>
      </c>
      <c r="P31" s="9">
        <f t="shared" si="6"/>
        <v>100</v>
      </c>
    </row>
    <row r="32" spans="1:16" x14ac:dyDescent="0.3">
      <c r="A32" s="5">
        <v>1665.31882</v>
      </c>
      <c r="B32" s="16">
        <f t="shared" si="5"/>
        <v>12.492398840239348</v>
      </c>
      <c r="D32" s="5">
        <v>1663.01377</v>
      </c>
      <c r="E32" s="16">
        <f t="shared" si="3"/>
        <v>14.352651176335989</v>
      </c>
      <c r="G32" s="7">
        <v>1676.2052900000001</v>
      </c>
      <c r="H32" s="2">
        <f t="shared" si="4"/>
        <v>8.5732058646705376</v>
      </c>
    </row>
    <row r="33" spans="1:15" x14ac:dyDescent="0.3">
      <c r="A33" s="4">
        <v>1697.50611</v>
      </c>
      <c r="B33" s="4">
        <f t="shared" si="5"/>
        <v>0.89841419315237969</v>
      </c>
      <c r="D33" s="4">
        <v>1677.06621</v>
      </c>
      <c r="E33" s="4">
        <f t="shared" si="3"/>
        <v>5.1865565563483322</v>
      </c>
      <c r="G33" s="7">
        <v>1685.8142600000001</v>
      </c>
      <c r="H33" s="2">
        <f t="shared" si="4"/>
        <v>5.2231570387514452</v>
      </c>
      <c r="L33" t="s">
        <v>17</v>
      </c>
    </row>
    <row r="34" spans="1:15" x14ac:dyDescent="0.3">
      <c r="A34" s="21">
        <v>1655.12664</v>
      </c>
      <c r="B34" s="10">
        <f t="shared" si="5"/>
        <v>15.636753203924581</v>
      </c>
      <c r="D34" s="4">
        <v>1686.06421</v>
      </c>
      <c r="E34" s="4">
        <f t="shared" si="3"/>
        <v>3.7299176946172143</v>
      </c>
      <c r="G34" s="17">
        <v>1643.57365</v>
      </c>
      <c r="H34" s="2">
        <f>J14/H17*100</f>
        <v>18.372098680483877</v>
      </c>
      <c r="L34" s="3" t="s">
        <v>7</v>
      </c>
      <c r="M34" s="4" t="s">
        <v>8</v>
      </c>
      <c r="N34" s="5"/>
      <c r="O34" s="6" t="s">
        <v>11</v>
      </c>
    </row>
    <row r="35" spans="1:15" x14ac:dyDescent="0.3">
      <c r="A35" s="4">
        <v>1607.74828</v>
      </c>
      <c r="B35" s="4">
        <f t="shared" si="5"/>
        <v>0</v>
      </c>
      <c r="D35">
        <v>1520.7676100000001</v>
      </c>
      <c r="E35" s="4">
        <f t="shared" si="3"/>
        <v>0.96779897239614754</v>
      </c>
      <c r="G35" s="2"/>
      <c r="H35" s="8"/>
      <c r="K35">
        <v>1</v>
      </c>
      <c r="L35" s="9">
        <f>B25</f>
        <v>21.518433081293516</v>
      </c>
      <c r="M35" s="9">
        <f>SUM(B22:B24)+B26</f>
        <v>78.481566918706477</v>
      </c>
      <c r="O35" s="9">
        <f>SUM(L35:N35)</f>
        <v>100</v>
      </c>
    </row>
    <row r="36" spans="1:15" x14ac:dyDescent="0.3">
      <c r="E36" s="4"/>
      <c r="G36" s="2"/>
      <c r="H36" s="2"/>
      <c r="K36">
        <v>2</v>
      </c>
      <c r="L36" s="9">
        <f>E25+E40</f>
        <v>23.507905330506986</v>
      </c>
      <c r="M36" s="9">
        <f>SUM(E22:E24)</f>
        <v>83.034168919313117</v>
      </c>
      <c r="O36" s="9">
        <f t="shared" ref="O36:O37" si="7">SUM(L36:N36)</f>
        <v>106.5420742498201</v>
      </c>
    </row>
    <row r="37" spans="1:15" x14ac:dyDescent="0.3">
      <c r="K37">
        <v>3</v>
      </c>
      <c r="L37" s="9">
        <f>H25</f>
        <v>22.500983197493866</v>
      </c>
      <c r="M37" s="9">
        <f>SUM(H22:H24)</f>
        <v>77.499016802506134</v>
      </c>
      <c r="O37" s="9">
        <f t="shared" si="7"/>
        <v>100</v>
      </c>
    </row>
    <row r="40" spans="1:15" x14ac:dyDescent="0.3">
      <c r="D40">
        <v>1505.57654</v>
      </c>
      <c r="E40">
        <f>O16/E19*100</f>
        <v>6.5420742498201125</v>
      </c>
    </row>
  </sheetData>
  <mergeCells count="3">
    <mergeCell ref="A1:B1"/>
    <mergeCell ref="D1:E1"/>
    <mergeCell ref="G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D544A-EF3C-4BAF-839F-8DD6C1F0BCE0}">
  <dimension ref="A1:O41"/>
  <sheetViews>
    <sheetView tabSelected="1" zoomScale="85" zoomScaleNormal="85" workbookViewId="0">
      <selection activeCell="U34" sqref="U34"/>
    </sheetView>
  </sheetViews>
  <sheetFormatPr defaultRowHeight="14.4" x14ac:dyDescent="0.3"/>
  <cols>
    <col min="1" max="1" width="17.109375" customWidth="1"/>
    <col min="4" max="4" width="12.44140625" bestFit="1" customWidth="1"/>
    <col min="7" max="7" width="12.44140625" bestFit="1" customWidth="1"/>
    <col min="11" max="11" width="9.6640625" bestFit="1" customWidth="1"/>
    <col min="12" max="12" width="10.88671875" bestFit="1" customWidth="1"/>
    <col min="13" max="13" width="9.21875" bestFit="1" customWidth="1"/>
    <col min="14" max="14" width="21.44140625" bestFit="1" customWidth="1"/>
  </cols>
  <sheetData>
    <row r="1" spans="1:8" x14ac:dyDescent="0.3">
      <c r="A1" s="29">
        <v>1</v>
      </c>
      <c r="B1" s="29"/>
      <c r="D1" s="29">
        <v>2</v>
      </c>
      <c r="E1" s="29"/>
      <c r="G1" s="29">
        <v>3</v>
      </c>
      <c r="H1" s="29"/>
    </row>
    <row r="2" spans="1:8" x14ac:dyDescent="0.3">
      <c r="A2" t="s">
        <v>0</v>
      </c>
      <c r="B2" t="s">
        <v>1</v>
      </c>
      <c r="D2" t="s">
        <v>0</v>
      </c>
      <c r="E2" t="s">
        <v>1</v>
      </c>
      <c r="G2" t="s">
        <v>0</v>
      </c>
      <c r="H2" t="s">
        <v>1</v>
      </c>
    </row>
    <row r="3" spans="1:8" x14ac:dyDescent="0.3">
      <c r="A3" s="1">
        <v>1520.35103</v>
      </c>
      <c r="B3" s="1">
        <v>0.37196000000000001</v>
      </c>
      <c r="D3" s="1">
        <v>1513.2137299999999</v>
      </c>
      <c r="E3" s="1">
        <v>0.19075</v>
      </c>
      <c r="G3" s="1">
        <v>1519.46234</v>
      </c>
      <c r="H3" s="1">
        <v>0.33484999999999998</v>
      </c>
    </row>
    <row r="4" spans="1:8" x14ac:dyDescent="0.3">
      <c r="A4" s="1">
        <v>1532.8760299999999</v>
      </c>
      <c r="B4" s="1">
        <v>0.44002999999999998</v>
      </c>
      <c r="D4" s="1">
        <v>1519.9622300000001</v>
      </c>
      <c r="E4" s="1">
        <v>0.25135999999999997</v>
      </c>
      <c r="G4" s="1">
        <v>1532.01511</v>
      </c>
      <c r="H4" s="1">
        <v>0.38812999999999998</v>
      </c>
    </row>
    <row r="5" spans="1:8" x14ac:dyDescent="0.3">
      <c r="A5" s="1">
        <v>1540.4021299999999</v>
      </c>
      <c r="B5" s="1">
        <v>0.40782000000000002</v>
      </c>
      <c r="D5" s="1">
        <v>1526.0997600000001</v>
      </c>
      <c r="E5" s="1">
        <v>0.27505000000000002</v>
      </c>
      <c r="G5" s="1">
        <v>1539.43013</v>
      </c>
      <c r="H5" s="1">
        <v>0.37406</v>
      </c>
    </row>
    <row r="6" spans="1:8" x14ac:dyDescent="0.3">
      <c r="A6" s="1">
        <v>1551.67741</v>
      </c>
      <c r="B6" s="1">
        <v>0.30038999999999999</v>
      </c>
      <c r="D6" s="1">
        <v>1531.6263100000001</v>
      </c>
      <c r="E6" s="1">
        <v>0.27766999999999997</v>
      </c>
      <c r="G6" s="1">
        <v>1544.5400999999999</v>
      </c>
      <c r="H6" s="1">
        <v>0.34877999999999998</v>
      </c>
    </row>
    <row r="7" spans="1:8" x14ac:dyDescent="0.3">
      <c r="A7">
        <v>1607.4427900000001</v>
      </c>
      <c r="B7">
        <v>0.45795999999999998</v>
      </c>
      <c r="D7" s="1">
        <v>1539.5967599999999</v>
      </c>
      <c r="E7" s="1">
        <v>0.27766999999999997</v>
      </c>
      <c r="G7" s="1">
        <v>1566.2019600000001</v>
      </c>
      <c r="H7" s="1">
        <v>0.12173</v>
      </c>
    </row>
    <row r="8" spans="1:8" x14ac:dyDescent="0.3">
      <c r="A8">
        <v>1614.33015</v>
      </c>
      <c r="B8">
        <v>0.62982000000000005</v>
      </c>
      <c r="D8" s="1">
        <v>1549.4278999999999</v>
      </c>
      <c r="E8" s="1">
        <v>0.22492000000000001</v>
      </c>
      <c r="G8" s="1">
        <v>1583.89247</v>
      </c>
      <c r="H8" s="1">
        <v>9.6449999999999994E-2</v>
      </c>
    </row>
    <row r="9" spans="1:8" x14ac:dyDescent="0.3">
      <c r="A9">
        <v>1621.85625</v>
      </c>
      <c r="B9">
        <v>0.85895999999999995</v>
      </c>
      <c r="D9" s="1">
        <v>1567.2294999999999</v>
      </c>
      <c r="E9" s="1">
        <v>0.10907</v>
      </c>
      <c r="G9">
        <v>1605.55432</v>
      </c>
      <c r="H9">
        <v>0.34044999999999997</v>
      </c>
    </row>
    <row r="10" spans="1:8" x14ac:dyDescent="0.3">
      <c r="A10">
        <v>1634.4090200000001</v>
      </c>
      <c r="B10">
        <v>1.0846100000000001</v>
      </c>
      <c r="D10" s="1">
        <v>1598.5558799999999</v>
      </c>
      <c r="E10" s="1">
        <v>0.19336999999999999</v>
      </c>
      <c r="G10">
        <v>1614.6634100000001</v>
      </c>
      <c r="H10">
        <v>0.50588999999999995</v>
      </c>
    </row>
    <row r="11" spans="1:8" x14ac:dyDescent="0.3">
      <c r="A11">
        <v>1645.6842899999999</v>
      </c>
      <c r="B11">
        <v>0.97004000000000001</v>
      </c>
      <c r="D11">
        <v>1607.7760499999999</v>
      </c>
      <c r="E11">
        <v>0.30923</v>
      </c>
      <c r="G11">
        <v>1622.07843</v>
      </c>
      <c r="H11">
        <v>0.67406999999999995</v>
      </c>
    </row>
    <row r="12" spans="1:8" x14ac:dyDescent="0.3">
      <c r="A12">
        <v>1653.8213699999999</v>
      </c>
      <c r="B12">
        <v>0.83753999999999995</v>
      </c>
      <c r="D12">
        <v>1614.5245500000001</v>
      </c>
      <c r="E12">
        <v>0.42258000000000001</v>
      </c>
      <c r="G12">
        <v>1634.6311900000001</v>
      </c>
      <c r="H12">
        <v>0.97121000000000002</v>
      </c>
    </row>
    <row r="13" spans="1:8" x14ac:dyDescent="0.3">
      <c r="A13">
        <v>1663.2081800000001</v>
      </c>
      <c r="B13">
        <v>0.68361000000000005</v>
      </c>
      <c r="D13">
        <v>1622.4949999999999</v>
      </c>
      <c r="E13">
        <v>0.57796999999999998</v>
      </c>
      <c r="G13">
        <v>1646.01755</v>
      </c>
      <c r="H13">
        <v>0.87312000000000001</v>
      </c>
    </row>
    <row r="14" spans="1:8" x14ac:dyDescent="0.3">
      <c r="A14">
        <v>1670.1233099999999</v>
      </c>
      <c r="B14">
        <v>0.55110999999999999</v>
      </c>
      <c r="D14">
        <v>1634.1590799999999</v>
      </c>
      <c r="E14">
        <v>0.72026000000000001</v>
      </c>
      <c r="G14">
        <v>1653.4325699999999</v>
      </c>
      <c r="H14">
        <v>0.75261999999999996</v>
      </c>
    </row>
    <row r="15" spans="1:8" x14ac:dyDescent="0.3">
      <c r="A15">
        <v>1684.5367699999999</v>
      </c>
      <c r="B15">
        <v>0.29674</v>
      </c>
      <c r="D15">
        <v>1643.37925</v>
      </c>
      <c r="E15">
        <v>0.67286999999999997</v>
      </c>
      <c r="G15">
        <v>1663.1248599999999</v>
      </c>
      <c r="H15">
        <v>0.60670999999999997</v>
      </c>
    </row>
    <row r="16" spans="1:8" x14ac:dyDescent="0.3">
      <c r="D16">
        <v>1651.3774699999999</v>
      </c>
      <c r="E16">
        <v>0.61226000000000003</v>
      </c>
      <c r="G16">
        <v>1672.26172</v>
      </c>
      <c r="H16">
        <v>0.46381</v>
      </c>
    </row>
    <row r="17" spans="1:15" x14ac:dyDescent="0.3">
      <c r="A17" t="s">
        <v>2</v>
      </c>
      <c r="B17">
        <f>SUM(B7:B15)</f>
        <v>6.3703899999999987</v>
      </c>
      <c r="D17">
        <v>1665.4854499999999</v>
      </c>
      <c r="E17">
        <v>0.45412999999999998</v>
      </c>
      <c r="G17">
        <v>1686.50855</v>
      </c>
      <c r="H17">
        <v>0.22269</v>
      </c>
    </row>
    <row r="18" spans="1:15" x14ac:dyDescent="0.3">
      <c r="A18" s="1" t="s">
        <v>3</v>
      </c>
      <c r="B18">
        <f>SUM(B3:B6)</f>
        <v>1.5202</v>
      </c>
      <c r="D18">
        <v>1669.1790699999999</v>
      </c>
      <c r="E18">
        <v>0.38567000000000001</v>
      </c>
    </row>
    <row r="19" spans="1:15" x14ac:dyDescent="0.3">
      <c r="D19">
        <v>1686.3697</v>
      </c>
      <c r="E19">
        <v>0.20122999999999999</v>
      </c>
      <c r="G19" t="s">
        <v>2</v>
      </c>
      <c r="H19">
        <f>SUM(H9:H17)</f>
        <v>5.410569999999999</v>
      </c>
    </row>
    <row r="20" spans="1:15" x14ac:dyDescent="0.3">
      <c r="G20" s="1" t="s">
        <v>3</v>
      </c>
      <c r="H20">
        <f>SUM(H3:H8)</f>
        <v>1.6639999999999997</v>
      </c>
    </row>
    <row r="21" spans="1:15" x14ac:dyDescent="0.3">
      <c r="D21" t="s">
        <v>2</v>
      </c>
      <c r="E21">
        <f>SUM(E10:E19)</f>
        <v>4.5495700000000001</v>
      </c>
    </row>
    <row r="22" spans="1:15" x14ac:dyDescent="0.3">
      <c r="D22" s="1" t="s">
        <v>3</v>
      </c>
      <c r="E22">
        <f>SUM(E3:E9)</f>
        <v>1.60649</v>
      </c>
    </row>
    <row r="24" spans="1:15" x14ac:dyDescent="0.3">
      <c r="A24" s="2" t="s">
        <v>13</v>
      </c>
      <c r="B24" s="2" t="s">
        <v>14</v>
      </c>
      <c r="D24" t="s">
        <v>13</v>
      </c>
      <c r="E24" t="s">
        <v>14</v>
      </c>
      <c r="G24" t="s">
        <v>13</v>
      </c>
      <c r="H24" t="s">
        <v>14</v>
      </c>
      <c r="K24" s="3" t="s">
        <v>7</v>
      </c>
      <c r="L24" s="4" t="s">
        <v>8</v>
      </c>
      <c r="M24" s="5" t="s">
        <v>9</v>
      </c>
      <c r="N24" t="s">
        <v>10</v>
      </c>
      <c r="O24" s="22" t="s">
        <v>11</v>
      </c>
    </row>
    <row r="25" spans="1:15" x14ac:dyDescent="0.3">
      <c r="A25" s="7">
        <v>1520.35103</v>
      </c>
      <c r="B25" s="8">
        <f>B3/$B$18*100</f>
        <v>24.46783317984476</v>
      </c>
      <c r="D25" s="4">
        <v>1513.2137299999999</v>
      </c>
      <c r="E25" s="4">
        <f>E3/$E$22*100</f>
        <v>11.873712254667007</v>
      </c>
      <c r="G25" s="4">
        <v>1519.46234</v>
      </c>
      <c r="H25" s="4">
        <f>H3/$H$20*100</f>
        <v>20.123197115384617</v>
      </c>
      <c r="J25">
        <v>1</v>
      </c>
      <c r="K25" s="9">
        <f>B34</f>
        <v>13.147389720252608</v>
      </c>
      <c r="L25" s="9">
        <f>SUM(B29:B32,B36:B37)</f>
        <v>60.894230965451101</v>
      </c>
      <c r="M25" s="9">
        <f>B35</f>
        <v>10.731054142682005</v>
      </c>
      <c r="N25" s="9">
        <f>B33</f>
        <v>15.2273251716143</v>
      </c>
      <c r="O25" s="9">
        <f>SUM(K25:N25)</f>
        <v>100</v>
      </c>
    </row>
    <row r="26" spans="1:15" x14ac:dyDescent="0.3">
      <c r="A26" s="7">
        <v>1532.8760299999999</v>
      </c>
      <c r="B26" s="8">
        <f t="shared" ref="B26" si="0">B4/$B$18*100</f>
        <v>28.94553348243652</v>
      </c>
      <c r="D26" s="4">
        <v>1519.9622300000001</v>
      </c>
      <c r="E26" s="4">
        <f t="shared" ref="E26:E31" si="1">E4/$E$22*100</f>
        <v>15.646533747486755</v>
      </c>
      <c r="G26" s="4">
        <v>1532.01511</v>
      </c>
      <c r="H26" s="4">
        <f t="shared" ref="H26:H30" si="2">H4/$H$20*100</f>
        <v>23.325120192307693</v>
      </c>
      <c r="J26">
        <v>2</v>
      </c>
      <c r="K26" s="9">
        <f>E38</f>
        <v>13.457535547315461</v>
      </c>
      <c r="L26" s="9">
        <f>SUM(E32:E36,E40:E41)</f>
        <v>62.760495493809074</v>
      </c>
      <c r="M26" s="9">
        <f>E39</f>
        <v>9.9818224579465742</v>
      </c>
      <c r="N26" s="9">
        <f>E37</f>
        <v>14.789749360928614</v>
      </c>
      <c r="O26" s="9">
        <f t="shared" ref="O26:O27" si="3">SUM(K26:N26)</f>
        <v>100.98960285999972</v>
      </c>
    </row>
    <row r="27" spans="1:15" x14ac:dyDescent="0.3">
      <c r="A27" s="7">
        <v>1540.4021299999999</v>
      </c>
      <c r="B27" s="8">
        <f>B5/$B$18*100</f>
        <v>26.826733324562557</v>
      </c>
      <c r="D27" s="4">
        <v>1526.0997600000001</v>
      </c>
      <c r="E27" s="4">
        <f t="shared" si="1"/>
        <v>17.121177224881574</v>
      </c>
      <c r="G27" s="4">
        <v>1539.43013</v>
      </c>
      <c r="H27" s="4">
        <f t="shared" si="2"/>
        <v>22.47956730769231</v>
      </c>
      <c r="J27">
        <v>3</v>
      </c>
      <c r="K27" s="9">
        <f>H36</f>
        <v>13.910179518978595</v>
      </c>
      <c r="L27" s="9">
        <f>SUM(H31:H34,H37,H39)</f>
        <v>61.38022426472628</v>
      </c>
      <c r="M27" s="9">
        <f>H38</f>
        <v>8.5722946011233585</v>
      </c>
      <c r="N27" s="9">
        <f>H35</f>
        <v>16.137301615171786</v>
      </c>
      <c r="O27" s="9">
        <f t="shared" si="3"/>
        <v>100.00000000000003</v>
      </c>
    </row>
    <row r="28" spans="1:15" x14ac:dyDescent="0.3">
      <c r="A28" s="11">
        <v>1551.67741</v>
      </c>
      <c r="B28" s="12">
        <f>B6/$B$18*100</f>
        <v>19.759900013156162</v>
      </c>
      <c r="D28" s="4">
        <v>1531.6263100000001</v>
      </c>
      <c r="E28" s="4">
        <f t="shared" si="1"/>
        <v>17.284265697265468</v>
      </c>
      <c r="G28" s="4">
        <v>1544.5400999999999</v>
      </c>
      <c r="H28" s="4">
        <f t="shared" si="2"/>
        <v>20.96033653846154</v>
      </c>
    </row>
    <row r="29" spans="1:15" x14ac:dyDescent="0.3">
      <c r="A29" s="7">
        <v>1607.4427900000001</v>
      </c>
      <c r="B29" s="8">
        <f>B7/$B$17*100</f>
        <v>7.1888848249479249</v>
      </c>
      <c r="D29" s="4">
        <v>1539.5967599999999</v>
      </c>
      <c r="E29" s="4">
        <f t="shared" si="1"/>
        <v>17.284265697265468</v>
      </c>
      <c r="G29" s="3">
        <v>1566.2019600000001</v>
      </c>
      <c r="H29" s="10">
        <f t="shared" si="2"/>
        <v>7.3155048076923093</v>
      </c>
    </row>
    <row r="30" spans="1:15" x14ac:dyDescent="0.3">
      <c r="A30" s="7">
        <v>1614.33015</v>
      </c>
      <c r="B30" s="8">
        <f t="shared" ref="B30:B37" si="4">B8/$B$17*100</f>
        <v>9.8866788375593977</v>
      </c>
      <c r="D30" s="3">
        <v>1549.4278999999999</v>
      </c>
      <c r="E30" s="10">
        <f t="shared" si="1"/>
        <v>14.000709621597396</v>
      </c>
      <c r="G30" s="3">
        <v>1583.89247</v>
      </c>
      <c r="H30" s="10">
        <f t="shared" si="2"/>
        <v>5.7962740384615392</v>
      </c>
      <c r="K30" t="s">
        <v>18</v>
      </c>
    </row>
    <row r="31" spans="1:15" x14ac:dyDescent="0.3">
      <c r="A31" s="7">
        <v>1621.85625</v>
      </c>
      <c r="B31" s="8">
        <f t="shared" si="4"/>
        <v>13.483632870201042</v>
      </c>
      <c r="D31" s="3">
        <v>1567.2294999999999</v>
      </c>
      <c r="E31" s="10">
        <f t="shared" si="1"/>
        <v>6.7893357568363326</v>
      </c>
      <c r="G31" s="4">
        <v>1605.55432</v>
      </c>
      <c r="H31" s="4">
        <f>H9/$H$19*100</f>
        <v>6.2923130095350404</v>
      </c>
      <c r="K31" s="3" t="s">
        <v>7</v>
      </c>
      <c r="L31" s="4" t="s">
        <v>8</v>
      </c>
      <c r="M31" s="22" t="s">
        <v>11</v>
      </c>
    </row>
    <row r="32" spans="1:15" x14ac:dyDescent="0.3">
      <c r="A32" s="7">
        <v>1634.4090200000001</v>
      </c>
      <c r="B32" s="8">
        <f t="shared" si="4"/>
        <v>17.025802187935124</v>
      </c>
      <c r="D32" s="4">
        <v>1598.5558799999999</v>
      </c>
      <c r="E32" s="4">
        <f>E10/$E$22*100</f>
        <v>12.036800727050899</v>
      </c>
      <c r="G32" s="4">
        <v>1614.6634100000001</v>
      </c>
      <c r="H32" s="4">
        <f t="shared" ref="H32:H39" si="5">H10/$H$19*100</f>
        <v>9.350031512391487</v>
      </c>
      <c r="J32">
        <v>1</v>
      </c>
      <c r="K32">
        <f>B28</f>
        <v>19.759900013156162</v>
      </c>
      <c r="L32">
        <f>SUM(B25:B27)</f>
        <v>80.24009998684383</v>
      </c>
      <c r="M32">
        <f>SUM(K32:L32)</f>
        <v>100</v>
      </c>
    </row>
    <row r="33" spans="1:13" x14ac:dyDescent="0.3">
      <c r="A33" s="23">
        <v>1645.6842899999999</v>
      </c>
      <c r="B33" s="13">
        <f t="shared" si="4"/>
        <v>15.2273251716143</v>
      </c>
      <c r="D33" s="4"/>
      <c r="E33" s="4"/>
      <c r="G33" s="4">
        <v>1622.07843</v>
      </c>
      <c r="H33" s="4">
        <f t="shared" si="5"/>
        <v>12.458391629717388</v>
      </c>
      <c r="J33">
        <v>2</v>
      </c>
      <c r="K33">
        <f>SUM(E30:E31)</f>
        <v>20.790045378433728</v>
      </c>
      <c r="L33">
        <f>SUM(E25:E29)</f>
        <v>79.209954621566268</v>
      </c>
      <c r="M33">
        <f t="shared" ref="M33:M34" si="6">SUM(K33:L33)</f>
        <v>100</v>
      </c>
    </row>
    <row r="34" spans="1:13" x14ac:dyDescent="0.3">
      <c r="A34" s="11">
        <v>1653.8213699999999</v>
      </c>
      <c r="B34" s="12">
        <f t="shared" si="4"/>
        <v>13.147389720252608</v>
      </c>
      <c r="D34" s="4">
        <v>1614.5245500000001</v>
      </c>
      <c r="E34" s="4">
        <f t="shared" ref="E34:E41" si="7">E12/$E$21*100</f>
        <v>9.2883503276133794</v>
      </c>
      <c r="G34" s="4">
        <v>1634.6311900000001</v>
      </c>
      <c r="H34" s="4">
        <f t="shared" si="5"/>
        <v>17.95023444849619</v>
      </c>
      <c r="J34">
        <v>3</v>
      </c>
      <c r="K34">
        <f>SUM(H29:H30)</f>
        <v>13.111778846153848</v>
      </c>
      <c r="L34">
        <f>SUM(H25:H28)</f>
        <v>86.88822115384616</v>
      </c>
      <c r="M34">
        <f t="shared" si="6"/>
        <v>100.00000000000001</v>
      </c>
    </row>
    <row r="35" spans="1:13" x14ac:dyDescent="0.3">
      <c r="A35" s="18">
        <v>1663.2081800000001</v>
      </c>
      <c r="B35" s="19">
        <f t="shared" si="4"/>
        <v>10.731054142682005</v>
      </c>
      <c r="D35" s="4">
        <v>1622.4949999999999</v>
      </c>
      <c r="E35" s="4">
        <f t="shared" si="7"/>
        <v>12.703837945124482</v>
      </c>
      <c r="G35">
        <v>1646.01755</v>
      </c>
      <c r="H35" s="14">
        <f t="shared" si="5"/>
        <v>16.137301615171786</v>
      </c>
    </row>
    <row r="36" spans="1:13" x14ac:dyDescent="0.3">
      <c r="A36" s="7">
        <v>1670.1233099999999</v>
      </c>
      <c r="B36" s="8">
        <f t="shared" si="4"/>
        <v>8.6511186913203133</v>
      </c>
      <c r="D36" s="4">
        <v>1634.1590799999999</v>
      </c>
      <c r="E36" s="4">
        <f t="shared" si="7"/>
        <v>15.83138626287759</v>
      </c>
      <c r="G36" s="3">
        <v>1653.4325699999999</v>
      </c>
      <c r="H36" s="10">
        <f t="shared" si="5"/>
        <v>13.910179518978595</v>
      </c>
    </row>
    <row r="37" spans="1:13" x14ac:dyDescent="0.3">
      <c r="A37" s="7">
        <v>1684.5367699999999</v>
      </c>
      <c r="B37" s="8">
        <f t="shared" si="4"/>
        <v>4.6581135534873068</v>
      </c>
      <c r="D37">
        <v>1643.37925</v>
      </c>
      <c r="E37" s="14">
        <f t="shared" si="7"/>
        <v>14.789749360928614</v>
      </c>
      <c r="G37" s="4">
        <v>1663.1248599999999</v>
      </c>
      <c r="H37" s="4">
        <f t="shared" si="5"/>
        <v>11.213421136774871</v>
      </c>
    </row>
    <row r="38" spans="1:13" x14ac:dyDescent="0.3">
      <c r="A38" s="2"/>
      <c r="B38" s="2"/>
      <c r="D38" s="3">
        <v>1651.3774699999999</v>
      </c>
      <c r="E38" s="10">
        <f t="shared" si="7"/>
        <v>13.457535547315461</v>
      </c>
      <c r="G38" s="5">
        <v>1672.26172</v>
      </c>
      <c r="H38" s="16">
        <f t="shared" si="5"/>
        <v>8.5722946011233585</v>
      </c>
    </row>
    <row r="39" spans="1:13" x14ac:dyDescent="0.3">
      <c r="A39" s="2"/>
      <c r="B39" s="2"/>
      <c r="D39" s="5">
        <v>1665.4854499999999</v>
      </c>
      <c r="E39" s="16">
        <f t="shared" si="7"/>
        <v>9.9818224579465742</v>
      </c>
      <c r="G39" s="4">
        <v>1686.50855</v>
      </c>
      <c r="H39" s="4">
        <f t="shared" si="5"/>
        <v>4.1158325278113033</v>
      </c>
    </row>
    <row r="40" spans="1:13" x14ac:dyDescent="0.3">
      <c r="A40" s="2"/>
      <c r="B40" s="2"/>
      <c r="D40" s="4">
        <v>1669.1790699999999</v>
      </c>
      <c r="E40" s="4">
        <f t="shared" si="7"/>
        <v>8.477064865470803</v>
      </c>
    </row>
    <row r="41" spans="1:13" x14ac:dyDescent="0.3">
      <c r="D41" s="4">
        <v>1686.3697</v>
      </c>
      <c r="E41" s="4">
        <f t="shared" si="7"/>
        <v>4.4230553656719209</v>
      </c>
    </row>
  </sheetData>
  <mergeCells count="3">
    <mergeCell ref="A1:B1"/>
    <mergeCell ref="D1:E1"/>
    <mergeCell ref="G1:H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SOYA</vt:lpstr>
      <vt:lpstr>SOYB</vt:lpstr>
      <vt:lpstr>RBGN</vt:lpstr>
      <vt:lpstr>CBGN</vt:lpstr>
      <vt:lpstr>DRS</vt:lpstr>
      <vt:lpstr>BW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Miss. S Kandolo</dc:creator>
  <cp:lastModifiedBy>Miss. S Kandolo</cp:lastModifiedBy>
  <dcterms:created xsi:type="dcterms:W3CDTF">2024-06-20T18:04:07Z</dcterms:created>
  <dcterms:modified xsi:type="dcterms:W3CDTF">2024-11-12T09:41:48Z</dcterms:modified>
</cp:coreProperties>
</file>