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"/>
    </mc:Choice>
  </mc:AlternateContent>
  <xr:revisionPtr revIDLastSave="196" documentId="8_{502E5793-2B91-4C6D-A65E-E6951AD1DBFE}" xr6:coauthVersionLast="47" xr6:coauthVersionMax="47" xr10:uidLastSave="{8D180C9F-6D01-423E-A21D-1E32657870AE}"/>
  <bookViews>
    <workbookView xWindow="-108" yWindow="-108" windowWidth="23256" windowHeight="12576" activeTab="4" xr2:uid="{B791C82F-0EA5-43C7-9227-0FCF547FA3DD}"/>
  </bookViews>
  <sheets>
    <sheet name="Sheet1" sheetId="1" r:id="rId1"/>
    <sheet name="Sheet2" sheetId="2" r:id="rId2"/>
    <sheet name="NSI 2022" sheetId="3" r:id="rId3"/>
    <sheet name="SPSS" sheetId="5" r:id="rId4"/>
    <sheet name="manova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" i="3"/>
  <c r="D4" i="3"/>
  <c r="D5" i="3"/>
  <c r="D6" i="3"/>
  <c r="D7" i="3"/>
  <c r="D8" i="3"/>
  <c r="D9" i="3"/>
  <c r="D10" i="3"/>
  <c r="D2" i="3"/>
  <c r="G2" i="1"/>
  <c r="H2" i="1"/>
  <c r="F2" i="1"/>
  <c r="H5" i="1"/>
  <c r="H21" i="1"/>
  <c r="C2" i="1"/>
  <c r="D4" i="2"/>
  <c r="C2" i="2"/>
  <c r="D2" i="2" s="1"/>
  <c r="C10" i="2"/>
  <c r="D10" i="2" s="1"/>
  <c r="C9" i="2"/>
  <c r="C8" i="2"/>
  <c r="D8" i="2" s="1"/>
  <c r="C7" i="2"/>
  <c r="D7" i="2" s="1"/>
  <c r="C6" i="2"/>
  <c r="D6" i="2" s="1"/>
  <c r="C5" i="2"/>
  <c r="D5" i="2" s="1"/>
  <c r="C3" i="2"/>
  <c r="D3" i="2" s="1"/>
  <c r="C3" i="1"/>
  <c r="H3" i="1" s="1"/>
  <c r="C4" i="1"/>
  <c r="H4" i="1" s="1"/>
  <c r="C5" i="1"/>
  <c r="C6" i="1"/>
  <c r="H6" i="1" s="1"/>
  <c r="C7" i="1"/>
  <c r="H7" i="1" s="1"/>
  <c r="C8" i="1"/>
  <c r="H8" i="1" s="1"/>
  <c r="C9" i="1"/>
  <c r="H9" i="1" s="1"/>
  <c r="C10" i="1"/>
  <c r="H10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C22" i="1"/>
  <c r="H22" i="1" s="1"/>
  <c r="C47" i="1"/>
  <c r="H47" i="1" s="1"/>
  <c r="C48" i="1"/>
  <c r="H48" i="1" s="1"/>
  <c r="C49" i="1"/>
  <c r="H49" i="1" s="1"/>
  <c r="C50" i="1"/>
  <c r="H50" i="1" s="1"/>
  <c r="C51" i="1"/>
  <c r="H51" i="1" s="1"/>
  <c r="C52" i="1"/>
  <c r="H52" i="1" s="1"/>
  <c r="C53" i="1"/>
  <c r="H53" i="1" s="1"/>
  <c r="C54" i="1"/>
  <c r="H54" i="1" s="1"/>
  <c r="C55" i="1"/>
  <c r="H55" i="1" s="1"/>
  <c r="C56" i="1"/>
  <c r="H56" i="1" s="1"/>
  <c r="C57" i="1"/>
  <c r="H57" i="1" s="1"/>
  <c r="C58" i="1"/>
  <c r="H58" i="1" s="1"/>
  <c r="E2" i="1" l="1"/>
  <c r="B13" i="2"/>
  <c r="B15" i="2"/>
  <c r="D9" i="2"/>
  <c r="B14" i="2"/>
</calcChain>
</file>

<file path=xl/sharedStrings.xml><?xml version="1.0" encoding="utf-8"?>
<sst xmlns="http://schemas.openxmlformats.org/spreadsheetml/2006/main" count="166" uniqueCount="81">
  <si>
    <t>RAW A1</t>
  </si>
  <si>
    <t>RAW A2</t>
  </si>
  <si>
    <t>RAW A3</t>
  </si>
  <si>
    <t>RAW B1</t>
  </si>
  <si>
    <t>RAW B2</t>
  </si>
  <si>
    <t>RAW B3</t>
  </si>
  <si>
    <t>RAW C1</t>
  </si>
  <si>
    <t>RAW C2</t>
  </si>
  <si>
    <t>RAW C3</t>
  </si>
  <si>
    <t>WNT1</t>
  </si>
  <si>
    <t>WNT2</t>
  </si>
  <si>
    <t>WNT3</t>
  </si>
  <si>
    <t>RNT1</t>
  </si>
  <si>
    <t>RNT2</t>
  </si>
  <si>
    <t>RNT3</t>
  </si>
  <si>
    <t>RT1</t>
  </si>
  <si>
    <t>RT2</t>
  </si>
  <si>
    <t>RT3</t>
  </si>
  <si>
    <t>SAMPLE</t>
  </si>
  <si>
    <t>% nitrogen</t>
  </si>
  <si>
    <t>% nitrogen correction (0.391)</t>
  </si>
  <si>
    <t>NSI</t>
  </si>
  <si>
    <t>IR A1</t>
  </si>
  <si>
    <t>IR A2</t>
  </si>
  <si>
    <t>IR A3</t>
  </si>
  <si>
    <t>IR A4</t>
  </si>
  <si>
    <t>IR B1</t>
  </si>
  <si>
    <t>IR B2</t>
  </si>
  <si>
    <t>IR B3</t>
  </si>
  <si>
    <t>IR B4</t>
  </si>
  <si>
    <t>IR C1</t>
  </si>
  <si>
    <t>IR C2</t>
  </si>
  <si>
    <t>IR C3</t>
  </si>
  <si>
    <t>IR C4</t>
  </si>
  <si>
    <t>%nitrogen</t>
  </si>
  <si>
    <t>nitrogen corection</t>
  </si>
  <si>
    <t>% protein</t>
  </si>
  <si>
    <t>white sorghum</t>
  </si>
  <si>
    <t>mean % nitrogen</t>
  </si>
  <si>
    <t>Red sorghum Nontannin</t>
  </si>
  <si>
    <t>Red sorghum tannin</t>
  </si>
  <si>
    <t>samples</t>
  </si>
  <si>
    <t>MW A1</t>
  </si>
  <si>
    <t>MW A2</t>
  </si>
  <si>
    <t>MW A3</t>
  </si>
  <si>
    <t>MW A4</t>
  </si>
  <si>
    <t>MW B1</t>
  </si>
  <si>
    <t>MW B2</t>
  </si>
  <si>
    <t>MW B3</t>
  </si>
  <si>
    <t>MW B4</t>
  </si>
  <si>
    <t>MW C1</t>
  </si>
  <si>
    <t>MW C2</t>
  </si>
  <si>
    <t>MW C3</t>
  </si>
  <si>
    <t>MW C4</t>
  </si>
  <si>
    <t>IRMW A1</t>
  </si>
  <si>
    <t>IRMW A2</t>
  </si>
  <si>
    <t>IRMW A3</t>
  </si>
  <si>
    <t>IRMW A4</t>
  </si>
  <si>
    <t>IRMW B1</t>
  </si>
  <si>
    <t>IRMW B2</t>
  </si>
  <si>
    <t>IRMW B3</t>
  </si>
  <si>
    <t>IRMW B4</t>
  </si>
  <si>
    <t>IRMW C1</t>
  </si>
  <si>
    <t>IRMW C2</t>
  </si>
  <si>
    <t>IRMW C3</t>
  </si>
  <si>
    <t>IRMW C4</t>
  </si>
  <si>
    <t>total nitrogen of raw flour</t>
  </si>
  <si>
    <t>weight in mg</t>
  </si>
  <si>
    <t>total nitrogen of freeze dried sample</t>
  </si>
  <si>
    <t>% nitrogen of raw samples</t>
  </si>
  <si>
    <t>% nitrogen after NSI</t>
  </si>
  <si>
    <t>% NSI</t>
  </si>
  <si>
    <t>sample</t>
  </si>
  <si>
    <t>soghum type</t>
  </si>
  <si>
    <t>treatment</t>
  </si>
  <si>
    <t>white NT</t>
  </si>
  <si>
    <t>red NT</t>
  </si>
  <si>
    <t>red T</t>
  </si>
  <si>
    <t>Control</t>
  </si>
  <si>
    <t>MW HMT</t>
  </si>
  <si>
    <t>IR HMT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</si>
</sst>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 indent="5"/>
    </xf>
    <xf numFmtId="164" fontId="0" fillId="0" borderId="0" xfId="0" applyNumberFormat="1" applyAlignment="1">
      <alignment horizontal="left" indent="5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C5205-E309-4447-98DC-8C153954B3DC}">
  <dimension ref="A1:Q58"/>
  <sheetViews>
    <sheetView workbookViewId="0">
      <selection activeCell="G2" sqref="G2"/>
    </sheetView>
  </sheetViews>
  <sheetFormatPr defaultRowHeight="14.4" x14ac:dyDescent="0.3"/>
  <cols>
    <col min="4" max="4" width="15.44140625" customWidth="1"/>
    <col min="5" max="5" width="28.88671875" customWidth="1"/>
    <col min="6" max="6" width="22.6640625" customWidth="1"/>
  </cols>
  <sheetData>
    <row r="1" spans="1:17" x14ac:dyDescent="0.3">
      <c r="A1" s="1" t="s">
        <v>18</v>
      </c>
      <c r="B1" t="s">
        <v>19</v>
      </c>
      <c r="C1" t="s">
        <v>20</v>
      </c>
      <c r="D1" t="s">
        <v>67</v>
      </c>
      <c r="E1" t="s">
        <v>68</v>
      </c>
      <c r="F1" t="s">
        <v>66</v>
      </c>
      <c r="G1" t="s">
        <v>21</v>
      </c>
      <c r="H1" t="s">
        <v>21</v>
      </c>
    </row>
    <row r="2" spans="1:17" x14ac:dyDescent="0.3">
      <c r="A2" s="2" t="s">
        <v>0</v>
      </c>
      <c r="B2" s="2">
        <v>1.1637999999999999</v>
      </c>
      <c r="C2" s="2">
        <f t="shared" ref="C2:C34" si="0">B2-$N$2</f>
        <v>0.77279999999999993</v>
      </c>
      <c r="D2" s="2">
        <v>45.85</v>
      </c>
      <c r="E2" s="2">
        <f>(C2/100)*D2</f>
        <v>0.3543288</v>
      </c>
      <c r="F2" s="2">
        <f>(Q3/100)*1000</f>
        <v>16.567999999999998</v>
      </c>
      <c r="G2" s="2">
        <f>E2/F2*100</f>
        <v>2.1386335103814584</v>
      </c>
      <c r="H2" s="2">
        <f>(C2/Q3)*100</f>
        <v>46.644133268952196</v>
      </c>
      <c r="N2">
        <v>0.39100000000000001</v>
      </c>
      <c r="P2" t="s">
        <v>41</v>
      </c>
      <c r="Q2" t="s">
        <v>38</v>
      </c>
    </row>
    <row r="3" spans="1:17" x14ac:dyDescent="0.3">
      <c r="A3" t="s">
        <v>1</v>
      </c>
      <c r="B3">
        <v>0.90210000000000001</v>
      </c>
      <c r="C3">
        <f t="shared" si="0"/>
        <v>0.5111</v>
      </c>
      <c r="D3">
        <v>97.83</v>
      </c>
      <c r="H3">
        <f t="shared" ref="H3:H4" si="1">(C3/Q4)*100</f>
        <v>24.115694940312355</v>
      </c>
      <c r="P3" t="s">
        <v>37</v>
      </c>
      <c r="Q3">
        <v>1.6567999999999998</v>
      </c>
    </row>
    <row r="4" spans="1:17" x14ac:dyDescent="0.3">
      <c r="A4" t="s">
        <v>2</v>
      </c>
      <c r="B4">
        <v>0.98699999999999999</v>
      </c>
      <c r="C4">
        <f t="shared" si="0"/>
        <v>0.59599999999999997</v>
      </c>
      <c r="H4">
        <f t="shared" si="1"/>
        <v>31.679098527666056</v>
      </c>
      <c r="P4" t="s">
        <v>39</v>
      </c>
      <c r="Q4">
        <v>2.1193666666666666</v>
      </c>
    </row>
    <row r="5" spans="1:17" x14ac:dyDescent="0.3">
      <c r="A5" t="s">
        <v>3</v>
      </c>
      <c r="B5">
        <v>1.1806000000000001</v>
      </c>
      <c r="C5">
        <f t="shared" si="0"/>
        <v>0.78960000000000008</v>
      </c>
      <c r="H5">
        <f>(C5/$Q$4)*100</f>
        <v>37.256413079379065</v>
      </c>
      <c r="P5" t="s">
        <v>40</v>
      </c>
      <c r="Q5">
        <v>1.8813666666666666</v>
      </c>
    </row>
    <row r="6" spans="1:17" x14ac:dyDescent="0.3">
      <c r="A6" s="2" t="s">
        <v>4</v>
      </c>
      <c r="B6" s="2">
        <v>1.4984</v>
      </c>
      <c r="C6" s="2">
        <f t="shared" si="0"/>
        <v>1.1073999999999999</v>
      </c>
      <c r="D6" s="2"/>
      <c r="E6" s="2"/>
      <c r="F6" s="2"/>
      <c r="G6" s="2"/>
      <c r="H6" s="2">
        <f t="shared" ref="H6:H7" si="2">(C6/$Q$4)*100</f>
        <v>52.251458769129144</v>
      </c>
    </row>
    <row r="7" spans="1:17" x14ac:dyDescent="0.3">
      <c r="A7" t="s">
        <v>5</v>
      </c>
      <c r="B7">
        <v>1.1578999999999999</v>
      </c>
      <c r="C7">
        <f t="shared" si="0"/>
        <v>0.76689999999999992</v>
      </c>
      <c r="H7">
        <f t="shared" si="2"/>
        <v>36.185338387254049</v>
      </c>
    </row>
    <row r="8" spans="1:17" x14ac:dyDescent="0.3">
      <c r="A8" t="s">
        <v>6</v>
      </c>
      <c r="B8">
        <v>0.64880000000000004</v>
      </c>
      <c r="C8">
        <f t="shared" si="0"/>
        <v>0.25780000000000003</v>
      </c>
      <c r="H8">
        <f>(C8/$Q$5)*100</f>
        <v>13.702804698711931</v>
      </c>
    </row>
    <row r="9" spans="1:17" x14ac:dyDescent="0.3">
      <c r="A9" s="2" t="s">
        <v>7</v>
      </c>
      <c r="B9" s="2">
        <v>0.69850000000000001</v>
      </c>
      <c r="C9" s="2">
        <f t="shared" si="0"/>
        <v>0.3075</v>
      </c>
      <c r="D9" s="2"/>
      <c r="E9" s="2"/>
      <c r="F9" s="2"/>
      <c r="G9" s="2"/>
      <c r="H9" s="2">
        <f t="shared" ref="H9:H10" si="3">(C9/$Q$5)*100</f>
        <v>16.344501337680057</v>
      </c>
    </row>
    <row r="10" spans="1:17" x14ac:dyDescent="0.3">
      <c r="A10" t="s">
        <v>8</v>
      </c>
      <c r="B10">
        <v>0.66410000000000002</v>
      </c>
      <c r="C10">
        <f t="shared" si="0"/>
        <v>0.27310000000000001</v>
      </c>
      <c r="H10">
        <f t="shared" si="3"/>
        <v>14.516043301855037</v>
      </c>
    </row>
    <row r="11" spans="1:17" x14ac:dyDescent="0.3">
      <c r="A11" t="s">
        <v>42</v>
      </c>
      <c r="B11">
        <v>1.0354000000000001</v>
      </c>
      <c r="C11">
        <f t="shared" si="0"/>
        <v>0.64440000000000008</v>
      </c>
      <c r="H11">
        <f>(C11/$Q$3)*100</f>
        <v>38.894253983582821</v>
      </c>
    </row>
    <row r="12" spans="1:17" x14ac:dyDescent="0.3">
      <c r="A12" t="s">
        <v>43</v>
      </c>
      <c r="B12">
        <v>1.0166999999999999</v>
      </c>
      <c r="C12">
        <f t="shared" si="0"/>
        <v>0.62569999999999992</v>
      </c>
      <c r="H12">
        <f t="shared" ref="H12:H14" si="4">(C12/$Q$3)*100</f>
        <v>37.765572187349107</v>
      </c>
    </row>
    <row r="13" spans="1:17" x14ac:dyDescent="0.3">
      <c r="A13" t="s">
        <v>44</v>
      </c>
      <c r="B13">
        <v>1.0457000000000001</v>
      </c>
      <c r="C13">
        <f t="shared" si="0"/>
        <v>0.65470000000000006</v>
      </c>
      <c r="H13">
        <f t="shared" si="4"/>
        <v>39.515934331240956</v>
      </c>
    </row>
    <row r="14" spans="1:17" x14ac:dyDescent="0.3">
      <c r="A14" t="s">
        <v>45</v>
      </c>
      <c r="B14">
        <v>1.0285</v>
      </c>
      <c r="C14">
        <f t="shared" si="0"/>
        <v>0.63749999999999996</v>
      </c>
      <c r="H14">
        <f t="shared" si="4"/>
        <v>38.477788507967162</v>
      </c>
    </row>
    <row r="15" spans="1:17" x14ac:dyDescent="0.3">
      <c r="A15" t="s">
        <v>46</v>
      </c>
      <c r="B15">
        <v>1.0795999999999999</v>
      </c>
      <c r="C15">
        <f t="shared" si="0"/>
        <v>0.68859999999999988</v>
      </c>
      <c r="H15">
        <f>(C15/$Q$4)*100</f>
        <v>32.490838458029906</v>
      </c>
    </row>
    <row r="16" spans="1:17" x14ac:dyDescent="0.3">
      <c r="A16" t="s">
        <v>47</v>
      </c>
      <c r="B16">
        <v>1.0819000000000001</v>
      </c>
      <c r="C16">
        <f t="shared" si="0"/>
        <v>0.69090000000000007</v>
      </c>
      <c r="H16">
        <f t="shared" ref="H16:H18" si="5">(C16/$Q$4)*100</f>
        <v>32.599361444456683</v>
      </c>
    </row>
    <row r="17" spans="1:8" x14ac:dyDescent="0.3">
      <c r="A17" t="s">
        <v>48</v>
      </c>
      <c r="B17">
        <v>1.1659999999999999</v>
      </c>
      <c r="C17">
        <f t="shared" si="0"/>
        <v>0.77499999999999991</v>
      </c>
      <c r="H17">
        <f t="shared" si="5"/>
        <v>36.567528035104822</v>
      </c>
    </row>
    <row r="18" spans="1:8" x14ac:dyDescent="0.3">
      <c r="A18" t="s">
        <v>49</v>
      </c>
      <c r="B18">
        <v>1.1791</v>
      </c>
      <c r="C18">
        <f t="shared" si="0"/>
        <v>0.78810000000000002</v>
      </c>
      <c r="H18">
        <f t="shared" si="5"/>
        <v>37.18563721866596</v>
      </c>
    </row>
    <row r="19" spans="1:8" x14ac:dyDescent="0.3">
      <c r="A19" t="s">
        <v>50</v>
      </c>
      <c r="B19">
        <v>0.67120000000000002</v>
      </c>
      <c r="C19">
        <f t="shared" si="0"/>
        <v>0.2802</v>
      </c>
      <c r="H19">
        <f>(C19/$Q$5)*100</f>
        <v>14.893428535993339</v>
      </c>
    </row>
    <row r="20" spans="1:8" x14ac:dyDescent="0.3">
      <c r="A20" t="s">
        <v>51</v>
      </c>
      <c r="B20">
        <v>0.68010000000000004</v>
      </c>
      <c r="C20">
        <f t="shared" si="0"/>
        <v>0.28910000000000002</v>
      </c>
      <c r="H20">
        <f t="shared" ref="H20:H22" si="6">(C20/$Q$5)*100</f>
        <v>15.366488899913186</v>
      </c>
    </row>
    <row r="21" spans="1:8" x14ac:dyDescent="0.3">
      <c r="A21" t="s">
        <v>52</v>
      </c>
      <c r="B21">
        <v>0.67310000000000003</v>
      </c>
      <c r="C21">
        <f t="shared" si="0"/>
        <v>0.28210000000000002</v>
      </c>
      <c r="H21">
        <f t="shared" si="6"/>
        <v>14.994418950762745</v>
      </c>
    </row>
    <row r="22" spans="1:8" x14ac:dyDescent="0.3">
      <c r="A22" t="s">
        <v>53</v>
      </c>
      <c r="B22">
        <v>0.68500000000000005</v>
      </c>
      <c r="C22">
        <f t="shared" si="0"/>
        <v>0.29400000000000004</v>
      </c>
      <c r="H22">
        <f t="shared" si="6"/>
        <v>15.626937864318494</v>
      </c>
    </row>
    <row r="23" spans="1:8" x14ac:dyDescent="0.3">
      <c r="A23" s="2" t="s">
        <v>22</v>
      </c>
      <c r="B23" s="2">
        <v>0.75370000000000004</v>
      </c>
      <c r="C23" s="2">
        <f t="shared" si="0"/>
        <v>0.36270000000000002</v>
      </c>
      <c r="D23" s="2"/>
      <c r="E23" s="2"/>
      <c r="F23" s="2"/>
      <c r="G23" s="2"/>
      <c r="H23" s="2">
        <f>(C23/$Q$3)*100</f>
        <v>21.891598261709323</v>
      </c>
    </row>
    <row r="24" spans="1:8" x14ac:dyDescent="0.3">
      <c r="A24" t="s">
        <v>23</v>
      </c>
      <c r="B24">
        <v>0.84009999999999996</v>
      </c>
      <c r="C24">
        <f t="shared" si="0"/>
        <v>0.44909999999999994</v>
      </c>
      <c r="H24">
        <f t="shared" ref="H24:H26" si="7">(C24/$Q$3)*100</f>
        <v>27.106470304200869</v>
      </c>
    </row>
    <row r="25" spans="1:8" x14ac:dyDescent="0.3">
      <c r="A25" t="s">
        <v>24</v>
      </c>
      <c r="B25">
        <v>0.83250000000000002</v>
      </c>
      <c r="C25">
        <f t="shared" si="0"/>
        <v>0.4415</v>
      </c>
      <c r="H25">
        <f t="shared" si="7"/>
        <v>26.647754707870597</v>
      </c>
    </row>
    <row r="26" spans="1:8" x14ac:dyDescent="0.3">
      <c r="A26" t="s">
        <v>25</v>
      </c>
      <c r="B26">
        <v>0.82</v>
      </c>
      <c r="C26">
        <f t="shared" si="0"/>
        <v>0.42899999999999994</v>
      </c>
      <c r="H26">
        <f t="shared" si="7"/>
        <v>25.893288266537901</v>
      </c>
    </row>
    <row r="27" spans="1:8" x14ac:dyDescent="0.3">
      <c r="A27" t="s">
        <v>26</v>
      </c>
      <c r="B27">
        <v>0.95960000000000001</v>
      </c>
      <c r="C27">
        <f t="shared" si="0"/>
        <v>0.56859999999999999</v>
      </c>
      <c r="H27">
        <f>(C27/$Q$4)*100</f>
        <v>26.828769600981428</v>
      </c>
    </row>
    <row r="28" spans="1:8" x14ac:dyDescent="0.3">
      <c r="A28" t="s">
        <v>27</v>
      </c>
      <c r="B28">
        <v>0.99029999999999996</v>
      </c>
      <c r="C28">
        <f t="shared" si="0"/>
        <v>0.59929999999999994</v>
      </c>
      <c r="H28">
        <f t="shared" ref="H28:H30" si="8">(C28/$Q$4)*100</f>
        <v>28.277315550242992</v>
      </c>
    </row>
    <row r="29" spans="1:8" x14ac:dyDescent="0.3">
      <c r="A29" t="s">
        <v>28</v>
      </c>
      <c r="B29">
        <v>0.97230000000000005</v>
      </c>
      <c r="C29">
        <f t="shared" si="0"/>
        <v>0.58130000000000004</v>
      </c>
      <c r="H29">
        <f t="shared" si="8"/>
        <v>27.428005221685726</v>
      </c>
    </row>
    <row r="30" spans="1:8" x14ac:dyDescent="0.3">
      <c r="A30" t="s">
        <v>29</v>
      </c>
      <c r="B30">
        <v>0.97160000000000002</v>
      </c>
      <c r="C30">
        <f t="shared" si="0"/>
        <v>0.5806</v>
      </c>
      <c r="H30">
        <f t="shared" si="8"/>
        <v>27.394976486686275</v>
      </c>
    </row>
    <row r="31" spans="1:8" x14ac:dyDescent="0.3">
      <c r="A31" t="s">
        <v>30</v>
      </c>
      <c r="B31">
        <v>0.69389999999999996</v>
      </c>
      <c r="C31">
        <f t="shared" si="0"/>
        <v>0.30289999999999995</v>
      </c>
      <c r="H31">
        <f>(C31/$Q$5)*100</f>
        <v>16.099998228238334</v>
      </c>
    </row>
    <row r="32" spans="1:8" x14ac:dyDescent="0.3">
      <c r="A32" t="s">
        <v>31</v>
      </c>
      <c r="B32">
        <v>0.70389999999999997</v>
      </c>
      <c r="C32">
        <f t="shared" si="0"/>
        <v>0.31289999999999996</v>
      </c>
      <c r="H32">
        <f t="shared" ref="H32:H33" si="9">(C32/$Q$5)*100</f>
        <v>16.631526727024678</v>
      </c>
    </row>
    <row r="33" spans="1:8" x14ac:dyDescent="0.3">
      <c r="A33" t="s">
        <v>32</v>
      </c>
      <c r="B33">
        <v>0.70660000000000001</v>
      </c>
      <c r="C33">
        <f t="shared" si="0"/>
        <v>0.31559999999999999</v>
      </c>
      <c r="H33">
        <f t="shared" si="9"/>
        <v>16.775039421696995</v>
      </c>
    </row>
    <row r="34" spans="1:8" x14ac:dyDescent="0.3">
      <c r="A34" t="s">
        <v>33</v>
      </c>
      <c r="B34">
        <v>0.6865</v>
      </c>
      <c r="C34">
        <f t="shared" si="0"/>
        <v>0.29549999999999998</v>
      </c>
      <c r="H34">
        <f>(C34/$Q$5)*100</f>
        <v>15.706667139136442</v>
      </c>
    </row>
    <row r="47" spans="1:8" x14ac:dyDescent="0.3">
      <c r="A47" t="s">
        <v>54</v>
      </c>
      <c r="B47">
        <v>0.79310000000000003</v>
      </c>
      <c r="C47">
        <f t="shared" ref="C47:C58" si="10">B47-$N$2</f>
        <v>0.40210000000000001</v>
      </c>
      <c r="H47">
        <f>(C47/$Q$3)*100</f>
        <v>24.269676484789958</v>
      </c>
    </row>
    <row r="48" spans="1:8" x14ac:dyDescent="0.3">
      <c r="A48" t="s">
        <v>55</v>
      </c>
      <c r="B48">
        <v>0.7782</v>
      </c>
      <c r="C48">
        <f t="shared" si="10"/>
        <v>0.38719999999999999</v>
      </c>
      <c r="H48">
        <f t="shared" ref="H48:H50" si="11">(C48/$Q$3)*100</f>
        <v>23.370352486721394</v>
      </c>
    </row>
    <row r="49" spans="1:8" x14ac:dyDescent="0.3">
      <c r="A49" s="2" t="s">
        <v>56</v>
      </c>
      <c r="B49" s="2">
        <v>0.96220000000000006</v>
      </c>
      <c r="C49" s="2">
        <f t="shared" si="10"/>
        <v>0.57120000000000004</v>
      </c>
      <c r="D49" s="2"/>
      <c r="E49" s="2"/>
      <c r="F49" s="2"/>
      <c r="G49" s="2"/>
      <c r="H49" s="2">
        <f t="shared" si="11"/>
        <v>34.476098503138587</v>
      </c>
    </row>
    <row r="50" spans="1:8" x14ac:dyDescent="0.3">
      <c r="A50" t="s">
        <v>57</v>
      </c>
      <c r="B50">
        <v>0.75409999999999999</v>
      </c>
      <c r="C50">
        <f t="shared" si="10"/>
        <v>0.36309999999999998</v>
      </c>
      <c r="H50">
        <f t="shared" si="11"/>
        <v>21.915741187831966</v>
      </c>
    </row>
    <row r="51" spans="1:8" x14ac:dyDescent="0.3">
      <c r="A51" t="s">
        <v>58</v>
      </c>
      <c r="B51">
        <v>0.8841</v>
      </c>
      <c r="C51">
        <f t="shared" si="10"/>
        <v>0.49309999999999998</v>
      </c>
      <c r="H51">
        <f>(C51/$Q$4)*100</f>
        <v>23.266384611755083</v>
      </c>
    </row>
    <row r="52" spans="1:8" x14ac:dyDescent="0.3">
      <c r="A52" t="s">
        <v>59</v>
      </c>
      <c r="B52">
        <v>0.879</v>
      </c>
      <c r="C52">
        <f t="shared" si="10"/>
        <v>0.48799999999999999</v>
      </c>
      <c r="H52">
        <f t="shared" ref="H52:H53" si="12">(C52/$Q$4)*100</f>
        <v>23.025746685330521</v>
      </c>
    </row>
    <row r="53" spans="1:8" x14ac:dyDescent="0.3">
      <c r="A53" t="s">
        <v>60</v>
      </c>
      <c r="B53">
        <v>0.87770000000000004</v>
      </c>
      <c r="C53">
        <f t="shared" si="10"/>
        <v>0.48670000000000002</v>
      </c>
      <c r="H53">
        <f t="shared" si="12"/>
        <v>22.964407606045832</v>
      </c>
    </row>
    <row r="54" spans="1:8" x14ac:dyDescent="0.3">
      <c r="A54" t="s">
        <v>61</v>
      </c>
      <c r="B54">
        <v>0.86150000000000004</v>
      </c>
      <c r="C54">
        <f t="shared" si="10"/>
        <v>0.47050000000000003</v>
      </c>
      <c r="H54">
        <f>(C54/$Q$4)*100</f>
        <v>22.200028310344287</v>
      </c>
    </row>
    <row r="55" spans="1:8" x14ac:dyDescent="0.3">
      <c r="A55" t="s">
        <v>62</v>
      </c>
      <c r="B55">
        <v>0.65839999999999999</v>
      </c>
      <c r="C55">
        <f t="shared" si="10"/>
        <v>0.26739999999999997</v>
      </c>
      <c r="H55">
        <f>(C55/$Q$5)*100</f>
        <v>14.213072057546819</v>
      </c>
    </row>
    <row r="56" spans="1:8" x14ac:dyDescent="0.3">
      <c r="A56" t="s">
        <v>63</v>
      </c>
      <c r="B56">
        <v>0.65269999999999995</v>
      </c>
      <c r="C56">
        <f t="shared" si="10"/>
        <v>0.26169999999999993</v>
      </c>
      <c r="H56">
        <f t="shared" ref="H56:H58" si="13">(C56/$Q$5)*100</f>
        <v>13.910100813238598</v>
      </c>
    </row>
    <row r="57" spans="1:8" x14ac:dyDescent="0.3">
      <c r="A57" t="s">
        <v>64</v>
      </c>
      <c r="B57">
        <v>0.65849999999999997</v>
      </c>
      <c r="C57">
        <f t="shared" si="10"/>
        <v>0.26749999999999996</v>
      </c>
      <c r="H57">
        <f t="shared" si="13"/>
        <v>14.21838734253468</v>
      </c>
    </row>
    <row r="58" spans="1:8" x14ac:dyDescent="0.3">
      <c r="A58" s="2" t="s">
        <v>65</v>
      </c>
      <c r="B58" s="2">
        <v>0.69479999999999997</v>
      </c>
      <c r="C58" s="2">
        <f t="shared" si="10"/>
        <v>0.30379999999999996</v>
      </c>
      <c r="D58" s="2"/>
      <c r="E58" s="2"/>
      <c r="F58" s="2"/>
      <c r="G58" s="2"/>
      <c r="H58" s="2">
        <f t="shared" si="13"/>
        <v>16.147835793129104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00449-BC6D-48DD-9F28-A841626ABE8D}">
  <dimension ref="A1:D15"/>
  <sheetViews>
    <sheetView workbookViewId="0">
      <selection activeCell="D2" sqref="D2"/>
    </sheetView>
  </sheetViews>
  <sheetFormatPr defaultRowHeight="14.4" x14ac:dyDescent="0.3"/>
  <cols>
    <col min="1" max="1" width="17.5546875" customWidth="1"/>
  </cols>
  <sheetData>
    <row r="1" spans="1:4" x14ac:dyDescent="0.3">
      <c r="A1" t="s">
        <v>18</v>
      </c>
      <c r="B1" t="s">
        <v>34</v>
      </c>
      <c r="C1" t="s">
        <v>35</v>
      </c>
      <c r="D1" t="s">
        <v>36</v>
      </c>
    </row>
    <row r="2" spans="1:4" x14ac:dyDescent="0.3">
      <c r="A2" t="s">
        <v>9</v>
      </c>
      <c r="B2">
        <v>2.1312000000000002</v>
      </c>
      <c r="C2">
        <f>B2-Sheet1!$N$2</f>
        <v>1.7402000000000002</v>
      </c>
      <c r="D2">
        <f>C2*6.25</f>
        <v>10.876250000000001</v>
      </c>
    </row>
    <row r="3" spans="1:4" x14ac:dyDescent="0.3">
      <c r="A3" t="s">
        <v>10</v>
      </c>
      <c r="B3">
        <v>2.0082</v>
      </c>
      <c r="C3">
        <f>B3-Sheet1!$N$2</f>
        <v>1.6172</v>
      </c>
      <c r="D3">
        <f t="shared" ref="D3:D10" si="0">C3*6.25</f>
        <v>10.1075</v>
      </c>
    </row>
    <row r="4" spans="1:4" x14ac:dyDescent="0.3">
      <c r="A4" t="s">
        <v>11</v>
      </c>
      <c r="B4">
        <v>1.9556</v>
      </c>
      <c r="C4">
        <v>1.613</v>
      </c>
      <c r="D4">
        <f t="shared" si="0"/>
        <v>10.081250000000001</v>
      </c>
    </row>
    <row r="5" spans="1:4" x14ac:dyDescent="0.3">
      <c r="A5" t="s">
        <v>12</v>
      </c>
      <c r="B5">
        <v>2.4967000000000001</v>
      </c>
      <c r="C5">
        <f>B5-Sheet1!$N$2</f>
        <v>2.1057000000000001</v>
      </c>
      <c r="D5">
        <f t="shared" si="0"/>
        <v>13.160625000000001</v>
      </c>
    </row>
    <row r="6" spans="1:4" x14ac:dyDescent="0.3">
      <c r="A6" t="s">
        <v>13</v>
      </c>
      <c r="B6">
        <v>2.5121000000000002</v>
      </c>
      <c r="C6">
        <f>B6-Sheet1!$N$2</f>
        <v>2.1211000000000002</v>
      </c>
      <c r="D6">
        <f t="shared" si="0"/>
        <v>13.256875000000001</v>
      </c>
    </row>
    <row r="7" spans="1:4" x14ac:dyDescent="0.3">
      <c r="A7" t="s">
        <v>14</v>
      </c>
      <c r="B7">
        <v>2.5223</v>
      </c>
      <c r="C7">
        <f>B7-Sheet1!$N$2</f>
        <v>2.1313</v>
      </c>
      <c r="D7">
        <f t="shared" si="0"/>
        <v>13.320625</v>
      </c>
    </row>
    <row r="8" spans="1:4" x14ac:dyDescent="0.3">
      <c r="A8" t="s">
        <v>15</v>
      </c>
      <c r="B8">
        <v>2.2902999999999998</v>
      </c>
      <c r="C8">
        <f>B8-Sheet1!$N$2</f>
        <v>1.8992999999999998</v>
      </c>
      <c r="D8">
        <f t="shared" si="0"/>
        <v>11.870624999999999</v>
      </c>
    </row>
    <row r="9" spans="1:4" x14ac:dyDescent="0.3">
      <c r="A9" t="s">
        <v>16</v>
      </c>
      <c r="B9">
        <v>2.2542</v>
      </c>
      <c r="C9">
        <f>B9-Sheet1!$N$2</f>
        <v>1.8632</v>
      </c>
      <c r="D9">
        <f t="shared" si="0"/>
        <v>11.645</v>
      </c>
    </row>
    <row r="10" spans="1:4" x14ac:dyDescent="0.3">
      <c r="A10" t="s">
        <v>17</v>
      </c>
      <c r="B10">
        <v>2.2726000000000002</v>
      </c>
      <c r="C10">
        <f>B10-Sheet1!$N$2</f>
        <v>1.8816000000000002</v>
      </c>
      <c r="D10">
        <f t="shared" si="0"/>
        <v>11.760000000000002</v>
      </c>
    </row>
    <row r="12" spans="1:4" x14ac:dyDescent="0.3">
      <c r="A12" t="s">
        <v>41</v>
      </c>
      <c r="B12" t="s">
        <v>38</v>
      </c>
    </row>
    <row r="13" spans="1:4" x14ac:dyDescent="0.3">
      <c r="A13" t="s">
        <v>37</v>
      </c>
      <c r="B13">
        <f>AVERAGE(C2:C4)</f>
        <v>1.6567999999999998</v>
      </c>
    </row>
    <row r="14" spans="1:4" x14ac:dyDescent="0.3">
      <c r="A14" t="s">
        <v>39</v>
      </c>
      <c r="B14">
        <f>AVERAGE(C5:C7)</f>
        <v>2.1193666666666666</v>
      </c>
    </row>
    <row r="15" spans="1:4" x14ac:dyDescent="0.3">
      <c r="A15" t="s">
        <v>40</v>
      </c>
      <c r="B15">
        <f>AVERAGE(C8:C10)</f>
        <v>1.8813666666666666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CD1A3-B90C-4134-8588-A6DEEA1E9E82}">
  <dimension ref="A1:D28"/>
  <sheetViews>
    <sheetView workbookViewId="0">
      <selection sqref="A1:A1048576"/>
    </sheetView>
  </sheetViews>
  <sheetFormatPr defaultRowHeight="14.4" x14ac:dyDescent="0.3"/>
  <cols>
    <col min="1" max="1" width="11.21875" customWidth="1"/>
    <col min="2" max="2" width="23.44140625" style="3" customWidth="1"/>
    <col min="3" max="3" width="21.44140625" customWidth="1"/>
    <col min="4" max="4" width="10.5546875" bestFit="1" customWidth="1"/>
  </cols>
  <sheetData>
    <row r="1" spans="1:4" x14ac:dyDescent="0.3">
      <c r="A1" s="1" t="s">
        <v>18</v>
      </c>
      <c r="B1" s="3" t="s">
        <v>69</v>
      </c>
      <c r="C1" t="s">
        <v>70</v>
      </c>
      <c r="D1" t="s">
        <v>71</v>
      </c>
    </row>
    <row r="2" spans="1:4" x14ac:dyDescent="0.3">
      <c r="A2" t="s">
        <v>0</v>
      </c>
      <c r="B2" s="3">
        <v>1.7663</v>
      </c>
      <c r="C2">
        <v>1.0769</v>
      </c>
      <c r="D2" s="5">
        <f>C2/B2*100</f>
        <v>60.969257770480667</v>
      </c>
    </row>
    <row r="3" spans="1:4" x14ac:dyDescent="0.3">
      <c r="A3" t="s">
        <v>1</v>
      </c>
      <c r="B3" s="3">
        <v>1.6624000000000001</v>
      </c>
      <c r="C3">
        <v>1.0527</v>
      </c>
      <c r="D3" s="5">
        <f t="shared" ref="D3:D28" si="0">C3/B3*100</f>
        <v>63.32410972088546</v>
      </c>
    </row>
    <row r="4" spans="1:4" x14ac:dyDescent="0.3">
      <c r="A4" t="s">
        <v>2</v>
      </c>
      <c r="B4" s="3">
        <v>1.6247</v>
      </c>
      <c r="C4">
        <v>1.0375000000000001</v>
      </c>
      <c r="D4" s="5">
        <f t="shared" si="0"/>
        <v>63.857943004862442</v>
      </c>
    </row>
    <row r="5" spans="1:4" x14ac:dyDescent="0.3">
      <c r="A5" t="s">
        <v>3</v>
      </c>
      <c r="B5" s="3">
        <v>1.4789000000000001</v>
      </c>
      <c r="C5">
        <v>0.92449999999999999</v>
      </c>
      <c r="D5" s="5">
        <f t="shared" si="0"/>
        <v>62.51267834201095</v>
      </c>
    </row>
    <row r="6" spans="1:4" x14ac:dyDescent="0.3">
      <c r="A6" t="s">
        <v>4</v>
      </c>
      <c r="B6" s="3">
        <v>1.4987999999999999</v>
      </c>
      <c r="C6">
        <v>0.9133</v>
      </c>
      <c r="D6" s="5">
        <f t="shared" si="0"/>
        <v>60.935414998665607</v>
      </c>
    </row>
    <row r="7" spans="1:4" x14ac:dyDescent="0.3">
      <c r="A7" t="s">
        <v>5</v>
      </c>
      <c r="B7" s="3">
        <v>1.4770000000000001</v>
      </c>
      <c r="C7">
        <v>0.91910000000000003</v>
      </c>
      <c r="D7" s="5">
        <f t="shared" si="0"/>
        <v>62.227488151658761</v>
      </c>
    </row>
    <row r="8" spans="1:4" x14ac:dyDescent="0.3">
      <c r="A8" t="s">
        <v>6</v>
      </c>
      <c r="B8" s="3">
        <v>1.8322000000000001</v>
      </c>
      <c r="C8">
        <v>0.29199999999999998</v>
      </c>
      <c r="D8" s="5">
        <f t="shared" si="0"/>
        <v>15.937124768038421</v>
      </c>
    </row>
    <row r="9" spans="1:4" x14ac:dyDescent="0.3">
      <c r="A9" t="s">
        <v>7</v>
      </c>
      <c r="B9" s="3">
        <v>1.7948</v>
      </c>
      <c r="C9">
        <v>0.33500000000000002</v>
      </c>
      <c r="D9" s="5">
        <f t="shared" si="0"/>
        <v>18.66503231557834</v>
      </c>
    </row>
    <row r="10" spans="1:4" x14ac:dyDescent="0.3">
      <c r="A10" t="s">
        <v>8</v>
      </c>
      <c r="B10" s="3">
        <v>1.7981</v>
      </c>
      <c r="C10">
        <v>0.311</v>
      </c>
      <c r="D10" s="5">
        <f t="shared" si="0"/>
        <v>17.296034703297924</v>
      </c>
    </row>
    <row r="11" spans="1:4" x14ac:dyDescent="0.3">
      <c r="A11" t="s">
        <v>42</v>
      </c>
      <c r="B11" s="4">
        <v>1.6844666666666666</v>
      </c>
      <c r="C11">
        <v>0.59299999999999997</v>
      </c>
      <c r="D11" s="5">
        <f t="shared" si="0"/>
        <v>35.2040210551312</v>
      </c>
    </row>
    <row r="12" spans="1:4" x14ac:dyDescent="0.3">
      <c r="A12" t="s">
        <v>43</v>
      </c>
      <c r="B12" s="4">
        <v>1.6844666666666666</v>
      </c>
      <c r="C12">
        <v>0.62290000000000001</v>
      </c>
      <c r="D12" s="5">
        <f t="shared" si="0"/>
        <v>36.979063600744055</v>
      </c>
    </row>
    <row r="13" spans="1:4" x14ac:dyDescent="0.3">
      <c r="A13" t="s">
        <v>44</v>
      </c>
      <c r="B13" s="4">
        <v>1.6844666666666666</v>
      </c>
      <c r="C13">
        <v>0.62939999999999996</v>
      </c>
      <c r="D13" s="5">
        <f t="shared" si="0"/>
        <v>37.364942415007718</v>
      </c>
    </row>
    <row r="14" spans="1:4" x14ac:dyDescent="0.3">
      <c r="A14" t="s">
        <v>46</v>
      </c>
      <c r="B14" s="3">
        <v>1.4848999999999999</v>
      </c>
      <c r="C14">
        <v>0.372</v>
      </c>
      <c r="D14" s="5">
        <f t="shared" si="0"/>
        <v>25.052192066805844</v>
      </c>
    </row>
    <row r="15" spans="1:4" x14ac:dyDescent="0.3">
      <c r="A15" t="s">
        <v>47</v>
      </c>
      <c r="B15" s="3">
        <v>1.4848999999999999</v>
      </c>
      <c r="C15">
        <v>0.39419999999999999</v>
      </c>
      <c r="D15" s="5">
        <f t="shared" si="0"/>
        <v>26.547242238534587</v>
      </c>
    </row>
    <row r="16" spans="1:4" x14ac:dyDescent="0.3">
      <c r="A16" t="s">
        <v>48</v>
      </c>
      <c r="B16" s="3">
        <v>1.4848999999999999</v>
      </c>
      <c r="C16">
        <v>0.375</v>
      </c>
      <c r="D16" s="5">
        <f t="shared" si="0"/>
        <v>25.254225873796216</v>
      </c>
    </row>
    <row r="17" spans="1:4" x14ac:dyDescent="0.3">
      <c r="A17" t="s">
        <v>50</v>
      </c>
      <c r="B17" s="4">
        <v>1.8083666666666665</v>
      </c>
      <c r="C17">
        <v>0.30769999999999997</v>
      </c>
      <c r="D17" s="5">
        <f t="shared" si="0"/>
        <v>17.015354555676392</v>
      </c>
    </row>
    <row r="18" spans="1:4" x14ac:dyDescent="0.3">
      <c r="A18" t="s">
        <v>51</v>
      </c>
      <c r="B18" s="4">
        <v>1.8083666666666665</v>
      </c>
      <c r="C18">
        <v>0.2989</v>
      </c>
      <c r="D18" s="5">
        <f t="shared" si="0"/>
        <v>16.528727581058416</v>
      </c>
    </row>
    <row r="19" spans="1:4" x14ac:dyDescent="0.3">
      <c r="A19" t="s">
        <v>52</v>
      </c>
      <c r="B19" s="4">
        <v>1.8083666666666665</v>
      </c>
      <c r="C19">
        <v>0.29949999999999999</v>
      </c>
      <c r="D19" s="5">
        <f t="shared" si="0"/>
        <v>16.561906692964186</v>
      </c>
    </row>
    <row r="20" spans="1:4" x14ac:dyDescent="0.3">
      <c r="A20" t="s">
        <v>22</v>
      </c>
      <c r="B20" s="4">
        <v>1.6844666666666666</v>
      </c>
      <c r="C20">
        <v>0.63819999999999999</v>
      </c>
      <c r="D20" s="5">
        <f t="shared" si="0"/>
        <v>37.8873629635493</v>
      </c>
    </row>
    <row r="21" spans="1:4" x14ac:dyDescent="0.3">
      <c r="A21" t="s">
        <v>23</v>
      </c>
      <c r="B21" s="4">
        <v>1.6844666666666666</v>
      </c>
      <c r="C21">
        <v>0.65849999999999997</v>
      </c>
      <c r="D21" s="5">
        <f t="shared" si="0"/>
        <v>39.092492183480431</v>
      </c>
    </row>
    <row r="22" spans="1:4" x14ac:dyDescent="0.3">
      <c r="A22" t="s">
        <v>24</v>
      </c>
      <c r="B22" s="4">
        <v>1.6844666666666666</v>
      </c>
      <c r="C22">
        <v>0.67630000000000001</v>
      </c>
      <c r="D22" s="5">
        <f t="shared" si="0"/>
        <v>40.149206474848619</v>
      </c>
    </row>
    <row r="23" spans="1:4" x14ac:dyDescent="0.3">
      <c r="A23" t="s">
        <v>26</v>
      </c>
      <c r="B23" s="3">
        <v>1.4848999999999999</v>
      </c>
      <c r="C23">
        <v>0.49020000000000002</v>
      </c>
      <c r="D23" s="5">
        <f t="shared" si="0"/>
        <v>33.012324062226419</v>
      </c>
    </row>
    <row r="24" spans="1:4" x14ac:dyDescent="0.3">
      <c r="A24" t="s">
        <v>27</v>
      </c>
      <c r="B24" s="3">
        <v>1.4848999999999999</v>
      </c>
      <c r="C24">
        <v>0.46960000000000002</v>
      </c>
      <c r="D24" s="5">
        <f t="shared" si="0"/>
        <v>31.625025254225875</v>
      </c>
    </row>
    <row r="25" spans="1:4" x14ac:dyDescent="0.3">
      <c r="A25" t="s">
        <v>28</v>
      </c>
      <c r="B25" s="3">
        <v>1.4848999999999999</v>
      </c>
      <c r="C25">
        <v>0.46629999999999999</v>
      </c>
      <c r="D25" s="5">
        <f t="shared" si="0"/>
        <v>31.40278806653647</v>
      </c>
    </row>
    <row r="26" spans="1:4" x14ac:dyDescent="0.3">
      <c r="A26" t="s">
        <v>30</v>
      </c>
      <c r="B26" s="4">
        <v>1.8083666666666665</v>
      </c>
      <c r="C26">
        <v>0.37069999999999997</v>
      </c>
      <c r="D26" s="5">
        <f t="shared" si="0"/>
        <v>20.499161305782383</v>
      </c>
    </row>
    <row r="27" spans="1:4" x14ac:dyDescent="0.3">
      <c r="A27" t="s">
        <v>31</v>
      </c>
      <c r="B27" s="4">
        <v>1.8083666666666665</v>
      </c>
      <c r="C27">
        <v>0.36899999999999999</v>
      </c>
      <c r="D27" s="5">
        <f t="shared" si="0"/>
        <v>20.405153822049364</v>
      </c>
    </row>
    <row r="28" spans="1:4" x14ac:dyDescent="0.3">
      <c r="A28" t="s">
        <v>32</v>
      </c>
      <c r="B28" s="4">
        <v>1.8083666666666665</v>
      </c>
      <c r="C28">
        <v>0.35</v>
      </c>
      <c r="D28" s="5">
        <f t="shared" si="0"/>
        <v>19.354481945033271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F30AE-3C35-4C79-8D7E-32F6C3D441F6}">
  <dimension ref="A1:B28"/>
  <sheetViews>
    <sheetView workbookViewId="0">
      <selection sqref="A1:XFD1048576"/>
    </sheetView>
  </sheetViews>
  <sheetFormatPr defaultRowHeight="14.4" x14ac:dyDescent="0.3"/>
  <sheetData>
    <row r="1" spans="1:2" x14ac:dyDescent="0.3">
      <c r="A1" t="s">
        <v>72</v>
      </c>
      <c r="B1" t="s">
        <v>21</v>
      </c>
    </row>
    <row r="2" spans="1:2" x14ac:dyDescent="0.3">
      <c r="A2">
        <v>1</v>
      </c>
      <c r="B2">
        <v>60.969257770480667</v>
      </c>
    </row>
    <row r="3" spans="1:2" x14ac:dyDescent="0.3">
      <c r="A3">
        <v>1</v>
      </c>
      <c r="B3">
        <v>63.32410972088546</v>
      </c>
    </row>
    <row r="4" spans="1:2" x14ac:dyDescent="0.3">
      <c r="A4">
        <v>1</v>
      </c>
      <c r="B4">
        <v>63.857943004862442</v>
      </c>
    </row>
    <row r="5" spans="1:2" x14ac:dyDescent="0.3">
      <c r="A5">
        <v>2</v>
      </c>
      <c r="B5">
        <v>62.51267834201095</v>
      </c>
    </row>
    <row r="6" spans="1:2" x14ac:dyDescent="0.3">
      <c r="A6">
        <v>2</v>
      </c>
      <c r="B6">
        <v>60.935414998665607</v>
      </c>
    </row>
    <row r="7" spans="1:2" x14ac:dyDescent="0.3">
      <c r="A7">
        <v>2</v>
      </c>
      <c r="B7">
        <v>62.227488151658761</v>
      </c>
    </row>
    <row r="8" spans="1:2" x14ac:dyDescent="0.3">
      <c r="A8">
        <v>3</v>
      </c>
      <c r="B8">
        <v>15.937124768038421</v>
      </c>
    </row>
    <row r="9" spans="1:2" x14ac:dyDescent="0.3">
      <c r="A9">
        <v>3</v>
      </c>
      <c r="B9">
        <v>18.66503231557834</v>
      </c>
    </row>
    <row r="10" spans="1:2" x14ac:dyDescent="0.3">
      <c r="A10">
        <v>3</v>
      </c>
      <c r="B10">
        <v>17.296034703297924</v>
      </c>
    </row>
    <row r="11" spans="1:2" x14ac:dyDescent="0.3">
      <c r="A11">
        <v>4</v>
      </c>
      <c r="B11">
        <v>35.2040210551312</v>
      </c>
    </row>
    <row r="12" spans="1:2" x14ac:dyDescent="0.3">
      <c r="A12">
        <v>4</v>
      </c>
      <c r="B12">
        <v>36.979063600744055</v>
      </c>
    </row>
    <row r="13" spans="1:2" x14ac:dyDescent="0.3">
      <c r="A13">
        <v>4</v>
      </c>
      <c r="B13">
        <v>37.364942415007718</v>
      </c>
    </row>
    <row r="14" spans="1:2" x14ac:dyDescent="0.3">
      <c r="A14">
        <v>5</v>
      </c>
      <c r="B14">
        <v>25.052192066805844</v>
      </c>
    </row>
    <row r="15" spans="1:2" x14ac:dyDescent="0.3">
      <c r="A15">
        <v>5</v>
      </c>
      <c r="B15">
        <v>26.547242238534587</v>
      </c>
    </row>
    <row r="16" spans="1:2" x14ac:dyDescent="0.3">
      <c r="A16">
        <v>5</v>
      </c>
      <c r="B16">
        <v>25.254225873796216</v>
      </c>
    </row>
    <row r="17" spans="1:2" x14ac:dyDescent="0.3">
      <c r="A17">
        <v>6</v>
      </c>
      <c r="B17">
        <v>17.015354555676392</v>
      </c>
    </row>
    <row r="18" spans="1:2" x14ac:dyDescent="0.3">
      <c r="A18">
        <v>6</v>
      </c>
      <c r="B18">
        <v>16.528727581058416</v>
      </c>
    </row>
    <row r="19" spans="1:2" x14ac:dyDescent="0.3">
      <c r="A19">
        <v>6</v>
      </c>
      <c r="B19">
        <v>16.561906692964186</v>
      </c>
    </row>
    <row r="20" spans="1:2" x14ac:dyDescent="0.3">
      <c r="A20">
        <v>7</v>
      </c>
      <c r="B20">
        <v>37.8873629635493</v>
      </c>
    </row>
    <row r="21" spans="1:2" x14ac:dyDescent="0.3">
      <c r="A21">
        <v>7</v>
      </c>
      <c r="B21">
        <v>39.092492183480431</v>
      </c>
    </row>
    <row r="22" spans="1:2" x14ac:dyDescent="0.3">
      <c r="A22">
        <v>7</v>
      </c>
      <c r="B22">
        <v>40.149206474848619</v>
      </c>
    </row>
    <row r="23" spans="1:2" x14ac:dyDescent="0.3">
      <c r="A23">
        <v>8</v>
      </c>
      <c r="B23">
        <v>33.012324062226419</v>
      </c>
    </row>
    <row r="24" spans="1:2" x14ac:dyDescent="0.3">
      <c r="A24">
        <v>8</v>
      </c>
      <c r="B24">
        <v>31.625025254225875</v>
      </c>
    </row>
    <row r="25" spans="1:2" x14ac:dyDescent="0.3">
      <c r="A25">
        <v>8</v>
      </c>
      <c r="B25">
        <v>31.40278806653647</v>
      </c>
    </row>
    <row r="26" spans="1:2" x14ac:dyDescent="0.3">
      <c r="A26">
        <v>9</v>
      </c>
      <c r="B26">
        <v>20.499161305782383</v>
      </c>
    </row>
    <row r="27" spans="1:2" x14ac:dyDescent="0.3">
      <c r="A27">
        <v>9</v>
      </c>
      <c r="B27">
        <v>20.405153822049364</v>
      </c>
    </row>
    <row r="28" spans="1:2" x14ac:dyDescent="0.3">
      <c r="A28">
        <v>9</v>
      </c>
      <c r="B28">
        <v>19.354481945033271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8D1DF-21A0-4891-A2E6-A3077528A6BF}">
  <dimension ref="A1:C28"/>
  <sheetViews>
    <sheetView tabSelected="1" workbookViewId="0">
      <selection activeCell="H21" sqref="H21"/>
    </sheetView>
  </sheetViews>
  <sheetFormatPr defaultRowHeight="14.4" x14ac:dyDescent="0.3"/>
  <cols>
    <col min="1" max="1" width="11.33203125" bestFit="1" customWidth="1"/>
    <col min="2" max="2" width="9.21875" bestFit="1" customWidth="1"/>
  </cols>
  <sheetData>
    <row r="1" spans="1:3" x14ac:dyDescent="0.3">
      <c r="A1" t="s">
        <v>73</v>
      </c>
      <c r="B1" t="s">
        <v>74</v>
      </c>
      <c r="C1" t="s">
        <v>21</v>
      </c>
    </row>
    <row r="2" spans="1:3" x14ac:dyDescent="0.3">
      <c r="A2" t="s">
        <v>75</v>
      </c>
      <c r="B2" t="s">
        <v>78</v>
      </c>
      <c r="C2">
        <v>60.969257770480667</v>
      </c>
    </row>
    <row r="3" spans="1:3" x14ac:dyDescent="0.3">
      <c r="A3" t="s">
        <v>75</v>
      </c>
      <c r="B3" t="s">
        <v>78</v>
      </c>
      <c r="C3">
        <v>63.32410972088546</v>
      </c>
    </row>
    <row r="4" spans="1:3" x14ac:dyDescent="0.3">
      <c r="A4" t="s">
        <v>75</v>
      </c>
      <c r="B4" t="s">
        <v>78</v>
      </c>
      <c r="C4">
        <v>63.857943004862442</v>
      </c>
    </row>
    <row r="5" spans="1:3" x14ac:dyDescent="0.3">
      <c r="A5" t="s">
        <v>76</v>
      </c>
      <c r="B5" t="s">
        <v>78</v>
      </c>
      <c r="C5">
        <v>62.51267834201095</v>
      </c>
    </row>
    <row r="6" spans="1:3" x14ac:dyDescent="0.3">
      <c r="A6" t="s">
        <v>76</v>
      </c>
      <c r="B6" t="s">
        <v>78</v>
      </c>
      <c r="C6">
        <v>60.935414998665607</v>
      </c>
    </row>
    <row r="7" spans="1:3" x14ac:dyDescent="0.3">
      <c r="A7" t="s">
        <v>76</v>
      </c>
      <c r="B7" t="s">
        <v>78</v>
      </c>
      <c r="C7">
        <v>62.227488151658761</v>
      </c>
    </row>
    <row r="8" spans="1:3" x14ac:dyDescent="0.3">
      <c r="A8" t="s">
        <v>77</v>
      </c>
      <c r="B8" t="s">
        <v>78</v>
      </c>
      <c r="C8">
        <v>15.937124768038421</v>
      </c>
    </row>
    <row r="9" spans="1:3" x14ac:dyDescent="0.3">
      <c r="A9" t="s">
        <v>77</v>
      </c>
      <c r="B9" t="s">
        <v>78</v>
      </c>
      <c r="C9">
        <v>18.66503231557834</v>
      </c>
    </row>
    <row r="10" spans="1:3" x14ac:dyDescent="0.3">
      <c r="A10" t="s">
        <v>77</v>
      </c>
      <c r="B10" t="s">
        <v>78</v>
      </c>
      <c r="C10">
        <v>17.296034703297924</v>
      </c>
    </row>
    <row r="11" spans="1:3" x14ac:dyDescent="0.3">
      <c r="A11" t="s">
        <v>75</v>
      </c>
      <c r="B11" t="s">
        <v>79</v>
      </c>
      <c r="C11">
        <v>35.2040210551312</v>
      </c>
    </row>
    <row r="12" spans="1:3" x14ac:dyDescent="0.3">
      <c r="A12" t="s">
        <v>75</v>
      </c>
      <c r="B12" t="s">
        <v>79</v>
      </c>
      <c r="C12">
        <v>36.979063600744055</v>
      </c>
    </row>
    <row r="13" spans="1:3" x14ac:dyDescent="0.3">
      <c r="A13" t="s">
        <v>75</v>
      </c>
      <c r="B13" t="s">
        <v>79</v>
      </c>
      <c r="C13">
        <v>37.364942415007718</v>
      </c>
    </row>
    <row r="14" spans="1:3" x14ac:dyDescent="0.3">
      <c r="A14" t="s">
        <v>76</v>
      </c>
      <c r="B14" t="s">
        <v>79</v>
      </c>
      <c r="C14">
        <v>25.052192066805844</v>
      </c>
    </row>
    <row r="15" spans="1:3" x14ac:dyDescent="0.3">
      <c r="A15" t="s">
        <v>76</v>
      </c>
      <c r="B15" t="s">
        <v>79</v>
      </c>
      <c r="C15">
        <v>26.547242238534587</v>
      </c>
    </row>
    <row r="16" spans="1:3" x14ac:dyDescent="0.3">
      <c r="A16" t="s">
        <v>76</v>
      </c>
      <c r="B16" t="s">
        <v>79</v>
      </c>
      <c r="C16">
        <v>25.254225873796216</v>
      </c>
    </row>
    <row r="17" spans="1:3" x14ac:dyDescent="0.3">
      <c r="A17" t="s">
        <v>77</v>
      </c>
      <c r="B17" t="s">
        <v>79</v>
      </c>
      <c r="C17">
        <v>17.015354555676392</v>
      </c>
    </row>
    <row r="18" spans="1:3" x14ac:dyDescent="0.3">
      <c r="A18" t="s">
        <v>77</v>
      </c>
      <c r="B18" t="s">
        <v>79</v>
      </c>
      <c r="C18">
        <v>16.528727581058416</v>
      </c>
    </row>
    <row r="19" spans="1:3" x14ac:dyDescent="0.3">
      <c r="A19" t="s">
        <v>77</v>
      </c>
      <c r="B19" t="s">
        <v>79</v>
      </c>
      <c r="C19">
        <v>16.561906692964186</v>
      </c>
    </row>
    <row r="20" spans="1:3" x14ac:dyDescent="0.3">
      <c r="A20" t="s">
        <v>75</v>
      </c>
      <c r="B20" t="s">
        <v>80</v>
      </c>
      <c r="C20">
        <v>37.8873629635493</v>
      </c>
    </row>
    <row r="21" spans="1:3" x14ac:dyDescent="0.3">
      <c r="A21" t="s">
        <v>75</v>
      </c>
      <c r="B21" t="s">
        <v>80</v>
      </c>
      <c r="C21">
        <v>39.092492183480431</v>
      </c>
    </row>
    <row r="22" spans="1:3" x14ac:dyDescent="0.3">
      <c r="A22" t="s">
        <v>75</v>
      </c>
      <c r="B22" t="s">
        <v>80</v>
      </c>
      <c r="C22">
        <v>40.149206474848619</v>
      </c>
    </row>
    <row r="23" spans="1:3" x14ac:dyDescent="0.3">
      <c r="A23" t="s">
        <v>76</v>
      </c>
      <c r="B23" t="s">
        <v>80</v>
      </c>
      <c r="C23">
        <v>33.012324062226419</v>
      </c>
    </row>
    <row r="24" spans="1:3" x14ac:dyDescent="0.3">
      <c r="A24" t="s">
        <v>76</v>
      </c>
      <c r="B24" t="s">
        <v>80</v>
      </c>
      <c r="C24">
        <v>31.625025254225875</v>
      </c>
    </row>
    <row r="25" spans="1:3" x14ac:dyDescent="0.3">
      <c r="A25" t="s">
        <v>76</v>
      </c>
      <c r="B25" t="s">
        <v>80</v>
      </c>
      <c r="C25">
        <v>31.40278806653647</v>
      </c>
    </row>
    <row r="26" spans="1:3" x14ac:dyDescent="0.3">
      <c r="A26" t="s">
        <v>77</v>
      </c>
      <c r="B26" t="s">
        <v>80</v>
      </c>
      <c r="C26">
        <v>20.499161305782383</v>
      </c>
    </row>
    <row r="27" spans="1:3" x14ac:dyDescent="0.3">
      <c r="A27" t="s">
        <v>77</v>
      </c>
      <c r="B27" t="s">
        <v>80</v>
      </c>
      <c r="C27">
        <v>20.405153822049364</v>
      </c>
    </row>
    <row r="28" spans="1:3" x14ac:dyDescent="0.3">
      <c r="A28" t="s">
        <v>77</v>
      </c>
      <c r="B28" t="s">
        <v>80</v>
      </c>
      <c r="C28">
        <v>19.354481945033271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NSI 2022</vt:lpstr>
      <vt:lpstr>SPSS</vt:lpstr>
      <vt:lpstr>manova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ROSE OTEMA</cp:lastModifiedBy>
  <dcterms:created xsi:type="dcterms:W3CDTF">2021-09-13T11:53:52Z</dcterms:created>
  <dcterms:modified xsi:type="dcterms:W3CDTF">2023-04-11T09:09:56Z</dcterms:modified>
</cp:coreProperties>
</file>