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pretoria-my.sharepoint.com/personal/u18270507_up_ac_za/Documents/PHD 2021/Lab results/Total starch/"/>
    </mc:Choice>
  </mc:AlternateContent>
  <xr:revisionPtr revIDLastSave="61" documentId="8_{1E88DD30-EC57-425A-8609-445038DD8F8E}" xr6:coauthVersionLast="47" xr6:coauthVersionMax="47" xr10:uidLastSave="{45C8AA36-9987-4DA7-A49E-829FE0DFF6E6}"/>
  <bookViews>
    <workbookView xWindow="-108" yWindow="-108" windowWidth="23256" windowHeight="12576" xr2:uid="{A3585CCE-E72C-43F9-A7C3-89A7864C979A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" i="1" l="1"/>
  <c r="S30" i="1"/>
  <c r="R31" i="1"/>
  <c r="R35" i="1"/>
  <c r="R36" i="1"/>
  <c r="R34" i="1"/>
  <c r="S36" i="1" s="1"/>
  <c r="R32" i="1"/>
  <c r="R33" i="1"/>
  <c r="S33" i="1"/>
  <c r="R29" i="1"/>
  <c r="R30" i="1"/>
  <c r="R28" i="1"/>
  <c r="T11" i="1" l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" i="1"/>
  <c r="T24" i="1" l="1"/>
  <c r="T19" i="1"/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M3" i="1"/>
  <c r="L4" i="1"/>
  <c r="L3" i="1"/>
</calcChain>
</file>

<file path=xl/sharedStrings.xml><?xml version="1.0" encoding="utf-8"?>
<sst xmlns="http://schemas.openxmlformats.org/spreadsheetml/2006/main" count="94" uniqueCount="46">
  <si>
    <t>User: ADMIN</t>
  </si>
  <si>
    <t>Path: C:\Program Files (x86)\BMG\Omega\Admin\Data\</t>
  </si>
  <si>
    <t>Test ID: 1749</t>
  </si>
  <si>
    <t>Test Name: ROSY</t>
  </si>
  <si>
    <t>Date: 2021/11/17</t>
  </si>
  <si>
    <t>Time: 17:14:23</t>
  </si>
  <si>
    <t>ID1: ROSY</t>
  </si>
  <si>
    <t>Absorbance</t>
  </si>
  <si>
    <t>Absorbance values are displayed as OD</t>
  </si>
  <si>
    <t>Raw Data (510)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</si>
  <si>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</si>
  <si>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</si>
  <si>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</si>
  <si>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</si>
  <si>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</si>
  <si>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</si>
  <si>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</si>
  <si>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</si>
  <si>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</si>
  <si>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ABS</t>
  </si>
  <si>
    <t>dgluc 1</t>
  </si>
  <si>
    <t>dgluc 2</t>
  </si>
  <si>
    <t>SAMPLE</t>
  </si>
  <si>
    <t>Pure starch</t>
  </si>
  <si>
    <t>WEIGHT</t>
  </si>
  <si>
    <t>white sor 2</t>
  </si>
  <si>
    <t>white sor 1</t>
  </si>
  <si>
    <t>white sor1</t>
  </si>
  <si>
    <t>red NT</t>
  </si>
  <si>
    <t>RED T</t>
  </si>
  <si>
    <t>red NT 2</t>
  </si>
  <si>
    <t>TOTAL starch</t>
  </si>
  <si>
    <t>abs-blank</t>
  </si>
  <si>
    <t>weight</t>
  </si>
  <si>
    <t>total starch</t>
  </si>
  <si>
    <t>A1</t>
  </si>
  <si>
    <t>A2</t>
  </si>
  <si>
    <t>A3</t>
  </si>
  <si>
    <t>B1</t>
  </si>
  <si>
    <t>B2</t>
  </si>
  <si>
    <t>B3</t>
  </si>
  <si>
    <t>C1</t>
  </si>
  <si>
    <t>C2</t>
  </si>
  <si>
    <t>C3</t>
  </si>
  <si>
    <t>DB</t>
  </si>
  <si>
    <t>MOISTURE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</si>
</sst>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1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341CB-AA9A-4576-9079-DAF62A26FD93}">
  <dimension ref="A1:AA36"/>
  <sheetViews>
    <sheetView tabSelected="1" workbookViewId="0">
      <selection activeCell="S3" sqref="S3"/>
    </sheetView>
  </sheetViews>
  <sheetFormatPr defaultRowHeight="14.4" x14ac:dyDescent="0.3"/>
  <cols>
    <col min="1" max="1" width="4.33203125" customWidth="1"/>
    <col min="16" max="16" width="10.109375" bestFit="1" customWidth="1"/>
    <col min="23" max="23" width="10.109375" bestFit="1" customWidth="1"/>
  </cols>
  <sheetData>
    <row r="1" spans="1:27" x14ac:dyDescent="0.3">
      <c r="P1" t="s">
        <v>22</v>
      </c>
      <c r="Q1" t="s">
        <v>19</v>
      </c>
      <c r="R1" t="s">
        <v>24</v>
      </c>
      <c r="S1" t="s">
        <v>31</v>
      </c>
      <c r="W1" t="s">
        <v>22</v>
      </c>
      <c r="X1" t="s">
        <v>19</v>
      </c>
      <c r="Y1" t="s">
        <v>32</v>
      </c>
      <c r="Z1" t="s">
        <v>33</v>
      </c>
      <c r="AA1" t="s">
        <v>34</v>
      </c>
    </row>
    <row r="2" spans="1:27" x14ac:dyDescent="0.3">
      <c r="J2" s="13" t="s">
        <v>18</v>
      </c>
      <c r="K2" s="13" t="s">
        <v>19</v>
      </c>
      <c r="L2" s="13" t="s">
        <v>15</v>
      </c>
      <c r="P2" t="s">
        <v>23</v>
      </c>
      <c r="Q2" s="5">
        <v>0.69199999999999995</v>
      </c>
      <c r="R2">
        <v>100</v>
      </c>
      <c r="S2" s="14">
        <f>Q2*$M$3*100/0.1*1/1000*100/R2*162/180</f>
        <v>78.792671333506163</v>
      </c>
      <c r="W2" t="s">
        <v>23</v>
      </c>
      <c r="X2" s="5">
        <v>0.69199999999999995</v>
      </c>
      <c r="Y2">
        <f>X2-0.047</f>
        <v>0.64499999999999991</v>
      </c>
      <c r="Z2">
        <v>100</v>
      </c>
      <c r="AA2">
        <f>Y2*$M$3*100/0.1*1/1000*100/Z2*162/180</f>
        <v>73.44114596836917</v>
      </c>
    </row>
    <row r="3" spans="1:27" x14ac:dyDescent="0.3">
      <c r="A3" s="1" t="s">
        <v>0</v>
      </c>
      <c r="J3" t="s">
        <v>20</v>
      </c>
      <c r="K3">
        <v>0.79800000000000004</v>
      </c>
      <c r="L3">
        <f>100/K3</f>
        <v>125.31328320802004</v>
      </c>
      <c r="M3">
        <f>AVERAGE(L3:L4)</f>
        <v>126.51360201269456</v>
      </c>
      <c r="P3" t="s">
        <v>23</v>
      </c>
      <c r="Q3" s="6">
        <v>0.70399999999999996</v>
      </c>
      <c r="R3">
        <v>100</v>
      </c>
      <c r="S3" s="14">
        <f t="shared" ref="S3:S25" si="0">Q3*$M$3*100/0.1*1/1000*100/R3*162/180</f>
        <v>80.159018235243266</v>
      </c>
      <c r="W3" t="s">
        <v>23</v>
      </c>
      <c r="X3" s="6">
        <v>0.70399999999999996</v>
      </c>
      <c r="Y3">
        <f t="shared" ref="Y3:Y25" si="1">X3-0.047</f>
        <v>0.65699999999999992</v>
      </c>
      <c r="Z3">
        <v>100</v>
      </c>
      <c r="AA3">
        <f t="shared" ref="AA3:AA25" si="2">Y3*$M$3*100/0.1*1/1000*100/Z3*162/180</f>
        <v>74.807492870106287</v>
      </c>
    </row>
    <row r="4" spans="1:27" x14ac:dyDescent="0.3">
      <c r="A4" s="1" t="s">
        <v>1</v>
      </c>
      <c r="J4" t="s">
        <v>21</v>
      </c>
      <c r="K4">
        <v>0.78300000000000003</v>
      </c>
      <c r="L4">
        <f>100/K4</f>
        <v>127.71392081736909</v>
      </c>
      <c r="P4" t="s">
        <v>23</v>
      </c>
      <c r="Q4" s="6">
        <v>0.71099999999999997</v>
      </c>
      <c r="R4">
        <v>100</v>
      </c>
      <c r="S4" s="14">
        <f t="shared" si="0"/>
        <v>80.95605392792325</v>
      </c>
      <c r="W4" t="s">
        <v>23</v>
      </c>
      <c r="X4" s="6">
        <v>0.71099999999999997</v>
      </c>
      <c r="Y4">
        <f t="shared" si="1"/>
        <v>0.66399999999999992</v>
      </c>
      <c r="Z4">
        <v>100</v>
      </c>
      <c r="AA4">
        <f t="shared" si="2"/>
        <v>75.604528562786257</v>
      </c>
    </row>
    <row r="5" spans="1:27" x14ac:dyDescent="0.3">
      <c r="A5" s="1" t="s">
        <v>2</v>
      </c>
      <c r="P5" t="s">
        <v>23</v>
      </c>
      <c r="Q5" s="6">
        <v>0.72299999999999998</v>
      </c>
      <c r="R5">
        <v>100</v>
      </c>
      <c r="S5" s="14">
        <f t="shared" si="0"/>
        <v>82.322400829660324</v>
      </c>
      <c r="W5" t="s">
        <v>23</v>
      </c>
      <c r="X5" s="6">
        <v>0.72299999999999998</v>
      </c>
      <c r="Y5">
        <f t="shared" si="1"/>
        <v>0.67599999999999993</v>
      </c>
      <c r="Z5">
        <v>100</v>
      </c>
      <c r="AA5">
        <f t="shared" si="2"/>
        <v>76.97087546452336</v>
      </c>
    </row>
    <row r="6" spans="1:27" x14ac:dyDescent="0.3">
      <c r="A6" s="1" t="s">
        <v>3</v>
      </c>
      <c r="P6" t="s">
        <v>26</v>
      </c>
      <c r="Q6" s="5">
        <v>0.499</v>
      </c>
      <c r="R6">
        <v>100.8</v>
      </c>
      <c r="S6" s="16">
        <f t="shared" si="0"/>
        <v>56.366328039584438</v>
      </c>
      <c r="W6" t="s">
        <v>26</v>
      </c>
      <c r="X6" s="5">
        <v>0.499</v>
      </c>
      <c r="Y6">
        <f t="shared" si="1"/>
        <v>0.45200000000000001</v>
      </c>
      <c r="Z6">
        <v>100.8</v>
      </c>
      <c r="AA6" s="16">
        <f t="shared" si="2"/>
        <v>51.057275097980309</v>
      </c>
    </row>
    <row r="7" spans="1:27" x14ac:dyDescent="0.3">
      <c r="A7" s="1" t="s">
        <v>4</v>
      </c>
      <c r="P7" t="s">
        <v>26</v>
      </c>
      <c r="Q7" s="6">
        <v>0.52200000000000002</v>
      </c>
      <c r="R7">
        <v>100.8</v>
      </c>
      <c r="S7" s="16">
        <f t="shared" si="0"/>
        <v>58.964375223773722</v>
      </c>
      <c r="W7" t="s">
        <v>26</v>
      </c>
      <c r="X7" s="6">
        <v>0.52200000000000002</v>
      </c>
      <c r="Y7">
        <f t="shared" si="1"/>
        <v>0.47500000000000003</v>
      </c>
      <c r="Z7">
        <v>100.8</v>
      </c>
      <c r="AA7" s="16">
        <f t="shared" si="2"/>
        <v>53.655322282169578</v>
      </c>
    </row>
    <row r="8" spans="1:27" x14ac:dyDescent="0.3">
      <c r="A8" s="1" t="s">
        <v>5</v>
      </c>
      <c r="P8" t="s">
        <v>26</v>
      </c>
      <c r="Q8" s="6">
        <v>0.53500000000000003</v>
      </c>
      <c r="R8">
        <v>100.8</v>
      </c>
      <c r="S8" s="16">
        <f t="shared" si="0"/>
        <v>60.432836675706774</v>
      </c>
      <c r="W8" t="s">
        <v>26</v>
      </c>
      <c r="X8" s="6">
        <v>0.53500000000000003</v>
      </c>
      <c r="Y8">
        <f t="shared" si="1"/>
        <v>0.48800000000000004</v>
      </c>
      <c r="Z8">
        <v>100.8</v>
      </c>
      <c r="AA8" s="16">
        <f t="shared" si="2"/>
        <v>55.123783734102631</v>
      </c>
    </row>
    <row r="9" spans="1:27" x14ac:dyDescent="0.3">
      <c r="A9" s="1" t="s">
        <v>6</v>
      </c>
      <c r="P9" t="s">
        <v>27</v>
      </c>
      <c r="Q9" s="6">
        <v>0.52900000000000003</v>
      </c>
      <c r="R9">
        <v>100.8</v>
      </c>
      <c r="S9" s="16">
        <f t="shared" si="0"/>
        <v>59.755085236353061</v>
      </c>
      <c r="W9" t="s">
        <v>27</v>
      </c>
      <c r="X9" s="6">
        <v>0.52900000000000003</v>
      </c>
      <c r="Y9">
        <f t="shared" si="1"/>
        <v>0.48200000000000004</v>
      </c>
      <c r="Z9">
        <v>100.8</v>
      </c>
      <c r="AA9" s="16">
        <f t="shared" si="2"/>
        <v>54.446032294748917</v>
      </c>
    </row>
    <row r="10" spans="1:27" x14ac:dyDescent="0.3">
      <c r="A10" s="1" t="s">
        <v>7</v>
      </c>
      <c r="D10" s="1" t="s">
        <v>8</v>
      </c>
      <c r="P10" t="s">
        <v>25</v>
      </c>
      <c r="Q10" s="5">
        <v>0.56299999999999994</v>
      </c>
      <c r="R10">
        <v>100.7</v>
      </c>
      <c r="S10" s="16">
        <f t="shared" si="0"/>
        <v>63.658830327539548</v>
      </c>
      <c r="W10" t="s">
        <v>25</v>
      </c>
      <c r="X10" s="5">
        <v>0.56299999999999994</v>
      </c>
      <c r="Y10">
        <f t="shared" si="1"/>
        <v>0.5159999999999999</v>
      </c>
      <c r="Z10">
        <v>100.7</v>
      </c>
      <c r="AA10" s="16">
        <f t="shared" si="2"/>
        <v>58.344505238029129</v>
      </c>
    </row>
    <row r="11" spans="1:27" x14ac:dyDescent="0.3">
      <c r="P11" t="s">
        <v>25</v>
      </c>
      <c r="Q11" s="6">
        <v>0.59399999999999997</v>
      </c>
      <c r="R11">
        <v>100.7</v>
      </c>
      <c r="S11" s="16">
        <f t="shared" si="0"/>
        <v>67.1640234716847</v>
      </c>
      <c r="T11" s="16">
        <f>AVERAGE(S11:S13)</f>
        <v>66.447908743310961</v>
      </c>
      <c r="W11" t="s">
        <v>25</v>
      </c>
      <c r="X11" s="6">
        <v>0.59399999999999997</v>
      </c>
      <c r="Y11">
        <f t="shared" si="1"/>
        <v>0.54699999999999993</v>
      </c>
      <c r="Z11">
        <v>100.7</v>
      </c>
      <c r="AA11" s="16">
        <f t="shared" si="2"/>
        <v>61.849698382174303</v>
      </c>
    </row>
    <row r="12" spans="1:27" x14ac:dyDescent="0.3">
      <c r="P12" t="s">
        <v>25</v>
      </c>
      <c r="Q12" s="6">
        <v>0.57299999999999995</v>
      </c>
      <c r="R12">
        <v>100.7</v>
      </c>
      <c r="S12" s="16">
        <f t="shared" si="0"/>
        <v>64.789537793392824</v>
      </c>
      <c r="W12" t="s">
        <v>25</v>
      </c>
      <c r="X12" s="6">
        <v>0.57299999999999995</v>
      </c>
      <c r="Y12">
        <f t="shared" si="1"/>
        <v>0.52599999999999991</v>
      </c>
      <c r="Z12">
        <v>100.7</v>
      </c>
      <c r="AA12" s="16">
        <f t="shared" si="2"/>
        <v>59.475212703882406</v>
      </c>
    </row>
    <row r="13" spans="1:27" x14ac:dyDescent="0.3">
      <c r="P13" t="s">
        <v>25</v>
      </c>
      <c r="Q13" s="6">
        <v>0.59599999999999997</v>
      </c>
      <c r="R13">
        <v>100.7</v>
      </c>
      <c r="S13" s="16">
        <f t="shared" si="0"/>
        <v>67.390164964855373</v>
      </c>
      <c r="W13" t="s">
        <v>25</v>
      </c>
      <c r="X13" s="6">
        <v>0.59599999999999997</v>
      </c>
      <c r="Y13">
        <f t="shared" si="1"/>
        <v>0.54899999999999993</v>
      </c>
      <c r="Z13">
        <v>100.7</v>
      </c>
      <c r="AA13" s="16">
        <f t="shared" si="2"/>
        <v>62.075839875344968</v>
      </c>
    </row>
    <row r="14" spans="1:27" x14ac:dyDescent="0.3">
      <c r="B14" t="s">
        <v>9</v>
      </c>
      <c r="P14" t="s">
        <v>28</v>
      </c>
      <c r="Q14" s="5">
        <v>0.58899999999999997</v>
      </c>
      <c r="R14">
        <v>100.8</v>
      </c>
      <c r="S14" s="17">
        <f t="shared" si="0"/>
        <v>66.532599629890271</v>
      </c>
      <c r="W14" t="s">
        <v>28</v>
      </c>
      <c r="X14" s="5">
        <v>0.58899999999999997</v>
      </c>
      <c r="Y14">
        <f t="shared" si="1"/>
        <v>0.54199999999999993</v>
      </c>
      <c r="Z14">
        <v>100.8</v>
      </c>
      <c r="AA14" s="17">
        <f t="shared" si="2"/>
        <v>61.223546688286106</v>
      </c>
    </row>
    <row r="15" spans="1:27" x14ac:dyDescent="0.3">
      <c r="B15" s="2">
        <v>1</v>
      </c>
      <c r="C15" s="2">
        <v>2</v>
      </c>
      <c r="D15" s="2">
        <v>3</v>
      </c>
      <c r="E15" s="2">
        <v>4</v>
      </c>
      <c r="F15" s="2">
        <v>5</v>
      </c>
      <c r="G15" s="2">
        <v>6</v>
      </c>
      <c r="H15" s="2">
        <v>7</v>
      </c>
      <c r="I15" s="2">
        <v>8</v>
      </c>
      <c r="J15" s="2"/>
      <c r="K15" s="2"/>
      <c r="L15" s="2"/>
      <c r="M15" s="2"/>
      <c r="P15" t="s">
        <v>28</v>
      </c>
      <c r="Q15" s="6">
        <v>0.59299999999999997</v>
      </c>
      <c r="R15">
        <v>100.8</v>
      </c>
      <c r="S15" s="17">
        <f t="shared" si="0"/>
        <v>66.984433922792732</v>
      </c>
      <c r="W15" t="s">
        <v>28</v>
      </c>
      <c r="X15" s="6">
        <v>0.59299999999999997</v>
      </c>
      <c r="Y15">
        <f t="shared" si="1"/>
        <v>0.54599999999999993</v>
      </c>
      <c r="Z15">
        <v>100.8</v>
      </c>
      <c r="AA15" s="17">
        <f t="shared" si="2"/>
        <v>61.675380981188596</v>
      </c>
    </row>
    <row r="16" spans="1:27" x14ac:dyDescent="0.3">
      <c r="A16" s="2" t="s">
        <v>10</v>
      </c>
      <c r="B16" s="11">
        <v>4.7E-2</v>
      </c>
      <c r="C16" s="12">
        <v>4.8000000000000001E-2</v>
      </c>
      <c r="D16" s="3">
        <v>0.79800000000000004</v>
      </c>
      <c r="E16" s="3">
        <v>0.78300000000000003</v>
      </c>
      <c r="F16" s="3"/>
      <c r="G16" s="3"/>
      <c r="H16" s="3"/>
      <c r="I16" s="3"/>
      <c r="J16" s="3"/>
      <c r="K16" s="3"/>
      <c r="L16" s="3"/>
      <c r="M16" s="4"/>
      <c r="P16" t="s">
        <v>28</v>
      </c>
      <c r="Q16" s="6">
        <v>0.62</v>
      </c>
      <c r="R16">
        <v>100.8</v>
      </c>
      <c r="S16" s="17">
        <f t="shared" si="0"/>
        <v>70.034315399884491</v>
      </c>
      <c r="W16" t="s">
        <v>28</v>
      </c>
      <c r="X16" s="6">
        <v>0.62</v>
      </c>
      <c r="Y16">
        <f t="shared" si="1"/>
        <v>0.57299999999999995</v>
      </c>
      <c r="Z16">
        <v>100.8</v>
      </c>
      <c r="AA16" s="17">
        <f t="shared" si="2"/>
        <v>64.725262458280341</v>
      </c>
    </row>
    <row r="17" spans="1:27" x14ac:dyDescent="0.3">
      <c r="A17" s="2" t="s">
        <v>11</v>
      </c>
      <c r="B17" s="5">
        <v>0.69199999999999995</v>
      </c>
      <c r="C17" s="6">
        <v>0.70399999999999996</v>
      </c>
      <c r="D17" s="6">
        <v>0.71099999999999997</v>
      </c>
      <c r="E17" s="6">
        <v>0.72299999999999998</v>
      </c>
      <c r="F17" s="6"/>
      <c r="G17" s="6"/>
      <c r="H17" s="6"/>
      <c r="I17" s="6"/>
      <c r="J17" s="6"/>
      <c r="K17" s="6"/>
      <c r="L17" s="6"/>
      <c r="M17" s="7"/>
      <c r="P17" t="s">
        <v>28</v>
      </c>
      <c r="Q17" s="6">
        <v>0.61699999999999999</v>
      </c>
      <c r="R17">
        <v>100.8</v>
      </c>
      <c r="S17" s="17">
        <f t="shared" si="0"/>
        <v>69.695439680207613</v>
      </c>
      <c r="W17" t="s">
        <v>28</v>
      </c>
      <c r="X17" s="6">
        <v>0.61699999999999999</v>
      </c>
      <c r="Y17">
        <f t="shared" si="1"/>
        <v>0.56999999999999995</v>
      </c>
      <c r="Z17">
        <v>100.8</v>
      </c>
      <c r="AA17" s="17">
        <f t="shared" si="2"/>
        <v>64.386386738603463</v>
      </c>
    </row>
    <row r="18" spans="1:27" x14ac:dyDescent="0.3">
      <c r="A18" s="2" t="s">
        <v>12</v>
      </c>
      <c r="B18" s="5">
        <v>0.499</v>
      </c>
      <c r="C18" s="6">
        <v>0.52200000000000002</v>
      </c>
      <c r="D18" s="6">
        <v>0.53500000000000003</v>
      </c>
      <c r="E18" s="6">
        <v>0.52900000000000003</v>
      </c>
      <c r="F18" s="6"/>
      <c r="G18" s="6"/>
      <c r="H18" s="6"/>
      <c r="I18" s="6"/>
      <c r="J18" s="6"/>
      <c r="K18" s="6"/>
      <c r="L18" s="6"/>
      <c r="M18" s="7"/>
      <c r="P18" t="s">
        <v>30</v>
      </c>
      <c r="Q18" s="5">
        <v>0.61199999999999999</v>
      </c>
      <c r="R18">
        <v>100</v>
      </c>
      <c r="S18" s="17">
        <f t="shared" si="0"/>
        <v>69.683691988592173</v>
      </c>
      <c r="W18" t="s">
        <v>30</v>
      </c>
      <c r="X18" s="5">
        <v>0.61199999999999999</v>
      </c>
      <c r="Y18">
        <f t="shared" si="1"/>
        <v>0.56499999999999995</v>
      </c>
      <c r="Z18">
        <v>100</v>
      </c>
      <c r="AA18" s="17">
        <f t="shared" si="2"/>
        <v>64.33216662345518</v>
      </c>
    </row>
    <row r="19" spans="1:27" x14ac:dyDescent="0.3">
      <c r="A19" s="2" t="s">
        <v>13</v>
      </c>
      <c r="B19" s="5">
        <v>0.56299999999999994</v>
      </c>
      <c r="C19" s="6">
        <v>0.59399999999999997</v>
      </c>
      <c r="D19" s="6">
        <v>0.57299999999999995</v>
      </c>
      <c r="E19" s="6">
        <v>0.59599999999999997</v>
      </c>
      <c r="F19" s="6"/>
      <c r="G19" s="6"/>
      <c r="H19" s="6"/>
      <c r="I19" s="6"/>
      <c r="J19" s="6"/>
      <c r="K19" s="6"/>
      <c r="L19" s="6"/>
      <c r="M19" s="7"/>
      <c r="P19" t="s">
        <v>30</v>
      </c>
      <c r="Q19" s="6">
        <v>0.61799999999999999</v>
      </c>
      <c r="R19">
        <v>100</v>
      </c>
      <c r="S19" s="17">
        <f t="shared" si="0"/>
        <v>70.36686543946071</v>
      </c>
      <c r="T19" s="17">
        <f>AVERAGE(S19:S21)</f>
        <v>69.987324633422617</v>
      </c>
      <c r="W19" t="s">
        <v>30</v>
      </c>
      <c r="X19" s="6">
        <v>0.61799999999999999</v>
      </c>
      <c r="Y19">
        <f t="shared" si="1"/>
        <v>0.57099999999999995</v>
      </c>
      <c r="Z19">
        <v>100</v>
      </c>
      <c r="AA19" s="17">
        <f t="shared" si="2"/>
        <v>65.015340074323703</v>
      </c>
    </row>
    <row r="20" spans="1:27" x14ac:dyDescent="0.3">
      <c r="A20" s="2" t="s">
        <v>14</v>
      </c>
      <c r="B20" s="5">
        <v>0.58899999999999997</v>
      </c>
      <c r="C20" s="6">
        <v>0.59299999999999997</v>
      </c>
      <c r="D20" s="6">
        <v>0.62</v>
      </c>
      <c r="E20" s="6">
        <v>0.61699999999999999</v>
      </c>
      <c r="F20" s="6"/>
      <c r="G20" s="6"/>
      <c r="H20" s="6"/>
      <c r="I20" s="6"/>
      <c r="J20" s="6"/>
      <c r="K20" s="6"/>
      <c r="L20" s="6"/>
      <c r="M20" s="7"/>
      <c r="P20" t="s">
        <v>30</v>
      </c>
      <c r="Q20" s="6">
        <v>0.61099999999999999</v>
      </c>
      <c r="R20">
        <v>100</v>
      </c>
      <c r="S20" s="17">
        <f t="shared" si="0"/>
        <v>69.569829746780727</v>
      </c>
      <c r="W20" t="s">
        <v>30</v>
      </c>
      <c r="X20" s="6">
        <v>0.61099999999999999</v>
      </c>
      <c r="Y20">
        <f t="shared" si="1"/>
        <v>0.56399999999999995</v>
      </c>
      <c r="Z20">
        <v>100</v>
      </c>
      <c r="AA20" s="17">
        <f t="shared" si="2"/>
        <v>64.218304381643733</v>
      </c>
    </row>
    <row r="21" spans="1:27" x14ac:dyDescent="0.3">
      <c r="A21" s="2" t="s">
        <v>15</v>
      </c>
      <c r="B21" s="5">
        <v>0.61199999999999999</v>
      </c>
      <c r="C21" s="6">
        <v>0.61799999999999999</v>
      </c>
      <c r="D21" s="6">
        <v>0.61099999999999999</v>
      </c>
      <c r="E21" s="6">
        <v>0.61499999999999999</v>
      </c>
      <c r="F21" s="6"/>
      <c r="G21" s="6"/>
      <c r="H21" s="6"/>
      <c r="I21" s="6"/>
      <c r="J21" s="6"/>
      <c r="K21" s="6"/>
      <c r="L21" s="6"/>
      <c r="M21" s="7"/>
      <c r="P21" t="s">
        <v>30</v>
      </c>
      <c r="Q21" s="6">
        <v>0.61499999999999999</v>
      </c>
      <c r="R21">
        <v>100</v>
      </c>
      <c r="S21" s="17">
        <f t="shared" si="0"/>
        <v>70.025278714026427</v>
      </c>
      <c r="W21" t="s">
        <v>30</v>
      </c>
      <c r="X21" s="6">
        <v>0.61499999999999999</v>
      </c>
      <c r="Y21">
        <f t="shared" si="1"/>
        <v>0.56799999999999995</v>
      </c>
      <c r="Z21">
        <v>100</v>
      </c>
      <c r="AA21" s="17">
        <f t="shared" si="2"/>
        <v>64.673753348889463</v>
      </c>
    </row>
    <row r="22" spans="1:27" x14ac:dyDescent="0.3">
      <c r="A22" s="2" t="s">
        <v>16</v>
      </c>
      <c r="B22" s="5">
        <v>0.56799999999999995</v>
      </c>
      <c r="C22" s="6">
        <v>0.57899999999999996</v>
      </c>
      <c r="D22" s="6">
        <v>0.57599999999999996</v>
      </c>
      <c r="E22" s="6">
        <v>0.58399999999999996</v>
      </c>
      <c r="F22" s="6"/>
      <c r="G22" s="6"/>
      <c r="H22" s="6"/>
      <c r="I22" s="6"/>
      <c r="J22" s="6"/>
      <c r="K22" s="6"/>
      <c r="L22" s="6"/>
      <c r="M22" s="7"/>
      <c r="P22" t="s">
        <v>29</v>
      </c>
      <c r="Q22" s="5">
        <v>0.56799999999999995</v>
      </c>
      <c r="R22">
        <v>100.3</v>
      </c>
      <c r="S22" s="18">
        <f t="shared" si="0"/>
        <v>64.480312411654495</v>
      </c>
      <c r="W22" t="s">
        <v>29</v>
      </c>
      <c r="X22" s="5">
        <v>0.56799999999999995</v>
      </c>
      <c r="Y22">
        <f t="shared" si="1"/>
        <v>0.52099999999999991</v>
      </c>
      <c r="Z22">
        <v>100.3</v>
      </c>
      <c r="AA22">
        <f t="shared" si="2"/>
        <v>59.144793602943636</v>
      </c>
    </row>
    <row r="23" spans="1:27" x14ac:dyDescent="0.3">
      <c r="A23" s="2" t="s">
        <v>17</v>
      </c>
      <c r="B23" s="8"/>
      <c r="C23" s="9"/>
      <c r="D23" s="9"/>
      <c r="E23" s="9"/>
      <c r="F23" s="9"/>
      <c r="G23" s="9"/>
      <c r="H23" s="9"/>
      <c r="I23" s="9"/>
      <c r="J23" s="9"/>
      <c r="K23" s="9"/>
      <c r="L23" s="9"/>
      <c r="M23" s="10"/>
      <c r="P23" t="s">
        <v>29</v>
      </c>
      <c r="Q23" s="6">
        <v>0.57899999999999996</v>
      </c>
      <c r="R23">
        <v>100.3</v>
      </c>
      <c r="S23" s="18">
        <f t="shared" si="0"/>
        <v>65.729050856246388</v>
      </c>
      <c r="W23" t="s">
        <v>29</v>
      </c>
      <c r="X23" s="6">
        <v>0.57899999999999996</v>
      </c>
      <c r="Y23">
        <f t="shared" si="1"/>
        <v>0.53199999999999992</v>
      </c>
      <c r="Z23">
        <v>100.3</v>
      </c>
      <c r="AA23">
        <f t="shared" si="2"/>
        <v>60.393532047535551</v>
      </c>
    </row>
    <row r="24" spans="1:27" x14ac:dyDescent="0.3">
      <c r="P24" t="s">
        <v>29</v>
      </c>
      <c r="Q24" s="6">
        <v>0.57599999999999996</v>
      </c>
      <c r="R24">
        <v>100.3</v>
      </c>
      <c r="S24" s="18">
        <f t="shared" si="0"/>
        <v>65.38848582590316</v>
      </c>
      <c r="T24" s="15">
        <f>AVERAGE(S23:S25)</f>
        <v>65.804731974100449</v>
      </c>
      <c r="W24" t="s">
        <v>29</v>
      </c>
      <c r="X24" s="6">
        <v>0.57599999999999996</v>
      </c>
      <c r="Y24">
        <f t="shared" si="1"/>
        <v>0.52899999999999991</v>
      </c>
      <c r="Z24">
        <v>100.3</v>
      </c>
      <c r="AA24">
        <f t="shared" si="2"/>
        <v>60.052967017192302</v>
      </c>
    </row>
    <row r="25" spans="1:27" x14ac:dyDescent="0.3">
      <c r="P25" t="s">
        <v>29</v>
      </c>
      <c r="Q25" s="6">
        <v>0.58399999999999996</v>
      </c>
      <c r="R25">
        <v>100.3</v>
      </c>
      <c r="S25" s="18">
        <f t="shared" si="0"/>
        <v>66.296659240151797</v>
      </c>
      <c r="W25" t="s">
        <v>29</v>
      </c>
      <c r="X25" s="6">
        <v>0.58399999999999996</v>
      </c>
      <c r="Y25">
        <f t="shared" si="1"/>
        <v>0.53699999999999992</v>
      </c>
      <c r="Z25">
        <v>100.3</v>
      </c>
      <c r="AA25">
        <f t="shared" si="2"/>
        <v>60.96114043144096</v>
      </c>
    </row>
    <row r="27" spans="1:27" x14ac:dyDescent="0.3">
      <c r="M27" t="s">
        <v>45</v>
      </c>
      <c r="R27" s="13" t="s">
        <v>44</v>
      </c>
    </row>
    <row r="28" spans="1:27" x14ac:dyDescent="0.3">
      <c r="L28" t="s">
        <v>10</v>
      </c>
      <c r="M28">
        <v>11.234732451451128</v>
      </c>
      <c r="P28" t="s">
        <v>35</v>
      </c>
      <c r="Q28">
        <v>67.1640234716847</v>
      </c>
      <c r="R28" s="13">
        <f>(100*Q28)/(100-$M$28)</f>
        <v>75.664756414946098</v>
      </c>
    </row>
    <row r="29" spans="1:27" x14ac:dyDescent="0.3">
      <c r="L29" t="s">
        <v>11</v>
      </c>
      <c r="M29">
        <v>8.5653641891268375</v>
      </c>
      <c r="P29" t="s">
        <v>36</v>
      </c>
      <c r="Q29">
        <v>64.789537793392824</v>
      </c>
      <c r="R29" s="13">
        <f t="shared" ref="R29:R30" si="3">(100*Q29)/(100-$M$28)</f>
        <v>72.989739774013671</v>
      </c>
    </row>
    <row r="30" spans="1:27" x14ac:dyDescent="0.3">
      <c r="L30" t="s">
        <v>12</v>
      </c>
      <c r="M30">
        <v>9.1547485140971805</v>
      </c>
      <c r="P30" t="s">
        <v>37</v>
      </c>
      <c r="Q30">
        <v>67.390164964855373</v>
      </c>
      <c r="R30" s="13">
        <f t="shared" si="3"/>
        <v>75.919519904558726</v>
      </c>
      <c r="S30">
        <f>AVERAGE(R28:R30)</f>
        <v>74.858005364506155</v>
      </c>
    </row>
    <row r="31" spans="1:27" x14ac:dyDescent="0.3">
      <c r="P31" t="s">
        <v>38</v>
      </c>
      <c r="Q31">
        <v>70.36686543946071</v>
      </c>
      <c r="R31" s="13">
        <f>(100*Q31)/(100-$M$29)</f>
        <v>76.958654469855574</v>
      </c>
    </row>
    <row r="32" spans="1:27" x14ac:dyDescent="0.3">
      <c r="P32" t="s">
        <v>39</v>
      </c>
      <c r="Q32">
        <v>69.569829746780727</v>
      </c>
      <c r="R32" s="13">
        <f t="shared" ref="R32:R33" si="4">(100*Q32)/(100-$M$29)</f>
        <v>76.086954500132293</v>
      </c>
    </row>
    <row r="33" spans="16:19" x14ac:dyDescent="0.3">
      <c r="P33" t="s">
        <v>40</v>
      </c>
      <c r="Q33">
        <v>70.025278714026427</v>
      </c>
      <c r="R33" s="13">
        <f t="shared" si="4"/>
        <v>76.585068768545597</v>
      </c>
      <c r="S33">
        <f>AVERAGE(R31:R33)</f>
        <v>76.543559246177821</v>
      </c>
    </row>
    <row r="34" spans="16:19" x14ac:dyDescent="0.3">
      <c r="P34" t="s">
        <v>41</v>
      </c>
      <c r="Q34">
        <v>65.729050856246388</v>
      </c>
      <c r="R34" s="13">
        <f>(100*Q34)/(100-$M$30)</f>
        <v>72.352764488131868</v>
      </c>
    </row>
    <row r="35" spans="16:19" x14ac:dyDescent="0.3">
      <c r="P35" t="s">
        <v>42</v>
      </c>
      <c r="Q35">
        <v>65.38848582590316</v>
      </c>
      <c r="R35" s="13">
        <f>(100*Q35)/(100-$M$30)</f>
        <v>71.977879698037952</v>
      </c>
    </row>
    <row r="36" spans="16:19" x14ac:dyDescent="0.3">
      <c r="P36" t="s">
        <v>43</v>
      </c>
      <c r="Q36">
        <v>66.296659240151797</v>
      </c>
      <c r="R36" s="13">
        <f t="shared" ref="R36" si="5">(100*Q36)/(100-$M$30)</f>
        <v>72.977572471621784</v>
      </c>
      <c r="S36">
        <f>AVERAGE(R34:R36)</f>
        <v>72.436072219263863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Pretoria University</dc:creator>
  <cp:lastModifiedBy>ROSE OTEMA</cp:lastModifiedBy>
  <dcterms:created xsi:type="dcterms:W3CDTF">2021-11-17T15:16:00Z</dcterms:created>
  <dcterms:modified xsi:type="dcterms:W3CDTF">2022-07-02T19:15:23Z</dcterms:modified>
</cp:coreProperties>
</file>