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anlam-my.sharepoint.com/personal/maryka_erasmus_santam_co_za/Documents/Maryka/Privaat/M Eng UP/Research/Santam Research/3. Culture/"/>
    </mc:Choice>
  </mc:AlternateContent>
  <xr:revisionPtr revIDLastSave="469" documentId="11_F4D4F9359AC16F98569A1534DE2528E350C2EEE9" xr6:coauthVersionLast="47" xr6:coauthVersionMax="47" xr10:uidLastSave="{5E6F2AE0-6116-451C-A1D8-3119DD935063}"/>
  <bookViews>
    <workbookView xWindow="23880" yWindow="-120" windowWidth="29040" windowHeight="15990" activeTab="2" xr2:uid="{00000000-000D-0000-FFFF-FFFF00000000}"/>
  </bookViews>
  <sheets>
    <sheet name="Form responses 1" sheetId="1" r:id="rId1"/>
    <sheet name="Questions" sheetId="3" r:id="rId2"/>
    <sheet name="Analysis" sheetId="2" r:id="rId3"/>
  </sheets>
  <externalReferences>
    <externalReference r:id="rId4"/>
    <externalReference r:id="rId5"/>
  </externalReferences>
  <definedNames>
    <definedName name="_xlnm._FilterDatabase" localSheetId="2" hidden="1">Analysis!$A$1:$L$39</definedName>
    <definedName name="_xlnm._FilterDatabase" localSheetId="0" hidden="1">'Form responses 1'!$B$1:$N$40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2" l="1"/>
  <c r="E43" i="2"/>
  <c r="F43" i="2"/>
  <c r="G43" i="2"/>
  <c r="H43" i="2"/>
  <c r="I43" i="2"/>
  <c r="J43" i="2"/>
  <c r="K43" i="2"/>
  <c r="L43" i="2"/>
  <c r="E44" i="2"/>
  <c r="F44" i="2"/>
  <c r="G44" i="2"/>
  <c r="H44" i="2"/>
  <c r="I44" i="2"/>
  <c r="J44" i="2"/>
  <c r="K44" i="2"/>
  <c r="L44" i="2"/>
  <c r="C44" i="2"/>
  <c r="D44" i="1"/>
  <c r="A43" i="1"/>
  <c r="A44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2" i="1"/>
  <c r="C40" i="2"/>
  <c r="E40" i="2"/>
  <c r="F40" i="2"/>
  <c r="G40" i="2"/>
  <c r="H40" i="2"/>
  <c r="I40" i="2"/>
  <c r="J40" i="2"/>
  <c r="K40" i="2"/>
  <c r="L40" i="2"/>
  <c r="C41" i="2"/>
  <c r="E41" i="2"/>
  <c r="F41" i="2"/>
  <c r="G41" i="2"/>
  <c r="H41" i="2"/>
  <c r="I41" i="2"/>
  <c r="J41" i="2"/>
  <c r="K41" i="2"/>
  <c r="L41" i="2"/>
  <c r="C42" i="2"/>
  <c r="E42" i="2"/>
  <c r="F42" i="2"/>
  <c r="G42" i="2"/>
  <c r="H42" i="2"/>
  <c r="I42" i="2"/>
  <c r="J42" i="2"/>
  <c r="K42" i="2"/>
  <c r="L42" i="2"/>
  <c r="D58" i="1"/>
  <c r="D42" i="1"/>
  <c r="D41" i="1"/>
  <c r="D40" i="1"/>
  <c r="D39" i="1"/>
  <c r="D38" i="1"/>
  <c r="D3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7" i="1"/>
  <c r="D16" i="1"/>
  <c r="D15" i="1"/>
  <c r="D14" i="1"/>
  <c r="D13" i="1"/>
  <c r="D12" i="1"/>
  <c r="D11" i="1"/>
  <c r="D10" i="1"/>
  <c r="D9" i="1"/>
  <c r="D7" i="1"/>
  <c r="D6" i="1"/>
  <c r="D5" i="1"/>
  <c r="D4" i="1"/>
  <c r="D3" i="1"/>
  <c r="D2" i="1"/>
  <c r="B59" i="2"/>
  <c r="D51" i="2"/>
  <c r="D50" i="2"/>
  <c r="C39" i="2"/>
  <c r="C38" i="2"/>
  <c r="C37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7" i="2"/>
  <c r="C16" i="2"/>
  <c r="C15" i="2"/>
  <c r="C14" i="2"/>
  <c r="C13" i="2"/>
  <c r="C12" i="2"/>
  <c r="C11" i="2"/>
  <c r="C10" i="2"/>
  <c r="C9" i="2"/>
  <c r="C7" i="2"/>
  <c r="C6" i="2"/>
  <c r="C5" i="2"/>
  <c r="C4" i="2"/>
  <c r="C3" i="2"/>
  <c r="C2" i="2"/>
  <c r="E39" i="2"/>
  <c r="F39" i="2"/>
  <c r="G39" i="2"/>
  <c r="H39" i="2"/>
  <c r="I39" i="2"/>
  <c r="J39" i="2"/>
  <c r="K39" i="2"/>
  <c r="L39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F35" i="2"/>
  <c r="G35" i="2"/>
  <c r="H35" i="2"/>
  <c r="I35" i="2"/>
  <c r="J35" i="2"/>
  <c r="K35" i="2"/>
  <c r="L35" i="2"/>
  <c r="F36" i="2"/>
  <c r="G36" i="2"/>
  <c r="H36" i="2"/>
  <c r="I36" i="2"/>
  <c r="J36" i="2"/>
  <c r="K36" i="2"/>
  <c r="L36" i="2"/>
  <c r="F37" i="2"/>
  <c r="G37" i="2"/>
  <c r="H37" i="2"/>
  <c r="I37" i="2"/>
  <c r="J37" i="2"/>
  <c r="K37" i="2"/>
  <c r="L37" i="2"/>
  <c r="F38" i="2"/>
  <c r="G38" i="2"/>
  <c r="H38" i="2"/>
  <c r="I38" i="2"/>
  <c r="J38" i="2"/>
  <c r="K38" i="2"/>
  <c r="L38" i="2"/>
  <c r="I65" i="2"/>
  <c r="H65" i="2"/>
  <c r="G65" i="2"/>
  <c r="F65" i="2"/>
  <c r="E65" i="2"/>
  <c r="D66" i="2"/>
  <c r="L34" i="2"/>
  <c r="K34" i="2"/>
  <c r="J34" i="2"/>
  <c r="I34" i="2"/>
  <c r="H34" i="2"/>
  <c r="G34" i="2"/>
  <c r="F34" i="2"/>
  <c r="L33" i="2"/>
  <c r="K33" i="2"/>
  <c r="J33" i="2"/>
  <c r="I33" i="2"/>
  <c r="H33" i="2"/>
  <c r="G33" i="2"/>
  <c r="F33" i="2"/>
  <c r="L32" i="2"/>
  <c r="K32" i="2"/>
  <c r="J32" i="2"/>
  <c r="I32" i="2"/>
  <c r="H32" i="2"/>
  <c r="G32" i="2"/>
  <c r="F32" i="2"/>
  <c r="L31" i="2"/>
  <c r="K31" i="2"/>
  <c r="J31" i="2"/>
  <c r="I31" i="2"/>
  <c r="H31" i="2"/>
  <c r="G31" i="2"/>
  <c r="F31" i="2"/>
  <c r="L30" i="2"/>
  <c r="K30" i="2"/>
  <c r="J30" i="2"/>
  <c r="I30" i="2"/>
  <c r="H30" i="2"/>
  <c r="G30" i="2"/>
  <c r="F30" i="2"/>
  <c r="L29" i="2"/>
  <c r="K29" i="2"/>
  <c r="J29" i="2"/>
  <c r="I29" i="2"/>
  <c r="H29" i="2"/>
  <c r="G29" i="2"/>
  <c r="F29" i="2"/>
  <c r="L28" i="2"/>
  <c r="K28" i="2"/>
  <c r="J28" i="2"/>
  <c r="I28" i="2"/>
  <c r="H28" i="2"/>
  <c r="G28" i="2"/>
  <c r="F28" i="2"/>
  <c r="L27" i="2"/>
  <c r="K27" i="2"/>
  <c r="J27" i="2"/>
  <c r="I27" i="2"/>
  <c r="H27" i="2"/>
  <c r="G27" i="2"/>
  <c r="F27" i="2"/>
  <c r="L26" i="2"/>
  <c r="K26" i="2"/>
  <c r="J26" i="2"/>
  <c r="I26" i="2"/>
  <c r="H26" i="2"/>
  <c r="G26" i="2"/>
  <c r="F26" i="2"/>
  <c r="L25" i="2"/>
  <c r="K25" i="2"/>
  <c r="J25" i="2"/>
  <c r="I25" i="2"/>
  <c r="H25" i="2"/>
  <c r="G25" i="2"/>
  <c r="F25" i="2"/>
  <c r="L24" i="2"/>
  <c r="K24" i="2"/>
  <c r="J24" i="2"/>
  <c r="I24" i="2"/>
  <c r="H24" i="2"/>
  <c r="G24" i="2"/>
  <c r="F24" i="2"/>
  <c r="L23" i="2"/>
  <c r="K23" i="2"/>
  <c r="J23" i="2"/>
  <c r="I23" i="2"/>
  <c r="H23" i="2"/>
  <c r="G23" i="2"/>
  <c r="F23" i="2"/>
  <c r="L22" i="2"/>
  <c r="K22" i="2"/>
  <c r="J22" i="2"/>
  <c r="I22" i="2"/>
  <c r="H22" i="2"/>
  <c r="G22" i="2"/>
  <c r="F22" i="2"/>
  <c r="L21" i="2"/>
  <c r="K21" i="2"/>
  <c r="J21" i="2"/>
  <c r="I21" i="2"/>
  <c r="H21" i="2"/>
  <c r="G21" i="2"/>
  <c r="F21" i="2"/>
  <c r="L20" i="2"/>
  <c r="K20" i="2"/>
  <c r="J20" i="2"/>
  <c r="I20" i="2"/>
  <c r="H20" i="2"/>
  <c r="G20" i="2"/>
  <c r="F20" i="2"/>
  <c r="L19" i="2"/>
  <c r="K19" i="2"/>
  <c r="J19" i="2"/>
  <c r="I19" i="2"/>
  <c r="H19" i="2"/>
  <c r="G19" i="2"/>
  <c r="F19" i="2"/>
  <c r="L18" i="2"/>
  <c r="K18" i="2"/>
  <c r="J18" i="2"/>
  <c r="I18" i="2"/>
  <c r="H18" i="2"/>
  <c r="G18" i="2"/>
  <c r="F18" i="2"/>
  <c r="L17" i="2"/>
  <c r="K17" i="2"/>
  <c r="J17" i="2"/>
  <c r="I17" i="2"/>
  <c r="H17" i="2"/>
  <c r="G17" i="2"/>
  <c r="F17" i="2"/>
  <c r="L16" i="2"/>
  <c r="K16" i="2"/>
  <c r="J16" i="2"/>
  <c r="I16" i="2"/>
  <c r="H16" i="2"/>
  <c r="G16" i="2"/>
  <c r="F16" i="2"/>
  <c r="L15" i="2"/>
  <c r="K15" i="2"/>
  <c r="J15" i="2"/>
  <c r="I15" i="2"/>
  <c r="H15" i="2"/>
  <c r="G15" i="2"/>
  <c r="F15" i="2"/>
  <c r="L14" i="2"/>
  <c r="K14" i="2"/>
  <c r="J14" i="2"/>
  <c r="I14" i="2"/>
  <c r="H14" i="2"/>
  <c r="G14" i="2"/>
  <c r="F14" i="2"/>
  <c r="L13" i="2"/>
  <c r="K13" i="2"/>
  <c r="J13" i="2"/>
  <c r="I13" i="2"/>
  <c r="H13" i="2"/>
  <c r="G13" i="2"/>
  <c r="F13" i="2"/>
  <c r="L12" i="2"/>
  <c r="K12" i="2"/>
  <c r="J12" i="2"/>
  <c r="I12" i="2"/>
  <c r="H12" i="2"/>
  <c r="G12" i="2"/>
  <c r="F12" i="2"/>
  <c r="L11" i="2"/>
  <c r="K11" i="2"/>
  <c r="J11" i="2"/>
  <c r="I11" i="2"/>
  <c r="H11" i="2"/>
  <c r="G11" i="2"/>
  <c r="F11" i="2"/>
  <c r="L10" i="2"/>
  <c r="K10" i="2"/>
  <c r="J10" i="2"/>
  <c r="I10" i="2"/>
  <c r="H10" i="2"/>
  <c r="G10" i="2"/>
  <c r="F10" i="2"/>
  <c r="L9" i="2"/>
  <c r="K9" i="2"/>
  <c r="J9" i="2"/>
  <c r="I9" i="2"/>
  <c r="H9" i="2"/>
  <c r="G9" i="2"/>
  <c r="F9" i="2"/>
  <c r="L8" i="2"/>
  <c r="K8" i="2"/>
  <c r="J8" i="2"/>
  <c r="I8" i="2"/>
  <c r="H8" i="2"/>
  <c r="G8" i="2"/>
  <c r="F8" i="2"/>
  <c r="L7" i="2"/>
  <c r="K7" i="2"/>
  <c r="J7" i="2"/>
  <c r="I7" i="2"/>
  <c r="H7" i="2"/>
  <c r="G7" i="2"/>
  <c r="F7" i="2"/>
  <c r="L6" i="2"/>
  <c r="K6" i="2"/>
  <c r="J6" i="2"/>
  <c r="I6" i="2"/>
  <c r="H6" i="2"/>
  <c r="G6" i="2"/>
  <c r="F6" i="2"/>
  <c r="L5" i="2"/>
  <c r="K5" i="2"/>
  <c r="J5" i="2"/>
  <c r="I5" i="2"/>
  <c r="H5" i="2"/>
  <c r="G5" i="2"/>
  <c r="F5" i="2"/>
  <c r="L4" i="2"/>
  <c r="K4" i="2"/>
  <c r="J4" i="2"/>
  <c r="I4" i="2"/>
  <c r="H4" i="2"/>
  <c r="G4" i="2"/>
  <c r="F4" i="2"/>
  <c r="L3" i="2"/>
  <c r="K3" i="2"/>
  <c r="J3" i="2"/>
  <c r="I3" i="2"/>
  <c r="H3" i="2"/>
  <c r="G3" i="2"/>
  <c r="F3" i="2"/>
  <c r="L2" i="2"/>
  <c r="K2" i="2"/>
  <c r="J2" i="2"/>
  <c r="I2" i="2"/>
  <c r="H2" i="2"/>
  <c r="G2" i="2"/>
  <c r="F2" i="2"/>
  <c r="N47" i="2" l="1"/>
  <c r="N48" i="2"/>
  <c r="N49" i="2"/>
  <c r="N51" i="2"/>
  <c r="H51" i="2"/>
  <c r="J50" i="2"/>
  <c r="K46" i="2"/>
  <c r="J51" i="2"/>
  <c r="F51" i="2"/>
  <c r="C62" i="2"/>
  <c r="L51" i="2"/>
  <c r="G50" i="2"/>
  <c r="I46" i="2"/>
  <c r="C61" i="2"/>
  <c r="H46" i="2"/>
  <c r="J46" i="2"/>
  <c r="G51" i="2"/>
  <c r="I50" i="2"/>
  <c r="L46" i="2"/>
  <c r="I51" i="2"/>
  <c r="K50" i="2"/>
  <c r="H50" i="2"/>
  <c r="E50" i="2"/>
  <c r="L50" i="2"/>
  <c r="F46" i="2"/>
  <c r="K51" i="2"/>
  <c r="E51" i="2"/>
  <c r="C63" i="2"/>
  <c r="C64" i="2"/>
  <c r="G46" i="2"/>
  <c r="E46" i="2"/>
  <c r="F50" i="2"/>
  <c r="D49" i="2"/>
  <c r="D47" i="2"/>
  <c r="D48" i="2"/>
  <c r="I47" i="2"/>
  <c r="H48" i="2"/>
  <c r="F47" i="2"/>
  <c r="L48" i="2"/>
  <c r="L47" i="2"/>
  <c r="L49" i="2"/>
  <c r="K47" i="2"/>
  <c r="J48" i="2"/>
  <c r="K49" i="2"/>
  <c r="J47" i="2"/>
  <c r="I48" i="2"/>
  <c r="J49" i="2"/>
  <c r="I49" i="2"/>
  <c r="H47" i="2"/>
  <c r="G48" i="2"/>
  <c r="H49" i="2"/>
  <c r="G47" i="2"/>
  <c r="F48" i="2"/>
  <c r="G49" i="2"/>
  <c r="E48" i="2"/>
  <c r="E49" i="2"/>
  <c r="F49" i="2"/>
  <c r="E47" i="2"/>
  <c r="K48" i="2"/>
</calcChain>
</file>

<file path=xl/sharedStrings.xml><?xml version="1.0" encoding="utf-8"?>
<sst xmlns="http://schemas.openxmlformats.org/spreadsheetml/2006/main" count="628" uniqueCount="102">
  <si>
    <t>Timestamp</t>
  </si>
  <si>
    <t>Email address</t>
  </si>
  <si>
    <r>
      <t xml:space="preserve">By selecting the "Yes" option I hereby voluntarily grant my permission for participation in this questionnaire. The nature and the objective of this research have been explained to me and I understand it.
I understand my right to choose whether to participate in the research project, and that the information provided will be handled </t>
    </r>
    <r>
      <rPr>
        <b/>
        <sz val="10"/>
        <color theme="1"/>
        <rFont val="Arial"/>
        <family val="2"/>
      </rPr>
      <t>confidentially</t>
    </r>
    <r>
      <rPr>
        <sz val="10"/>
        <color theme="1"/>
        <rFont val="Arial"/>
        <family val="2"/>
      </rPr>
      <t>. 
I am aware that the results of the survey may be used for academic publication.</t>
    </r>
  </si>
  <si>
    <r>
      <rPr>
        <b/>
        <sz val="10"/>
        <color theme="1"/>
        <rFont val="Arial"/>
        <family val="2"/>
      </rPr>
      <t>Customer Orientation</t>
    </r>
    <r>
      <rPr>
        <i/>
        <sz val="10"/>
        <color theme="1"/>
        <rFont val="Arial"/>
        <family val="2"/>
      </rPr>
      <t xml:space="preserve">
Refers to the proactive attitude and responsiveness of internal and external customer needs:</t>
    </r>
    <r>
      <rPr>
        <sz val="10"/>
        <color theme="1"/>
        <rFont val="Arial"/>
        <family val="2"/>
      </rPr>
      <t xml:space="preserve">
* The core business processes of our organization are focused on satisfying our customers. 
* Our organization incorporates customer expectations into its business processes. 
* Our organization uses customer complaints as an opportunity to reflect on the redesign of business processes. 
* Our organization includes our customers in the design of our business processes. 
* Our organization understands the processes of our customers that lead to an interaction with our organization. 
* Our organization defines internal customers for all business processes. 
*Employees of our organization focus on the requirements of colleagues who receive their work. 
* Employees of our organization have a good understanding of who their internal customers are. 
* Managers of our organization encourage employees to meet the needs of colleagues who receive their work. 
* Employees treat people within our organization as customers when providing them with internal services. [Internal Customer Orientation]</t>
    </r>
  </si>
  <si>
    <r>
      <rPr>
        <b/>
        <sz val="10"/>
        <color theme="1"/>
        <rFont val="Arial"/>
        <family val="2"/>
      </rPr>
      <t>Customer Orientation</t>
    </r>
    <r>
      <rPr>
        <i/>
        <sz val="10"/>
        <color theme="1"/>
        <rFont val="Arial"/>
        <family val="2"/>
      </rPr>
      <t xml:space="preserve">
Refers to the proactive attitude and responsiveness of internal and external customer needs:</t>
    </r>
    <r>
      <rPr>
        <sz val="10"/>
        <color theme="1"/>
        <rFont val="Arial"/>
        <family val="2"/>
      </rPr>
      <t xml:space="preserve">
* The core business processes of our organization are focused on satisfying our customers. 
* Our organization incorporates customer expectations into its business processes. 
* Our organization uses customer complaints as an opportunity to reflect on the redesign of business processes. 
* Our organization includes our customers in the design of our business processes. 
* Our organization understands the processes of our customers that lead to an interaction with our organization. 
* Our organization defines internal customers for all business processes. 
*Employees of our organization focus on the requirements of colleagues who receive their work. 
* Employees of our organization have a good understanding of who their internal customers are. 
* Managers of our organization encourage employees to meet the needs of colleagues who receive their work. 
* Employees treat people within our organization as customers when providing them with internal services. [External Customer Orientation]</t>
    </r>
  </si>
  <si>
    <r>
      <rPr>
        <b/>
        <sz val="10"/>
        <color theme="1"/>
        <rFont val="Arial"/>
        <family val="2"/>
      </rPr>
      <t>Excellence</t>
    </r>
    <r>
      <rPr>
        <i/>
        <sz val="10"/>
        <color theme="1"/>
        <rFont val="Arial"/>
        <family val="2"/>
      </rPr>
      <t xml:space="preserve">
Refers to the orientation towards optimality and perfection in process performance through discipline, quality awareness and sustainability:</t>
    </r>
    <r>
      <rPr>
        <sz val="10"/>
        <color theme="1"/>
        <rFont val="Arial"/>
        <family val="2"/>
      </rPr>
      <t xml:space="preserve">
* Our organization regularly evaluates its business processes for improvement opportunities. 
* Employees of our organization strive to improve our business processes continually. 
* Our organization regularly implements best practices that improve business processes. 
* Managers of our organization regularly invite ideas from our employees on ways to improve business processes. 
* Our organization regularly uses performance indicators to find ways to improve business processes. 
* Team leaders in our organization honor cutting-edge ideas for the innovation of business processes. 
* Our top management rewards employees who present pioneering ideas for enhancing the performance of business processes. 
* Our organization welcomes concepts for fundamental innovations that increase the performance of business processes. 
* Our organization encourages thinking “outside the box” to create innovative solutions in business processes. 
* Managers of our organization are open to radical changes that enhance the performance of business processes. [Continuous Improvement]</t>
    </r>
  </si>
  <si>
    <r>
      <rPr>
        <b/>
        <sz val="10"/>
        <color theme="1"/>
        <rFont val="Arial"/>
        <family val="2"/>
      </rPr>
      <t>Excellence</t>
    </r>
    <r>
      <rPr>
        <i/>
        <sz val="10"/>
        <color theme="1"/>
        <rFont val="Arial"/>
        <family val="2"/>
      </rPr>
      <t xml:space="preserve">
Refers to the orientation towards optimality and perfection in process performance through discipline, quality awareness and sustainability:</t>
    </r>
    <r>
      <rPr>
        <sz val="10"/>
        <color theme="1"/>
        <rFont val="Arial"/>
        <family val="2"/>
      </rPr>
      <t xml:space="preserve">
* Our organization regularly evaluates its business processes for improvement opportunities. 
* Employees of our organization strive to improve our business processes continually. 
* Our organization regularly implements best practices that improve business processes. 
* Managers of our organization regularly invite ideas from our employees on ways to improve business processes. 
* Our organization regularly uses performance indicators to find ways to improve business processes. 
* Team leaders in our organization honor cutting-edge ideas for the innovation of business processes. 
* Our top management rewards employees who present pioneering ideas for enhancing the performance of business processes. 
* Our organization welcomes concepts for fundamental innovations that increase the performance of business processes. 
* Our organization encourages thinking “outside the box” to create innovative solutions in business processes. 
* Managers of our organization are open to radical changes that enhance the performance of business processes. [Innovation]</t>
    </r>
  </si>
  <si>
    <r>
      <rPr>
        <b/>
        <sz val="10"/>
        <color theme="1"/>
        <rFont val="Arial"/>
        <family val="2"/>
      </rPr>
      <t>Responsibility</t>
    </r>
    <r>
      <rPr>
        <i/>
        <sz val="10"/>
        <color theme="1"/>
        <rFont val="Arial"/>
        <family val="2"/>
      </rPr>
      <t xml:space="preserve">
Refers to the commitment to process objectives and the accountability for process decisions:</t>
    </r>
    <r>
      <rPr>
        <sz val="10"/>
        <color theme="1"/>
        <rFont val="Arial"/>
        <family val="2"/>
      </rPr>
      <t xml:space="preserve">
* Process owners of our organization have the authority to make decisions on business processes. 
* Managers of our organization are rewarded based on the performance of the overall business processes for which they are responsible. 
* Responsibilities for business processes are clearly defined among members of our management board. 
* Process owners of our organization are accountable for the performance of business processes. 
* Our organization appoints process owners for all business processes. 
* Employees of our organization go above and beyond their formally defined responsibilities to achieve the objectives of business processes. 
* Our organization highly values personal dedication to reaching performance targets of business processes. 
* It motivates employees of our organization that their actions contribute to the achievement of business process objectives. 
* Our organization uses current achievements to encourage employees’ commitment to process objectives. 
* Employees of our organization feel an inner obligation to attain the performance goals of business processes. [Accountability]</t>
    </r>
  </si>
  <si>
    <r>
      <rPr>
        <b/>
        <sz val="10"/>
        <color theme="1"/>
        <rFont val="Arial"/>
        <family val="2"/>
      </rPr>
      <t>Responsibility</t>
    </r>
    <r>
      <rPr>
        <i/>
        <sz val="10"/>
        <color theme="1"/>
        <rFont val="Arial"/>
        <family val="2"/>
      </rPr>
      <t xml:space="preserve">
Refers to the commitment to process objectives and the accountability for process decisions:</t>
    </r>
    <r>
      <rPr>
        <sz val="10"/>
        <color theme="1"/>
        <rFont val="Arial"/>
        <family val="2"/>
      </rPr>
      <t xml:space="preserve">
* Process owners of our organization have the authority to make decisions on business processes. 
* Managers of our organization are rewarded based on the performance of the overall business processes for which they are responsible. 
* Responsibilities for business processes are clearly defined among members of our management board. 
* Process owners of our organization are accountable for the performance of business processes. 
* Our organization appoints process owners for all business processes. 
* Employees of our organization go above and beyond their formally defined responsibilities to achieve the objectives of business processes. 
* Our organization highly values personal dedication to reaching performance targets of business processes. 
* It motivates employees of our organization that their actions contribute to the achievement of business process objectives. 
* Our organization uses current achievements to encourage employees’ commitment to process objectives. 
* Employees of our organization feel an inner obligation to attain the performance goals of business processes. [Commitment]</t>
    </r>
  </si>
  <si>
    <r>
      <rPr>
        <b/>
        <sz val="10"/>
        <color theme="1"/>
        <rFont val="Arial"/>
        <family val="2"/>
      </rPr>
      <t>Teamwork</t>
    </r>
    <r>
      <rPr>
        <i/>
        <sz val="10"/>
        <color theme="1"/>
        <rFont val="Arial"/>
        <family val="2"/>
      </rPr>
      <t xml:space="preserve">
Refers to the positive attitude towards cross-functional collaboration (informal structures) as well as the formal structures within a functional organisation:</t>
    </r>
    <r>
      <rPr>
        <sz val="10"/>
        <color theme="1"/>
        <rFont val="Arial"/>
        <family val="2"/>
      </rPr>
      <t xml:space="preserve">
* Our organization properly aligns the goals of the departments that are involved in one business process.
* Managers of our organization routinely arrange cross-departmental meetings to discuss current topics of business processes.
* The overall goals of a business process in our organization are binding on all departments involved in that particular business process. 
* Our organization does well in coordinating the tasks of the departments that are involved in one business process. 
* It is the policy of our organization that employees share their process knowledge with those in other departments. 
* Employees of our organization enjoy working with their process colleagues from other departments.
* Employees of our organization have many opportunities for informal interaction with their process colleagues from other departments.
* Employees of our organization not only identify with their department but also with their process team.
* Employees of our organization informally exchange information about current topics in business processes.
* Our organization encourages informal activities that break down departmental barriers. [Within Formal Structures]</t>
    </r>
  </si>
  <si>
    <r>
      <rPr>
        <b/>
        <sz val="10"/>
        <color theme="1"/>
        <rFont val="Arial"/>
        <family val="2"/>
      </rPr>
      <t>Teamwork</t>
    </r>
    <r>
      <rPr>
        <i/>
        <sz val="10"/>
        <color theme="1"/>
        <rFont val="Arial"/>
        <family val="2"/>
      </rPr>
      <t xml:space="preserve">
Refers to the positive attitude towards cross-functional collaboration (informal structures) as well as the formal structures within a functional organisation:</t>
    </r>
    <r>
      <rPr>
        <sz val="10"/>
        <color theme="1"/>
        <rFont val="Arial"/>
        <family val="2"/>
      </rPr>
      <t xml:space="preserve">
* Our organization properly aligns the goals of the departments that are involved in one business process.
* Managers of our organization routinely arrange cross-departmental meetings to discuss current topics of business processes.
* The overall goals of a business process in our organization are binding on all departments involved in that particular business process. 
* Our organization does well in coordinating the tasks of the departments that are involved in one business process. 
* It is the policy of our organization that employees share their process knowledge with those in other departments. 
* Employees of our organization enjoy working with their process colleagues from other departments.
* Employees of our organization have many opportunities for informal interaction with their process colleagues from other departments.
* Employees of our organization not only identify with their department but also with their process team.
* Employees of our organization informally exchange information about current topics in business processes.
* Our organization encourages informal activities that break down departmental barriers. [Across Informal Structures]</t>
    </r>
  </si>
  <si>
    <t>rademn@gmail.com</t>
  </si>
  <si>
    <t>Yes</t>
  </si>
  <si>
    <t>Maybe</t>
  </si>
  <si>
    <t>Fair amount</t>
  </si>
  <si>
    <t>charlene.trum@santam.co.za</t>
  </si>
  <si>
    <t>Not at all</t>
  </si>
  <si>
    <t>chipo.mafaiti@santam.co.za</t>
  </si>
  <si>
    <t>rule.horne@santam.co.za</t>
  </si>
  <si>
    <t>Definitely</t>
  </si>
  <si>
    <t>marguerite.devilliers@santam.co.za</t>
  </si>
  <si>
    <t>adrianakotze77@gmails.com</t>
  </si>
  <si>
    <t>roald.wagener@santam.co.za</t>
  </si>
  <si>
    <t>joseline.dunn@santam.co.za</t>
  </si>
  <si>
    <t>claire.prins@santam.co.za</t>
  </si>
  <si>
    <t>NASTASHA.OMRANO@SANTAM.CO.ZA</t>
  </si>
  <si>
    <t>sunet.cordier@santam.co.za</t>
  </si>
  <si>
    <t>anne-marie.pretorius@santam.co.za</t>
  </si>
  <si>
    <t>retha.botha@santam.co.za</t>
  </si>
  <si>
    <t>liam.gannon@santam.co.za</t>
  </si>
  <si>
    <t>carel.mieny@santam.co.za</t>
  </si>
  <si>
    <t>chantal.gillies@santam.co.za</t>
  </si>
  <si>
    <t>neo.manyeli@santam.co.za</t>
  </si>
  <si>
    <t>elsebe.style@santam.co.za</t>
  </si>
  <si>
    <t>daphne.kumm@santam.co.za</t>
  </si>
  <si>
    <t>sarisha.bhaw@santam.co.za</t>
  </si>
  <si>
    <t>theunis.labuschagne@santam.co.za</t>
  </si>
  <si>
    <t>Internal Customer Orientation</t>
  </si>
  <si>
    <t>External Customer Orientation</t>
  </si>
  <si>
    <t>Continuous Improvement</t>
  </si>
  <si>
    <t>Innovation</t>
  </si>
  <si>
    <t>Accountability</t>
  </si>
  <si>
    <t>Commitment</t>
  </si>
  <si>
    <t>Formal Structures</t>
  </si>
  <si>
    <t xml:space="preserve"> Informal Structures</t>
  </si>
  <si>
    <t>Team</t>
  </si>
  <si>
    <t>Legal Claims</t>
  </si>
  <si>
    <t>BPO</t>
  </si>
  <si>
    <t>OPS</t>
  </si>
  <si>
    <t>precious.olifant@santam.co.za</t>
  </si>
  <si>
    <t>Karabelo.Khabane@santam.co.za</t>
  </si>
  <si>
    <t>johann.esterhuizen@santam.co.za</t>
  </si>
  <si>
    <t>tebogo.lechwano@santam.co.za</t>
  </si>
  <si>
    <t>tasheel.bhaw@santam.co.za</t>
  </si>
  <si>
    <t>Detail</t>
  </si>
  <si>
    <t>Support</t>
  </si>
  <si>
    <t>Finance</t>
  </si>
  <si>
    <t>PL</t>
  </si>
  <si>
    <t>CL</t>
  </si>
  <si>
    <t>Marketing</t>
  </si>
  <si>
    <t>Legal</t>
  </si>
  <si>
    <t>BS</t>
  </si>
  <si>
    <t>Proc</t>
  </si>
  <si>
    <t>NM</t>
  </si>
  <si>
    <t>eduard.venter@santam.co.za</t>
  </si>
  <si>
    <t>melissa.vanrensburg@santam.co.za</t>
  </si>
  <si>
    <t>Lesego.Mogatle@santam.co.za</t>
  </si>
  <si>
    <t>mornay.daniels@santam.co.za</t>
  </si>
  <si>
    <t>maryna.dietrechsen@santam.co.za</t>
  </si>
  <si>
    <t>myrna.nayman@santam.co.za</t>
  </si>
  <si>
    <t>wiseman.matshaya@santam.co.za</t>
  </si>
  <si>
    <t>Santam Re</t>
  </si>
  <si>
    <t>FNOL</t>
  </si>
  <si>
    <t>shaakiraafrika@gmail.com</t>
  </si>
  <si>
    <t>lauren.prowse@santam.co.za</t>
  </si>
  <si>
    <t>Eugene.Forbes@santam.com.na</t>
  </si>
  <si>
    <t>Estel.Scheepers@santam.co.za</t>
  </si>
  <si>
    <t>Entry Timestamp</t>
  </si>
  <si>
    <t>Claims</t>
  </si>
  <si>
    <t xml:space="preserve">CL </t>
  </si>
  <si>
    <t>IT</t>
  </si>
  <si>
    <t>UW</t>
  </si>
  <si>
    <t>Customer Orientation</t>
  </si>
  <si>
    <t>Internal</t>
  </si>
  <si>
    <t>External</t>
  </si>
  <si>
    <t>Excellence</t>
  </si>
  <si>
    <t>Responsibility</t>
  </si>
  <si>
    <t>Teamwork</t>
  </si>
  <si>
    <t>Within formal structures</t>
  </si>
  <si>
    <t>Across informal structures</t>
  </si>
  <si>
    <t>average</t>
  </si>
  <si>
    <t>Responses</t>
  </si>
  <si>
    <t>shaakira.afrika@santam.co.za</t>
  </si>
  <si>
    <t>malusi.magagula@santam.co.za</t>
  </si>
  <si>
    <t>Ruenell.Meyer@santam.co.za</t>
  </si>
  <si>
    <t>hein.visser@santam.co.za</t>
  </si>
  <si>
    <t>Control</t>
  </si>
  <si>
    <t>07/06/2024 07:52:00</t>
  </si>
  <si>
    <t>07/06/2024 15:14:01</t>
  </si>
  <si>
    <t>Mpfuxi.Makondo@santam.co.za</t>
  </si>
  <si>
    <t>Wasfey.Khan@santam.co.za</t>
  </si>
  <si>
    <t>total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</si>
</sst>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"/>
  </numFmts>
  <fonts count="10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/>
    <xf numFmtId="0" fontId="6" fillId="2" borderId="0" xfId="0" applyFont="1" applyFill="1"/>
    <xf numFmtId="165" fontId="7" fillId="0" borderId="0" xfId="0" applyNumberFormat="1" applyFont="1"/>
    <xf numFmtId="0" fontId="7" fillId="0" borderId="0" xfId="0" applyFont="1"/>
    <xf numFmtId="0" fontId="1" fillId="2" borderId="0" xfId="0" applyFont="1" applyFill="1"/>
    <xf numFmtId="0" fontId="8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vertical="top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9" fillId="0" borderId="0" xfId="1"/>
    <xf numFmtId="22" fontId="8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22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vertical="top"/>
    </xf>
    <xf numFmtId="0" fontId="0" fillId="0" borderId="0" xfId="0" applyAlignment="1">
      <alignment horizontal="center" vertical="top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0" fontId="9" fillId="0" borderId="1" xfId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</cellXfs>
  <cellStyles count="2">
    <cellStyle name="Hyperlink" xfId="1" builtinId="8"/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Overall CERT Values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Team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Analysis!$E$1:$L$1</c:f>
              <c:strCache>
                <c:ptCount val="8"/>
                <c:pt idx="0">
                  <c:v>Internal Customer Orientation</c:v>
                </c:pt>
                <c:pt idx="1">
                  <c:v>External Customer Orientation</c:v>
                </c:pt>
                <c:pt idx="2">
                  <c:v>Continuous Improvement</c:v>
                </c:pt>
                <c:pt idx="3">
                  <c:v>Innovation</c:v>
                </c:pt>
                <c:pt idx="4">
                  <c:v>Accountability</c:v>
                </c:pt>
                <c:pt idx="5">
                  <c:v>Commitment</c:v>
                </c:pt>
                <c:pt idx="6">
                  <c:v>Formal Structures</c:v>
                </c:pt>
                <c:pt idx="7">
                  <c:v> Informal Structures</c:v>
                </c:pt>
              </c:strCache>
            </c:strRef>
          </c:cat>
          <c:val>
            <c:numRef>
              <c:f>Analysis!$E$47:$L$47</c:f>
              <c:numCache>
                <c:formatCode>0.0</c:formatCode>
                <c:ptCount val="8"/>
                <c:pt idx="0">
                  <c:v>2.9166666666666665</c:v>
                </c:pt>
                <c:pt idx="1">
                  <c:v>3</c:v>
                </c:pt>
                <c:pt idx="2">
                  <c:v>3.25</c:v>
                </c:pt>
                <c:pt idx="3">
                  <c:v>2.9166666666666665</c:v>
                </c:pt>
                <c:pt idx="4">
                  <c:v>2.8333333333333335</c:v>
                </c:pt>
                <c:pt idx="5">
                  <c:v>2.9166666666666665</c:v>
                </c:pt>
                <c:pt idx="6">
                  <c:v>3.0833333333333335</c:v>
                </c:pt>
                <c:pt idx="7">
                  <c:v>2.8333333333333335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D6-4B50-9F4F-7E729BFB9A92}"/>
            </c:ext>
          </c:extLst>
        </c:ser>
        <c:ser>
          <c:idx val="3"/>
          <c:order val="3"/>
          <c:tx>
            <c:v>Team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Analysis!$E$1:$L$1</c:f>
              <c:strCache>
                <c:ptCount val="8"/>
                <c:pt idx="0">
                  <c:v>Internal Customer Orientation</c:v>
                </c:pt>
                <c:pt idx="1">
                  <c:v>External Customer Orientation</c:v>
                </c:pt>
                <c:pt idx="2">
                  <c:v>Continuous Improvement</c:v>
                </c:pt>
                <c:pt idx="3">
                  <c:v>Innovation</c:v>
                </c:pt>
                <c:pt idx="4">
                  <c:v>Accountability</c:v>
                </c:pt>
                <c:pt idx="5">
                  <c:v>Commitment</c:v>
                </c:pt>
                <c:pt idx="6">
                  <c:v>Formal Structures</c:v>
                </c:pt>
                <c:pt idx="7">
                  <c:v> Informal Structures</c:v>
                </c:pt>
              </c:strCache>
            </c:strRef>
          </c:cat>
          <c:val>
            <c:numRef>
              <c:f>Analysis!$E$50:$L$50</c:f>
              <c:numCache>
                <c:formatCode>0.0</c:formatCode>
                <c:ptCount val="8"/>
                <c:pt idx="0">
                  <c:v>3.2857142857142856</c:v>
                </c:pt>
                <c:pt idx="1">
                  <c:v>3.2857142857142856</c:v>
                </c:pt>
                <c:pt idx="2">
                  <c:v>3.4285714285714284</c:v>
                </c:pt>
                <c:pt idx="3">
                  <c:v>3.2857142857142856</c:v>
                </c:pt>
                <c:pt idx="4">
                  <c:v>3.1428571428571428</c:v>
                </c:pt>
                <c:pt idx="5">
                  <c:v>3.1428571428571428</c:v>
                </c:pt>
                <c:pt idx="6">
                  <c:v>3.1428571428571428</c:v>
                </c:pt>
                <c:pt idx="7">
                  <c:v>2.8571428571428572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D6-4B50-9F4F-7E729BFB9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764511"/>
        <c:axId val="1050663791"/>
        <c:extLst>
          <c:ext xmlns:c15="http://schemas.microsoft.com/office/drawing/2012/chart" uri="{02D57815-91ED-43cb-92C2-25804820EDAC}">
            <c15:filteredRad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Analysis!$C$48</c15:sqref>
                        </c15:formulaRef>
                      </c:ext>
                    </c:extLst>
                    <c:strCache>
                      <c:ptCount val="1"/>
                      <c:pt idx="0">
                        <c:v>Claims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Analysis!$E$1:$L$1</c15:sqref>
                        </c15:formulaRef>
                      </c:ext>
                    </c:extLst>
                    <c:strCache>
                      <c:ptCount val="8"/>
                      <c:pt idx="0">
                        <c:v>Internal Customer Orientation</c:v>
                      </c:pt>
                      <c:pt idx="1">
                        <c:v>External Customer Orientation</c:v>
                      </c:pt>
                      <c:pt idx="2">
                        <c:v>Continuous Improvement</c:v>
                      </c:pt>
                      <c:pt idx="3">
                        <c:v>Innovation</c:v>
                      </c:pt>
                      <c:pt idx="4">
                        <c:v>Accountability</c:v>
                      </c:pt>
                      <c:pt idx="5">
                        <c:v>Commitment</c:v>
                      </c:pt>
                      <c:pt idx="6">
                        <c:v>Formal Structures</c:v>
                      </c:pt>
                      <c:pt idx="7">
                        <c:v> Informal Structures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Analysis!$E$48:$L$48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3.1666666666666665</c:v>
                      </c:pt>
                      <c:pt idx="1">
                        <c:v>3.1666666666666665</c:v>
                      </c:pt>
                      <c:pt idx="2">
                        <c:v>3.1666666666666665</c:v>
                      </c:pt>
                      <c:pt idx="3">
                        <c:v>3.1666666666666665</c:v>
                      </c:pt>
                      <c:pt idx="4">
                        <c:v>2.8333333333333335</c:v>
                      </c:pt>
                      <c:pt idx="5">
                        <c:v>3.3333333333333335</c:v>
                      </c:pt>
                      <c:pt idx="6">
                        <c:v>3</c:v>
                      </c:pt>
                      <c:pt idx="7">
                        <c:v>2.6666666666666665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DD6-4B50-9F4F-7E729BFB9A92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Analysis!$C$49</c15:sqref>
                        </c15:formulaRef>
                      </c:ext>
                    </c:extLst>
                    <c:strCache>
                      <c:ptCount val="1"/>
                      <c:pt idx="0">
                        <c:v>BPO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Analysis!$E$1:$L$1</c15:sqref>
                        </c15:formulaRef>
                      </c:ext>
                    </c:extLst>
                    <c:strCache>
                      <c:ptCount val="8"/>
                      <c:pt idx="0">
                        <c:v>Internal Customer Orientation</c:v>
                      </c:pt>
                      <c:pt idx="1">
                        <c:v>External Customer Orientation</c:v>
                      </c:pt>
                      <c:pt idx="2">
                        <c:v>Continuous Improvement</c:v>
                      </c:pt>
                      <c:pt idx="3">
                        <c:v>Innovation</c:v>
                      </c:pt>
                      <c:pt idx="4">
                        <c:v>Accountability</c:v>
                      </c:pt>
                      <c:pt idx="5">
                        <c:v>Commitment</c:v>
                      </c:pt>
                      <c:pt idx="6">
                        <c:v>Formal Structures</c:v>
                      </c:pt>
                      <c:pt idx="7">
                        <c:v> Informal Structures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Analysis!$E$49:$L$49</c15:sqref>
                        </c15:formulaRef>
                      </c:ext>
                    </c:extLst>
                    <c:numCache>
                      <c:formatCode>0.0</c:formatCode>
                      <c:ptCount val="8"/>
                      <c:pt idx="0">
                        <c:v>3</c:v>
                      </c:pt>
                      <c:pt idx="1">
                        <c:v>3.25</c:v>
                      </c:pt>
                      <c:pt idx="2">
                        <c:v>3</c:v>
                      </c:pt>
                      <c:pt idx="3">
                        <c:v>3</c:v>
                      </c:pt>
                      <c:pt idx="4">
                        <c:v>2.75</c:v>
                      </c:pt>
                      <c:pt idx="5">
                        <c:v>3</c:v>
                      </c:pt>
                      <c:pt idx="6">
                        <c:v>3</c:v>
                      </c:pt>
                      <c:pt idx="7">
                        <c:v>2.75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D6-4B50-9F4F-7E729BFB9A92}"/>
                  </c:ext>
                </c:extLst>
              </c15:ser>
            </c15:filteredRadarSeries>
          </c:ext>
        </c:extLst>
      </c:radarChart>
      <c:catAx>
        <c:axId val="105176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663791"/>
        <c:crosses val="autoZero"/>
        <c:auto val="1"/>
        <c:lblAlgn val="ctr"/>
        <c:lblOffset val="100"/>
        <c:noMultiLvlLbl val="0"/>
      </c:catAx>
      <c:valAx>
        <c:axId val="1050663791"/>
        <c:scaling>
          <c:orientation val="minMax"/>
          <c:max val="4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accent3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764511"/>
        <c:crosses val="autoZero"/>
        <c:crossBetween val="between"/>
        <c:min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121921</xdr:colOff>
      <xdr:row>3</xdr:row>
      <xdr:rowOff>76200</xdr:rowOff>
    </xdr:from>
    <xdr:to>
      <xdr:col>0</xdr:col>
      <xdr:colOff>3555084</xdr:colOff>
      <xdr:row>22</xdr:row>
      <xdr:rowOff>59040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944690-2DC6-1C75-3C2D-35EC0960B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1" y="579120"/>
          <a:ext cx="3433163" cy="31680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144781</xdr:colOff>
      <xdr:row>3</xdr:row>
      <xdr:rowOff>53340</xdr:rowOff>
    </xdr:from>
    <xdr:to>
      <xdr:col>1</xdr:col>
      <xdr:colOff>3370624</xdr:colOff>
      <xdr:row>22</xdr:row>
      <xdr:rowOff>36180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D0F5C6-58A5-0468-395B-9BCDF03E3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24301" y="556260"/>
          <a:ext cx="3225843" cy="31680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</xdr:col>
      <xdr:colOff>160020</xdr:colOff>
      <xdr:row>3</xdr:row>
      <xdr:rowOff>60960</xdr:rowOff>
    </xdr:from>
    <xdr:to>
      <xdr:col>2</xdr:col>
      <xdr:colOff>3301286</xdr:colOff>
      <xdr:row>22</xdr:row>
      <xdr:rowOff>43800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E503EC6-9000-60DA-A7EA-9BDCAB9B5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66660" y="563880"/>
          <a:ext cx="3141266" cy="31680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3</xdr:col>
      <xdr:colOff>83820</xdr:colOff>
      <xdr:row>3</xdr:row>
      <xdr:rowOff>45720</xdr:rowOff>
    </xdr:from>
    <xdr:to>
      <xdr:col>3</xdr:col>
      <xdr:colOff>3196241</xdr:colOff>
      <xdr:row>22</xdr:row>
      <xdr:rowOff>28560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6ABCFB1-4F00-0C13-0E45-A529026C7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72800" y="548640"/>
          <a:ext cx="3112421" cy="31680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1007744</xdr:colOff>
      <xdr:row>52</xdr:row>
      <xdr:rowOff>109535</xdr:rowOff>
    </xdr:from>
    <xdr:to>
      <xdr:col>10</xdr:col>
      <xdr:colOff>171450</xdr:colOff>
      <xdr:row>76</xdr:row>
      <xdr:rowOff>60959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BDE948-165F-420E-9C24-C2E4DEE61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anlam-my.sharepoint.com/personal/maryka_erasmus_santam_co_za/Documents/Maryka/Privaat/M%20Eng%20UP/Research/Santam%20Research/Controls.xlsx" TargetMode="External"/><Relationship Id="rId1" Type="http://schemas.openxmlformats.org/officeDocument/2006/relationships/externalLinkPath" Target="/personal/maryka_erasmus_santam_co_za/Documents/Maryka/Privaat/M%20Eng%20UP/Research/Santam%20Research/Control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anlam-my.sharepoint.com/personal/maryka_erasmus_santam_co_za/Documents/Maryka/Privaat/M%20Eng%20UP/Research/Santam%20Research/1.%20Intro/1%20Process%20Ownership%20Intro%20ME%20Analysis.xlsx" TargetMode="External"/><Relationship Id="rId1" Type="http://schemas.openxmlformats.org/officeDocument/2006/relationships/externalLinkPath" Target="/personal/maryka_erasmus_santam_co_za/Documents/Maryka/Privaat/M%20Eng%20UP/Research/Santam%20Research/1.%20Intro/1%20Process%20Ownership%20Intro%20ME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ames &amp; Participation"/>
      <sheetName val="Sessions"/>
    </sheetNames>
    <sheetDataSet>
      <sheetData sheetId="0">
        <row r="1">
          <cell r="A1">
            <v>52</v>
          </cell>
        </row>
        <row r="2">
          <cell r="A2" t="str">
            <v>E-mail Adress</v>
          </cell>
        </row>
        <row r="3">
          <cell r="A3" t="str">
            <v>Abulele.Mkiva@santam.co.ca</v>
          </cell>
        </row>
        <row r="4">
          <cell r="A4" t="str">
            <v>adrianakotze77@gmails.com</v>
          </cell>
        </row>
        <row r="5">
          <cell r="A5" t="str">
            <v>anne-marie.pretorius@santam.co.za</v>
          </cell>
        </row>
        <row r="6">
          <cell r="A6" t="str">
            <v>carel.mieny@santam.co.za</v>
          </cell>
        </row>
        <row r="7">
          <cell r="A7" t="str">
            <v>chantal.gillies@santam.co.za</v>
          </cell>
        </row>
        <row r="8">
          <cell r="A8" t="str">
            <v>charlene.trum@santam.co.za</v>
          </cell>
        </row>
        <row r="9">
          <cell r="A9" t="str">
            <v>chipo.mafaiti@santam.co.za</v>
          </cell>
        </row>
        <row r="10">
          <cell r="A10" t="str">
            <v>christo.noeth@santam.co.za</v>
          </cell>
        </row>
        <row r="11">
          <cell r="A11" t="str">
            <v>claire.prins@santam.co.za</v>
          </cell>
        </row>
        <row r="12">
          <cell r="A12" t="str">
            <v>daphne.kumm@santam.co.za</v>
          </cell>
        </row>
        <row r="13">
          <cell r="A13" t="str">
            <v>DeonB@TIC.co.za</v>
          </cell>
        </row>
        <row r="14">
          <cell r="A14" t="str">
            <v>eduard.venter@santam.co.za</v>
          </cell>
        </row>
        <row r="15">
          <cell r="A15" t="str">
            <v>elsebe.style@santam.co.za</v>
          </cell>
        </row>
        <row r="16">
          <cell r="A16" t="str">
            <v>Estel.Scheepers@santam.co.za</v>
          </cell>
        </row>
        <row r="17">
          <cell r="A17" t="str">
            <v>Eugene.Forbes@santam.com.na</v>
          </cell>
        </row>
        <row r="18">
          <cell r="A18" t="str">
            <v>ghasina.docrat@santam.co.za</v>
          </cell>
        </row>
        <row r="19">
          <cell r="A19" t="str">
            <v>hein.visser@santam.co.za</v>
          </cell>
        </row>
        <row r="20">
          <cell r="A20" t="str">
            <v>jacques.nolte@gmail.com</v>
          </cell>
        </row>
        <row r="21">
          <cell r="A21" t="str">
            <v>janice.thomas@santam.co.za</v>
          </cell>
        </row>
        <row r="22">
          <cell r="A22" t="str">
            <v>johann.esterhuizen@santam.co.za</v>
          </cell>
        </row>
        <row r="23">
          <cell r="A23" t="str">
            <v>joseline.dunn@santam.co.za</v>
          </cell>
        </row>
        <row r="24">
          <cell r="A24" t="str">
            <v>Karabelo.Khabane@santam.co.za</v>
          </cell>
        </row>
        <row r="25">
          <cell r="A25" t="str">
            <v>lauren.prowse@santam.co.za</v>
          </cell>
        </row>
        <row r="26">
          <cell r="A26" t="str">
            <v>Lesego.Mogatle@santam.co.za</v>
          </cell>
        </row>
        <row r="27">
          <cell r="A27" t="str">
            <v>liam.gannon@santam.co.za</v>
          </cell>
        </row>
        <row r="28">
          <cell r="A28" t="str">
            <v>malusi.magagula@santam.co.za</v>
          </cell>
        </row>
        <row r="29">
          <cell r="A29" t="str">
            <v>marguerite.devilliers@santam.co.za</v>
          </cell>
        </row>
        <row r="30">
          <cell r="A30" t="str">
            <v>maryna.dietrechsen@santam.co.za</v>
          </cell>
        </row>
        <row r="31">
          <cell r="A31" t="str">
            <v>melissa.vanrensburg@santam.co.za</v>
          </cell>
        </row>
        <row r="32">
          <cell r="A32" t="str">
            <v>mornay.daniels@santam.co.za</v>
          </cell>
        </row>
        <row r="33">
          <cell r="A33" t="str">
            <v>Mpfuxi.Makondo@santam.co.za</v>
          </cell>
        </row>
        <row r="34">
          <cell r="A34" t="str">
            <v>myrna.nayman@santam.co.za</v>
          </cell>
        </row>
        <row r="35">
          <cell r="A35" t="str">
            <v>nabeelah.maharaj@santam.co.za</v>
          </cell>
        </row>
        <row r="36">
          <cell r="A36" t="str">
            <v>nastasha.omrano@santam.co.za</v>
          </cell>
        </row>
        <row r="37">
          <cell r="A37" t="str">
            <v>neo.manyeli@santam.co.za</v>
          </cell>
        </row>
        <row r="38">
          <cell r="A38" t="str">
            <v>petrus.roode@santam.co.za</v>
          </cell>
        </row>
        <row r="39">
          <cell r="A39" t="str">
            <v>Precious.Olifant@santam.co.za</v>
          </cell>
        </row>
        <row r="40">
          <cell r="A40" t="str">
            <v>rademn@gmail.com</v>
          </cell>
        </row>
        <row r="41">
          <cell r="A41" t="str">
            <v>retha.botha@santam.co.za</v>
          </cell>
        </row>
        <row r="42">
          <cell r="A42" t="str">
            <v>Rezaan.Scheepers@santam.co.za</v>
          </cell>
        </row>
        <row r="43">
          <cell r="A43" t="str">
            <v>roald.wagener@santam.co.za</v>
          </cell>
        </row>
        <row r="44">
          <cell r="A44" t="str">
            <v>Ruenell.Meyer@santam.co.za</v>
          </cell>
        </row>
        <row r="45">
          <cell r="A45" t="str">
            <v>rule.horne@santam.co.za</v>
          </cell>
        </row>
        <row r="46">
          <cell r="A46" t="str">
            <v>sarisha.bhaw@santam.co.za</v>
          </cell>
        </row>
        <row r="47">
          <cell r="A47" t="str">
            <v>shaakira.afrika@santam.co.za</v>
          </cell>
        </row>
        <row r="48">
          <cell r="A48" t="str">
            <v>sunet.cordier@santam.co.za</v>
          </cell>
        </row>
        <row r="49">
          <cell r="A49" t="str">
            <v>tasheel.bhaw@santam.co.za</v>
          </cell>
        </row>
        <row r="50">
          <cell r="A50" t="str">
            <v>tebogo.lechwano@santam.co.za</v>
          </cell>
        </row>
        <row r="51">
          <cell r="A51" t="str">
            <v>Theunis.labuschagne@santam.co.za</v>
          </cell>
        </row>
        <row r="52">
          <cell r="A52" t="str">
            <v>Vinay.Bhoora@santam.co.za</v>
          </cell>
        </row>
        <row r="53">
          <cell r="A53" t="str">
            <v>Wasfey.Khan@santam.co.za</v>
          </cell>
        </row>
        <row r="54">
          <cell r="A54" t="str">
            <v>wiseman.matshaya@santam.co.za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ams"/>
      <sheetName val="JG"/>
      <sheetName val="Roles"/>
      <sheetName val="Active"/>
      <sheetName val="Proficiency"/>
      <sheetName val="Experience"/>
      <sheetName val="Process Role"/>
      <sheetName val="Form responses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Email address</v>
          </cell>
          <cell r="G2" t="str">
            <v>Dept</v>
          </cell>
        </row>
        <row r="3">
          <cell r="C3" t="str">
            <v>liam.gannon@santam.co.za</v>
          </cell>
          <cell r="G3" t="str">
            <v>Legal Claims</v>
          </cell>
        </row>
        <row r="4">
          <cell r="C4" t="str">
            <v>Eugene.Forbes@santam.com.na</v>
          </cell>
          <cell r="G4" t="str">
            <v>Finance</v>
          </cell>
        </row>
        <row r="5">
          <cell r="C5" t="str">
            <v>Estel.Scheepers@santam.co.za</v>
          </cell>
          <cell r="G5" t="str">
            <v>OPS</v>
          </cell>
        </row>
        <row r="6">
          <cell r="C6" t="str">
            <v>maryna.dietrechsen@santam.co.za</v>
          </cell>
          <cell r="G6" t="str">
            <v>Claims</v>
          </cell>
        </row>
        <row r="7">
          <cell r="C7" t="str">
            <v>lauren.prowse@santam.co.za</v>
          </cell>
          <cell r="G7" t="str">
            <v>Broker Services</v>
          </cell>
        </row>
        <row r="8">
          <cell r="C8" t="str">
            <v>hein.visser@santam.co.za</v>
          </cell>
          <cell r="G8" t="str">
            <v>Claims</v>
          </cell>
        </row>
        <row r="9">
          <cell r="C9" t="str">
            <v>marguerite.devilliers@santam.co.za</v>
          </cell>
          <cell r="G9" t="str">
            <v>Marketing</v>
          </cell>
        </row>
        <row r="10">
          <cell r="C10" t="str">
            <v>sunet.cordier@santam.co.za</v>
          </cell>
          <cell r="G10" t="str">
            <v>Procurement</v>
          </cell>
        </row>
        <row r="11">
          <cell r="C11" t="str">
            <v>Mpfuxi.Makondo@santam.co.za</v>
          </cell>
          <cell r="G11" t="str">
            <v>Procurement</v>
          </cell>
        </row>
        <row r="12">
          <cell r="C12" t="str">
            <v>Lesego.Mogatle@santam.co.za</v>
          </cell>
          <cell r="G12" t="str">
            <v>Santam RE</v>
          </cell>
        </row>
        <row r="13">
          <cell r="C13" t="str">
            <v>nastasha.omrano@santam.co.za</v>
          </cell>
          <cell r="G13" t="str">
            <v>Broker Services</v>
          </cell>
        </row>
        <row r="14">
          <cell r="C14" t="str">
            <v>rule.horne@santam.co.za</v>
          </cell>
          <cell r="G14" t="str">
            <v>BPO</v>
          </cell>
        </row>
        <row r="15">
          <cell r="C15" t="str">
            <v>adrianakotze77@gmails.com</v>
          </cell>
          <cell r="G15" t="str">
            <v>Finance</v>
          </cell>
        </row>
        <row r="16">
          <cell r="C16" t="str">
            <v>shaakira.afrika@santam.co.za</v>
          </cell>
          <cell r="G16" t="str">
            <v>BPO</v>
          </cell>
        </row>
        <row r="17">
          <cell r="C17" t="str">
            <v>daphne.kumm@santam.co.za</v>
          </cell>
          <cell r="G17" t="str">
            <v>OPS</v>
          </cell>
        </row>
        <row r="18">
          <cell r="C18" t="str">
            <v>jacques.nolte@gmail.com</v>
          </cell>
          <cell r="G18" t="str">
            <v>CL</v>
          </cell>
        </row>
        <row r="19">
          <cell r="C19" t="str">
            <v>chantal.gillies@santam.co.za</v>
          </cell>
          <cell r="G19" t="str">
            <v>OPS</v>
          </cell>
        </row>
        <row r="20">
          <cell r="C20" t="str">
            <v>mornay.daniels@santam.co.za</v>
          </cell>
          <cell r="G20" t="str">
            <v>OPS</v>
          </cell>
        </row>
        <row r="21">
          <cell r="C21" t="str">
            <v>petrus.roode@santam.co.za</v>
          </cell>
          <cell r="G21" t="str">
            <v>Claims</v>
          </cell>
        </row>
        <row r="22">
          <cell r="C22" t="str">
            <v>claire.prins@santam.co.za</v>
          </cell>
          <cell r="G22" t="str">
            <v>Legal Claims</v>
          </cell>
        </row>
        <row r="23">
          <cell r="C23" t="str">
            <v>myrna.nayman@santam.co.za</v>
          </cell>
          <cell r="G23" t="str">
            <v>PL</v>
          </cell>
        </row>
        <row r="24">
          <cell r="C24" t="str">
            <v>melissa.vanrensburg@santam.co.za</v>
          </cell>
          <cell r="G24" t="str">
            <v>Claims</v>
          </cell>
        </row>
        <row r="25">
          <cell r="C25" t="str">
            <v>rademn@gmail.com</v>
          </cell>
          <cell r="G25" t="str">
            <v>BPO</v>
          </cell>
        </row>
        <row r="26">
          <cell r="C26" t="str">
            <v>joseline.dunn@santam.co.za</v>
          </cell>
          <cell r="G26" t="str">
            <v>Legal Claims</v>
          </cell>
        </row>
        <row r="27">
          <cell r="C27" t="str">
            <v>eduard.venter@santam.co.za</v>
          </cell>
          <cell r="G27" t="str">
            <v>Specialist Solutions</v>
          </cell>
        </row>
        <row r="28">
          <cell r="C28" t="str">
            <v>carel.mieny@santam.co.za</v>
          </cell>
          <cell r="G28" t="str">
            <v>Claims</v>
          </cell>
        </row>
        <row r="29">
          <cell r="C29" t="str">
            <v>johann.esterhuizen@santam.co.za</v>
          </cell>
          <cell r="G29" t="str">
            <v>Legal Claims</v>
          </cell>
        </row>
        <row r="30">
          <cell r="C30" t="str">
            <v>janice.thomas@santam.co.za</v>
          </cell>
          <cell r="G30" t="str">
            <v>Legal Claims</v>
          </cell>
        </row>
        <row r="31">
          <cell r="C31" t="str">
            <v>malusi.magagula@santam.co.za</v>
          </cell>
          <cell r="G31" t="str">
            <v>Legal Claims</v>
          </cell>
        </row>
        <row r="32">
          <cell r="C32" t="str">
            <v>Theunis.labuschagne@santam.co.za</v>
          </cell>
          <cell r="G32" t="str">
            <v>OPS</v>
          </cell>
        </row>
        <row r="33">
          <cell r="C33" t="str">
            <v>anne-marie.pretorius@santam.co.za</v>
          </cell>
          <cell r="G33" t="str">
            <v>Legal Claims</v>
          </cell>
        </row>
        <row r="34">
          <cell r="C34" t="str">
            <v>retha.botha@santam.co.za</v>
          </cell>
          <cell r="G34" t="str">
            <v>Legal Claims</v>
          </cell>
        </row>
        <row r="35">
          <cell r="C35" t="str">
            <v>sarisha.bhaw@santam.co.za</v>
          </cell>
          <cell r="G35" t="str">
            <v>Finance</v>
          </cell>
        </row>
        <row r="36">
          <cell r="C36" t="str">
            <v>ghasina.docrat@santam.co.za</v>
          </cell>
          <cell r="G36" t="str">
            <v>OPS</v>
          </cell>
        </row>
        <row r="37">
          <cell r="C37" t="str">
            <v>chipo.mafaiti@santam.co.za</v>
          </cell>
          <cell r="G37" t="str">
            <v>Claims</v>
          </cell>
        </row>
        <row r="38">
          <cell r="C38" t="str">
            <v>tasheel.bhaw@santam.co.za</v>
          </cell>
          <cell r="G38" t="str">
            <v>OPS</v>
          </cell>
        </row>
        <row r="39">
          <cell r="C39" t="str">
            <v>Abulele.Mkiva@santam.co.ca</v>
          </cell>
          <cell r="G39" t="str">
            <v>OPS</v>
          </cell>
        </row>
        <row r="40">
          <cell r="C40" t="str">
            <v>charlene.trum@santam.co.za</v>
          </cell>
          <cell r="G40" t="str">
            <v>OPS</v>
          </cell>
        </row>
        <row r="41">
          <cell r="C41" t="str">
            <v>elsebe.style@santam.co.za</v>
          </cell>
          <cell r="G41" t="str">
            <v>OPS</v>
          </cell>
        </row>
        <row r="42">
          <cell r="C42" t="str">
            <v>nabeelah.maharaj@santam.co.za</v>
          </cell>
          <cell r="G42" t="str">
            <v>OPS</v>
          </cell>
        </row>
        <row r="43">
          <cell r="C43" t="str">
            <v>Precious.Olifant@santam.co.za</v>
          </cell>
          <cell r="G43" t="str">
            <v>OPS</v>
          </cell>
        </row>
        <row r="44">
          <cell r="C44" t="str">
            <v>Karabelo.Khabane@santam.co.za</v>
          </cell>
          <cell r="G44" t="str">
            <v>OPS</v>
          </cell>
        </row>
        <row r="45">
          <cell r="C45" t="str">
            <v>tebogo.lechwano@santam.co.za</v>
          </cell>
          <cell r="G45" t="str">
            <v>OPS</v>
          </cell>
        </row>
        <row r="46">
          <cell r="C46" t="str">
            <v>Ruenell.Meyer@santam.co.za</v>
          </cell>
          <cell r="G46" t="str">
            <v>Finance</v>
          </cell>
        </row>
        <row r="47">
          <cell r="C47" t="str">
            <v>wiseman.matshaya@santam.co.za</v>
          </cell>
          <cell r="G47" t="str">
            <v>Finance</v>
          </cell>
        </row>
        <row r="48">
          <cell r="C48" t="str">
            <v>deonb@tic.co.za</v>
          </cell>
          <cell r="G48" t="str">
            <v>TIC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haakira.afrika@santam.co.z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</sheetPr>
  <dimension ref="A1:T58"/>
  <sheetViews>
    <sheetView workbookViewId="0">
      <pane ySplit="1" topLeftCell="A13" activePane="bottomLeft" state="frozen"/>
      <selection pane="bottomLeft" activeCell="C43" sqref="C43:C44"/>
    </sheetView>
  </sheetViews>
  <sheetFormatPr defaultColWidth="12.7109375" defaultRowHeight="15.75" customHeight="1" x14ac:dyDescent="0.2"/>
  <cols>
    <col min="2" max="3" width="18.85546875" customWidth="1"/>
    <col min="4" max="5" width="7.7109375" customWidth="1"/>
    <col min="6" max="14" width="18.85546875" customWidth="1"/>
  </cols>
  <sheetData>
    <row r="1" spans="1:14" ht="12.75" x14ac:dyDescent="0.2">
      <c r="A1" s="9" t="s">
        <v>96</v>
      </c>
      <c r="B1" s="1" t="s">
        <v>0</v>
      </c>
      <c r="C1" s="1" t="s">
        <v>1</v>
      </c>
      <c r="D1" s="5" t="s">
        <v>45</v>
      </c>
      <c r="E1" s="8" t="s">
        <v>54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</row>
    <row r="2" spans="1:14" ht="12.75" x14ac:dyDescent="0.2">
      <c r="A2" s="20">
        <f>MATCH(C2,'[1]Names &amp; Participation'!$A:$A,0)</f>
        <v>40</v>
      </c>
      <c r="B2" s="2">
        <v>45379.707392685188</v>
      </c>
      <c r="C2" s="1" t="s">
        <v>11</v>
      </c>
      <c r="D2" s="1" t="str">
        <f>_xlfn.XLOOKUP(C2,'[2]Form responses 1'!$C:$C,'[2]Form responses 1'!$G:$G)</f>
        <v>BPO</v>
      </c>
      <c r="E2" s="1"/>
      <c r="F2" s="1" t="s">
        <v>12</v>
      </c>
      <c r="G2" s="1" t="s">
        <v>13</v>
      </c>
      <c r="H2" s="1" t="s">
        <v>14</v>
      </c>
      <c r="I2" s="1" t="s">
        <v>13</v>
      </c>
      <c r="J2" s="1" t="s">
        <v>13</v>
      </c>
      <c r="K2" s="1" t="s">
        <v>13</v>
      </c>
      <c r="L2" s="1" t="s">
        <v>13</v>
      </c>
      <c r="M2" s="1" t="s">
        <v>14</v>
      </c>
      <c r="N2" s="1" t="s">
        <v>13</v>
      </c>
    </row>
    <row r="3" spans="1:14" ht="12.75" x14ac:dyDescent="0.2">
      <c r="A3" s="20">
        <f>MATCH(C3,'[1]Names &amp; Participation'!$A:$A,0)</f>
        <v>8</v>
      </c>
      <c r="B3" s="2">
        <v>45384.323503437496</v>
      </c>
      <c r="C3" s="1" t="s">
        <v>15</v>
      </c>
      <c r="D3" s="1" t="str">
        <f>_xlfn.XLOOKUP(C3,'[2]Form responses 1'!$C:$C,'[2]Form responses 1'!$G:$G)</f>
        <v>OPS</v>
      </c>
      <c r="E3" s="1" t="s">
        <v>55</v>
      </c>
      <c r="F3" s="1" t="s">
        <v>12</v>
      </c>
      <c r="G3" s="1" t="s">
        <v>14</v>
      </c>
      <c r="H3" s="1" t="s">
        <v>14</v>
      </c>
      <c r="I3" s="1" t="s">
        <v>14</v>
      </c>
      <c r="J3" s="1" t="s">
        <v>16</v>
      </c>
      <c r="K3" s="1" t="s">
        <v>13</v>
      </c>
      <c r="L3" s="1" t="s">
        <v>16</v>
      </c>
      <c r="M3" s="1" t="s">
        <v>14</v>
      </c>
      <c r="N3" s="1" t="s">
        <v>14</v>
      </c>
    </row>
    <row r="4" spans="1:14" ht="12.75" x14ac:dyDescent="0.2">
      <c r="A4" s="20">
        <f>MATCH(C4,'[1]Names &amp; Participation'!$A:$A,0)</f>
        <v>9</v>
      </c>
      <c r="B4" s="2">
        <v>45384.556065243058</v>
      </c>
      <c r="C4" s="1" t="s">
        <v>17</v>
      </c>
      <c r="D4" s="1" t="str">
        <f>_xlfn.XLOOKUP(C4,'[2]Form responses 1'!$C:$C,'[2]Form responses 1'!$G:$G)</f>
        <v>Claims</v>
      </c>
      <c r="E4" s="1" t="s">
        <v>55</v>
      </c>
      <c r="F4" s="1" t="s">
        <v>12</v>
      </c>
      <c r="G4" s="1" t="s">
        <v>14</v>
      </c>
      <c r="H4" s="1" t="s">
        <v>13</v>
      </c>
      <c r="I4" s="1" t="s">
        <v>14</v>
      </c>
      <c r="J4" s="1" t="s">
        <v>14</v>
      </c>
      <c r="K4" s="1" t="s">
        <v>13</v>
      </c>
      <c r="L4" s="1" t="s">
        <v>14</v>
      </c>
      <c r="M4" s="1" t="s">
        <v>13</v>
      </c>
      <c r="N4" s="1" t="s">
        <v>13</v>
      </c>
    </row>
    <row r="5" spans="1:14" ht="12.75" x14ac:dyDescent="0.2">
      <c r="A5" s="20">
        <f>MATCH(C5,'[1]Names &amp; Participation'!$A:$A,0)</f>
        <v>45</v>
      </c>
      <c r="B5" s="2">
        <v>45384.585231458332</v>
      </c>
      <c r="C5" s="1" t="s">
        <v>18</v>
      </c>
      <c r="D5" s="1" t="str">
        <f>_xlfn.XLOOKUP(C5,'[2]Form responses 1'!$C:$C,'[2]Form responses 1'!$G:$G)</f>
        <v>BPO</v>
      </c>
      <c r="E5" s="1" t="s">
        <v>47</v>
      </c>
      <c r="F5" s="1" t="s">
        <v>12</v>
      </c>
      <c r="G5" s="1" t="s">
        <v>19</v>
      </c>
      <c r="H5" s="1" t="s">
        <v>14</v>
      </c>
      <c r="I5" s="1" t="s">
        <v>19</v>
      </c>
      <c r="J5" s="1" t="s">
        <v>19</v>
      </c>
      <c r="K5" s="1" t="s">
        <v>14</v>
      </c>
      <c r="L5" s="1" t="s">
        <v>19</v>
      </c>
      <c r="M5" s="1" t="s">
        <v>14</v>
      </c>
      <c r="N5" s="1" t="s">
        <v>14</v>
      </c>
    </row>
    <row r="6" spans="1:14" ht="12.75" x14ac:dyDescent="0.2">
      <c r="A6" s="20">
        <f>MATCH(C6,'[1]Names &amp; Participation'!$A:$A,0)</f>
        <v>29</v>
      </c>
      <c r="B6" s="2">
        <v>45384.656145127316</v>
      </c>
      <c r="C6" s="1" t="s">
        <v>20</v>
      </c>
      <c r="D6" s="1" t="str">
        <f>_xlfn.XLOOKUP(C6,'[2]Form responses 1'!$C:$C,'[2]Form responses 1'!$G:$G)</f>
        <v>Marketing</v>
      </c>
      <c r="E6" s="1" t="s">
        <v>59</v>
      </c>
      <c r="F6" s="1" t="s">
        <v>12</v>
      </c>
      <c r="G6" s="1" t="s">
        <v>13</v>
      </c>
      <c r="H6" s="1" t="s">
        <v>13</v>
      </c>
      <c r="I6" s="1" t="s">
        <v>14</v>
      </c>
      <c r="J6" s="1" t="s">
        <v>14</v>
      </c>
      <c r="K6" s="1" t="s">
        <v>14</v>
      </c>
      <c r="L6" s="1" t="s">
        <v>14</v>
      </c>
      <c r="M6" s="1" t="s">
        <v>14</v>
      </c>
      <c r="N6" s="1" t="s">
        <v>14</v>
      </c>
    </row>
    <row r="7" spans="1:14" ht="12.75" x14ac:dyDescent="0.2">
      <c r="A7" s="20">
        <f>MATCH(C7,'[1]Names &amp; Participation'!$A:$A,0)</f>
        <v>4</v>
      </c>
      <c r="B7" s="2">
        <v>45385.313528842591</v>
      </c>
      <c r="C7" s="1" t="s">
        <v>21</v>
      </c>
      <c r="D7" s="1" t="str">
        <f>_xlfn.XLOOKUP(C7,'[2]Form responses 1'!$C:$C,'[2]Form responses 1'!$G:$G)</f>
        <v>Finance</v>
      </c>
      <c r="E7" s="1" t="s">
        <v>56</v>
      </c>
      <c r="F7" s="1" t="s">
        <v>12</v>
      </c>
      <c r="G7" s="1" t="s">
        <v>19</v>
      </c>
      <c r="H7" s="1" t="s">
        <v>19</v>
      </c>
      <c r="I7" s="1" t="s">
        <v>19</v>
      </c>
      <c r="J7" s="1" t="s">
        <v>19</v>
      </c>
      <c r="K7" s="1" t="s">
        <v>19</v>
      </c>
      <c r="L7" s="1" t="s">
        <v>19</v>
      </c>
      <c r="M7" s="1" t="s">
        <v>19</v>
      </c>
      <c r="N7" s="1" t="s">
        <v>19</v>
      </c>
    </row>
    <row r="8" spans="1:14" ht="12.75" x14ac:dyDescent="0.2">
      <c r="A8" s="20">
        <f>MATCH(C8,'[1]Names &amp; Participation'!$A:$A,0)</f>
        <v>43</v>
      </c>
      <c r="B8" s="2">
        <v>45385.315140532402</v>
      </c>
      <c r="C8" s="1" t="s">
        <v>22</v>
      </c>
      <c r="D8" s="1" t="s">
        <v>47</v>
      </c>
      <c r="E8" s="1" t="s">
        <v>47</v>
      </c>
      <c r="F8" s="1" t="s">
        <v>12</v>
      </c>
      <c r="G8" s="1" t="s">
        <v>19</v>
      </c>
      <c r="H8" s="1" t="s">
        <v>19</v>
      </c>
      <c r="I8" s="1" t="s">
        <v>19</v>
      </c>
      <c r="J8" s="1" t="s">
        <v>19</v>
      </c>
      <c r="K8" s="1" t="s">
        <v>19</v>
      </c>
      <c r="L8" s="1" t="s">
        <v>19</v>
      </c>
      <c r="M8" s="1" t="s">
        <v>19</v>
      </c>
      <c r="N8" s="1" t="s">
        <v>19</v>
      </c>
    </row>
    <row r="9" spans="1:14" ht="12.75" x14ac:dyDescent="0.2">
      <c r="A9" s="20">
        <f>MATCH(C9,'[1]Names &amp; Participation'!$A:$A,0)</f>
        <v>23</v>
      </c>
      <c r="B9" s="2">
        <v>45385.437629733795</v>
      </c>
      <c r="C9" s="1" t="s">
        <v>23</v>
      </c>
      <c r="D9" s="1" t="str">
        <f>_xlfn.XLOOKUP(C9,'[2]Form responses 1'!$C:$C,'[2]Form responses 1'!$G:$G)</f>
        <v>Legal Claims</v>
      </c>
      <c r="E9" s="1" t="s">
        <v>60</v>
      </c>
      <c r="F9" s="1" t="s">
        <v>12</v>
      </c>
      <c r="G9" s="1" t="s">
        <v>14</v>
      </c>
      <c r="H9" s="1" t="s">
        <v>13</v>
      </c>
      <c r="I9" s="1" t="s">
        <v>14</v>
      </c>
      <c r="J9" s="1" t="s">
        <v>14</v>
      </c>
      <c r="K9" s="1" t="s">
        <v>14</v>
      </c>
      <c r="L9" s="1" t="s">
        <v>14</v>
      </c>
      <c r="M9" s="1" t="s">
        <v>13</v>
      </c>
      <c r="N9" s="1" t="s">
        <v>13</v>
      </c>
    </row>
    <row r="10" spans="1:14" ht="12.75" x14ac:dyDescent="0.2">
      <c r="A10" s="20">
        <f>MATCH(C10,'[1]Names &amp; Participation'!$A:$A,0)</f>
        <v>11</v>
      </c>
      <c r="B10" s="2">
        <v>45385.513267986113</v>
      </c>
      <c r="C10" s="1" t="s">
        <v>24</v>
      </c>
      <c r="D10" s="1" t="str">
        <f>_xlfn.XLOOKUP(C10,'[2]Form responses 1'!$C:$C,'[2]Form responses 1'!$G:$G)</f>
        <v>Legal Claims</v>
      </c>
      <c r="E10" s="1" t="s">
        <v>60</v>
      </c>
      <c r="F10" s="1" t="s">
        <v>12</v>
      </c>
      <c r="G10" s="1" t="s">
        <v>19</v>
      </c>
      <c r="H10" s="1" t="s">
        <v>19</v>
      </c>
      <c r="I10" s="1" t="s">
        <v>19</v>
      </c>
      <c r="J10" s="1" t="s">
        <v>14</v>
      </c>
      <c r="K10" s="1" t="s">
        <v>19</v>
      </c>
      <c r="L10" s="1" t="s">
        <v>19</v>
      </c>
      <c r="M10" s="1" t="s">
        <v>14</v>
      </c>
      <c r="N10" s="1" t="s">
        <v>13</v>
      </c>
    </row>
    <row r="11" spans="1:14" ht="12.75" x14ac:dyDescent="0.2">
      <c r="A11" s="20">
        <f>MATCH(C11,'[1]Names &amp; Participation'!$A:$A,0)</f>
        <v>36</v>
      </c>
      <c r="B11" s="2">
        <v>45387.560264224536</v>
      </c>
      <c r="C11" s="1" t="s">
        <v>25</v>
      </c>
      <c r="D11" s="1" t="str">
        <f>_xlfn.XLOOKUP(C11,'[2]Form responses 1'!$C:$C,'[2]Form responses 1'!$G:$G)</f>
        <v>Broker Services</v>
      </c>
      <c r="E11" s="1" t="s">
        <v>61</v>
      </c>
      <c r="F11" s="1" t="s">
        <v>12</v>
      </c>
      <c r="G11" s="1" t="s">
        <v>16</v>
      </c>
      <c r="H11" s="1" t="s">
        <v>14</v>
      </c>
      <c r="I11" s="1" t="s">
        <v>19</v>
      </c>
      <c r="J11" s="1" t="s">
        <v>14</v>
      </c>
      <c r="K11" s="1" t="s">
        <v>16</v>
      </c>
      <c r="L11" s="1" t="s">
        <v>13</v>
      </c>
      <c r="M11" s="1" t="s">
        <v>16</v>
      </c>
      <c r="N11" s="1" t="s">
        <v>16</v>
      </c>
    </row>
    <row r="12" spans="1:14" ht="12.75" x14ac:dyDescent="0.2">
      <c r="A12" s="20">
        <f>MATCH(C12,'[1]Names &amp; Participation'!$A:$A,0)</f>
        <v>48</v>
      </c>
      <c r="B12" s="2">
        <v>45390.447918020829</v>
      </c>
      <c r="C12" s="1" t="s">
        <v>26</v>
      </c>
      <c r="D12" s="1" t="str">
        <f>_xlfn.XLOOKUP(C12,'[2]Form responses 1'!$C:$C,'[2]Form responses 1'!$G:$G)</f>
        <v>Procurement</v>
      </c>
      <c r="E12" s="1" t="s">
        <v>62</v>
      </c>
      <c r="F12" s="1" t="s">
        <v>12</v>
      </c>
      <c r="G12" s="1" t="s">
        <v>14</v>
      </c>
      <c r="H12" s="1" t="s">
        <v>13</v>
      </c>
      <c r="I12" s="1" t="s">
        <v>13</v>
      </c>
      <c r="J12" s="1" t="s">
        <v>13</v>
      </c>
      <c r="K12" s="1" t="s">
        <v>16</v>
      </c>
      <c r="L12" s="1" t="s">
        <v>14</v>
      </c>
      <c r="M12" s="1" t="s">
        <v>13</v>
      </c>
      <c r="N12" s="1" t="s">
        <v>19</v>
      </c>
    </row>
    <row r="13" spans="1:14" ht="12.75" x14ac:dyDescent="0.2">
      <c r="A13" s="20">
        <f>MATCH(C13,'[1]Names &amp; Participation'!$A:$A,0)</f>
        <v>5</v>
      </c>
      <c r="B13" s="2">
        <v>45390.612938865743</v>
      </c>
      <c r="C13" s="1" t="s">
        <v>27</v>
      </c>
      <c r="D13" s="1" t="str">
        <f>_xlfn.XLOOKUP(C13,'[2]Form responses 1'!$C:$C,'[2]Form responses 1'!$G:$G)</f>
        <v>Legal Claims</v>
      </c>
      <c r="E13" s="1" t="s">
        <v>60</v>
      </c>
      <c r="F13" s="1" t="s">
        <v>12</v>
      </c>
      <c r="G13" s="1" t="s">
        <v>14</v>
      </c>
      <c r="H13" s="1" t="s">
        <v>14</v>
      </c>
      <c r="I13" s="1" t="s">
        <v>14</v>
      </c>
      <c r="J13" s="1" t="s">
        <v>14</v>
      </c>
      <c r="K13" s="1" t="s">
        <v>13</v>
      </c>
      <c r="L13" s="1" t="s">
        <v>13</v>
      </c>
      <c r="M13" s="1" t="s">
        <v>14</v>
      </c>
      <c r="N13" s="1" t="s">
        <v>14</v>
      </c>
    </row>
    <row r="14" spans="1:14" ht="12.75" x14ac:dyDescent="0.2">
      <c r="A14" s="20">
        <f>MATCH(C14,'[1]Names &amp; Participation'!$A:$A,0)</f>
        <v>41</v>
      </c>
      <c r="B14" s="2">
        <v>45391.275366550923</v>
      </c>
      <c r="C14" s="1" t="s">
        <v>28</v>
      </c>
      <c r="D14" s="1" t="str">
        <f>_xlfn.XLOOKUP(C14,'[2]Form responses 1'!$C:$C,'[2]Form responses 1'!$G:$G)</f>
        <v>Legal Claims</v>
      </c>
      <c r="E14" s="1" t="s">
        <v>60</v>
      </c>
      <c r="F14" s="1" t="s">
        <v>12</v>
      </c>
      <c r="G14" s="1" t="s">
        <v>14</v>
      </c>
      <c r="H14" s="1" t="s">
        <v>19</v>
      </c>
      <c r="I14" s="1" t="s">
        <v>14</v>
      </c>
      <c r="J14" s="1" t="s">
        <v>14</v>
      </c>
      <c r="K14" s="1" t="s">
        <v>14</v>
      </c>
      <c r="L14" s="1" t="s">
        <v>14</v>
      </c>
      <c r="M14" s="1" t="s">
        <v>14</v>
      </c>
      <c r="N14" s="1" t="s">
        <v>14</v>
      </c>
    </row>
    <row r="15" spans="1:14" ht="12.75" x14ac:dyDescent="0.2">
      <c r="A15" s="20">
        <f>MATCH(C15,'[1]Names &amp; Participation'!$A:$A,0)</f>
        <v>27</v>
      </c>
      <c r="B15" s="2">
        <v>45392.270410474535</v>
      </c>
      <c r="C15" s="1" t="s">
        <v>29</v>
      </c>
      <c r="D15" s="1" t="str">
        <f>_xlfn.XLOOKUP(C15,'[2]Form responses 1'!$C:$C,'[2]Form responses 1'!$G:$G)</f>
        <v>Legal Claims</v>
      </c>
      <c r="E15" s="1" t="s">
        <v>60</v>
      </c>
      <c r="F15" s="1" t="s">
        <v>12</v>
      </c>
      <c r="G15" s="1" t="s">
        <v>19</v>
      </c>
      <c r="H15" s="1" t="s">
        <v>13</v>
      </c>
      <c r="I15" s="1" t="s">
        <v>19</v>
      </c>
      <c r="J15" s="1" t="s">
        <v>19</v>
      </c>
      <c r="K15" s="1" t="s">
        <v>19</v>
      </c>
      <c r="L15" s="1" t="s">
        <v>19</v>
      </c>
      <c r="M15" s="1" t="s">
        <v>19</v>
      </c>
      <c r="N15" s="1" t="s">
        <v>14</v>
      </c>
    </row>
    <row r="16" spans="1:14" ht="12.75" x14ac:dyDescent="0.2">
      <c r="A16" s="20">
        <f>MATCH(C16,'[1]Names &amp; Participation'!$A:$A,0)</f>
        <v>6</v>
      </c>
      <c r="B16" s="2">
        <v>45394.602073298607</v>
      </c>
      <c r="C16" s="1" t="s">
        <v>30</v>
      </c>
      <c r="D16" s="1" t="str">
        <f>_xlfn.XLOOKUP(C16,'[2]Form responses 1'!$C:$C,'[2]Form responses 1'!$G:$G)</f>
        <v>Claims</v>
      </c>
      <c r="E16" s="1" t="s">
        <v>63</v>
      </c>
      <c r="F16" s="1" t="s">
        <v>12</v>
      </c>
      <c r="G16" s="1" t="s">
        <v>19</v>
      </c>
      <c r="H16" s="1" t="s">
        <v>19</v>
      </c>
      <c r="I16" s="1" t="s">
        <v>19</v>
      </c>
      <c r="J16" s="1" t="s">
        <v>19</v>
      </c>
      <c r="K16" s="1" t="s">
        <v>14</v>
      </c>
      <c r="L16" s="1" t="s">
        <v>14</v>
      </c>
      <c r="M16" s="1" t="s">
        <v>14</v>
      </c>
      <c r="N16" s="1" t="s">
        <v>14</v>
      </c>
    </row>
    <row r="17" spans="1:14" ht="12.75" x14ac:dyDescent="0.2">
      <c r="A17" s="20">
        <f>MATCH(C17,'[1]Names &amp; Participation'!$A:$A,0)</f>
        <v>7</v>
      </c>
      <c r="B17" s="2">
        <v>45397.689580798615</v>
      </c>
      <c r="C17" s="1" t="s">
        <v>31</v>
      </c>
      <c r="D17" s="1" t="str">
        <f>_xlfn.XLOOKUP(C17,'[2]Form responses 1'!$C:$C,'[2]Form responses 1'!$G:$G)</f>
        <v>OPS</v>
      </c>
      <c r="E17" s="1" t="s">
        <v>55</v>
      </c>
      <c r="F17" s="1" t="s">
        <v>12</v>
      </c>
      <c r="G17" s="1" t="s">
        <v>14</v>
      </c>
      <c r="H17" s="1" t="s">
        <v>14</v>
      </c>
      <c r="I17" s="1" t="s">
        <v>19</v>
      </c>
      <c r="J17" s="1" t="s">
        <v>19</v>
      </c>
      <c r="K17" s="1" t="s">
        <v>14</v>
      </c>
      <c r="L17" s="1" t="s">
        <v>14</v>
      </c>
      <c r="M17" s="1" t="s">
        <v>14</v>
      </c>
      <c r="N17" s="1" t="s">
        <v>14</v>
      </c>
    </row>
    <row r="18" spans="1:14" ht="12.75" x14ac:dyDescent="0.2">
      <c r="A18" s="20">
        <f>MATCH(C18,'[1]Names &amp; Participation'!$A:$A,0)</f>
        <v>37</v>
      </c>
      <c r="B18" s="2">
        <v>45397.873221747686</v>
      </c>
      <c r="C18" s="1" t="s">
        <v>32</v>
      </c>
      <c r="D18" s="1" t="s">
        <v>46</v>
      </c>
      <c r="E18" s="1" t="s">
        <v>60</v>
      </c>
      <c r="F18" s="1" t="s">
        <v>12</v>
      </c>
      <c r="G18" s="1" t="s">
        <v>19</v>
      </c>
      <c r="H18" s="1" t="s">
        <v>19</v>
      </c>
      <c r="I18" s="1" t="s">
        <v>19</v>
      </c>
      <c r="J18" s="1" t="s">
        <v>19</v>
      </c>
      <c r="K18" s="1" t="s">
        <v>19</v>
      </c>
      <c r="L18" s="1" t="s">
        <v>19</v>
      </c>
      <c r="M18" s="1" t="s">
        <v>19</v>
      </c>
      <c r="N18" s="1" t="s">
        <v>19</v>
      </c>
    </row>
    <row r="19" spans="1:14" ht="12.75" x14ac:dyDescent="0.2">
      <c r="A19" s="20">
        <f>MATCH(C19,'[1]Names &amp; Participation'!$A:$A,0)</f>
        <v>15</v>
      </c>
      <c r="B19" s="2">
        <v>45398.35073701389</v>
      </c>
      <c r="C19" s="1" t="s">
        <v>33</v>
      </c>
      <c r="D19" s="1" t="str">
        <f>_xlfn.XLOOKUP(C19,'[2]Form responses 1'!$C:$C,'[2]Form responses 1'!$G:$G)</f>
        <v>OPS</v>
      </c>
      <c r="E19" s="1" t="s">
        <v>57</v>
      </c>
      <c r="F19" s="1" t="s">
        <v>12</v>
      </c>
      <c r="G19" s="1" t="s">
        <v>14</v>
      </c>
      <c r="H19" s="1" t="s">
        <v>14</v>
      </c>
      <c r="I19" s="1" t="s">
        <v>19</v>
      </c>
      <c r="J19" s="1" t="s">
        <v>14</v>
      </c>
      <c r="K19" s="1" t="s">
        <v>14</v>
      </c>
      <c r="L19" s="1" t="s">
        <v>14</v>
      </c>
      <c r="M19" s="1" t="s">
        <v>14</v>
      </c>
      <c r="N19" s="1" t="s">
        <v>13</v>
      </c>
    </row>
    <row r="20" spans="1:14" ht="12.75" x14ac:dyDescent="0.2">
      <c r="A20" s="20">
        <f>MATCH(C20,'[1]Names &amp; Participation'!$A:$A,0)</f>
        <v>12</v>
      </c>
      <c r="B20" s="2">
        <v>45398.363221446758</v>
      </c>
      <c r="C20" s="1" t="s">
        <v>34</v>
      </c>
      <c r="D20" s="1" t="str">
        <f>_xlfn.XLOOKUP(C20,'[2]Form responses 1'!$C:$C,'[2]Form responses 1'!$G:$G)</f>
        <v>OPS</v>
      </c>
      <c r="E20" s="1" t="s">
        <v>55</v>
      </c>
      <c r="F20" s="1" t="s">
        <v>12</v>
      </c>
      <c r="G20" s="1" t="s">
        <v>14</v>
      </c>
      <c r="H20" s="1" t="s">
        <v>14</v>
      </c>
      <c r="I20" s="1" t="s">
        <v>14</v>
      </c>
      <c r="J20" s="1" t="s">
        <v>14</v>
      </c>
      <c r="K20" s="1" t="s">
        <v>14</v>
      </c>
      <c r="L20" s="1" t="s">
        <v>14</v>
      </c>
      <c r="M20" s="1" t="s">
        <v>14</v>
      </c>
      <c r="N20" s="1" t="s">
        <v>14</v>
      </c>
    </row>
    <row r="21" spans="1:14" ht="12.75" x14ac:dyDescent="0.2">
      <c r="A21" s="20">
        <f>MATCH(C21,'[1]Names &amp; Participation'!$A:$A,0)</f>
        <v>46</v>
      </c>
      <c r="B21" s="2">
        <v>45398.401050104163</v>
      </c>
      <c r="C21" s="1" t="s">
        <v>35</v>
      </c>
      <c r="D21" s="1" t="str">
        <f>_xlfn.XLOOKUP(C21,'[2]Form responses 1'!$C:$C,'[2]Form responses 1'!$G:$G)</f>
        <v>Finance</v>
      </c>
      <c r="E21" s="1" t="s">
        <v>56</v>
      </c>
      <c r="F21" s="1" t="s">
        <v>12</v>
      </c>
      <c r="G21" s="1" t="s">
        <v>14</v>
      </c>
      <c r="H21" s="1" t="s">
        <v>14</v>
      </c>
      <c r="I21" s="1" t="s">
        <v>14</v>
      </c>
      <c r="J21" s="1" t="s">
        <v>14</v>
      </c>
      <c r="K21" s="1" t="s">
        <v>14</v>
      </c>
      <c r="L21" s="1" t="s">
        <v>14</v>
      </c>
      <c r="M21" s="1" t="s">
        <v>14</v>
      </c>
      <c r="N21" s="1" t="s">
        <v>13</v>
      </c>
    </row>
    <row r="22" spans="1:14" ht="12.75" x14ac:dyDescent="0.2">
      <c r="A22" s="20">
        <f>MATCH(C22,'[1]Names &amp; Participation'!$A:$A,0)</f>
        <v>8</v>
      </c>
      <c r="B22" s="2">
        <v>45398.662270995366</v>
      </c>
      <c r="C22" s="1" t="s">
        <v>15</v>
      </c>
      <c r="D22" s="1" t="str">
        <f>_xlfn.XLOOKUP(C22,'[2]Form responses 1'!$C:$C,'[2]Form responses 1'!$G:$G)</f>
        <v>OPS</v>
      </c>
      <c r="E22" s="1" t="s">
        <v>55</v>
      </c>
      <c r="F22" s="1" t="s">
        <v>12</v>
      </c>
      <c r="G22" s="1" t="s">
        <v>19</v>
      </c>
      <c r="H22" s="1" t="s">
        <v>19</v>
      </c>
      <c r="I22" s="1" t="s">
        <v>19</v>
      </c>
      <c r="J22" s="1" t="s">
        <v>19</v>
      </c>
      <c r="K22" s="1" t="s">
        <v>19</v>
      </c>
      <c r="L22" s="1" t="s">
        <v>19</v>
      </c>
      <c r="M22" s="1" t="s">
        <v>19</v>
      </c>
      <c r="N22" s="1" t="s">
        <v>19</v>
      </c>
    </row>
    <row r="23" spans="1:14" ht="12.75" x14ac:dyDescent="0.2">
      <c r="A23" s="20">
        <f>MATCH(C23,'[1]Names &amp; Participation'!$A:$A,0)</f>
        <v>51</v>
      </c>
      <c r="B23" s="2">
        <v>45400.404178564815</v>
      </c>
      <c r="C23" s="1" t="s">
        <v>36</v>
      </c>
      <c r="D23" s="1" t="str">
        <f>_xlfn.XLOOKUP(C23,'[2]Form responses 1'!$C:$C,'[2]Form responses 1'!$G:$G)</f>
        <v>OPS</v>
      </c>
      <c r="E23" s="1" t="s">
        <v>58</v>
      </c>
      <c r="F23" s="1" t="s">
        <v>12</v>
      </c>
      <c r="G23" s="1" t="s">
        <v>19</v>
      </c>
      <c r="H23" s="1" t="s">
        <v>14</v>
      </c>
      <c r="I23" s="1" t="s">
        <v>19</v>
      </c>
      <c r="J23" s="1" t="s">
        <v>19</v>
      </c>
      <c r="K23" s="1" t="s">
        <v>19</v>
      </c>
      <c r="L23" s="1" t="s">
        <v>19</v>
      </c>
      <c r="M23" s="1" t="s">
        <v>19</v>
      </c>
      <c r="N23" s="1" t="s">
        <v>19</v>
      </c>
    </row>
    <row r="24" spans="1:14" ht="12.75" x14ac:dyDescent="0.2">
      <c r="A24" s="20">
        <f>MATCH(C24,'[1]Names &amp; Participation'!$A:$A,0)</f>
        <v>39</v>
      </c>
      <c r="B24" s="2">
        <v>45400.613953194443</v>
      </c>
      <c r="C24" s="1" t="s">
        <v>49</v>
      </c>
      <c r="D24" s="1" t="str">
        <f>_xlfn.XLOOKUP(C24,'[2]Form responses 1'!$C:$C,'[2]Form responses 1'!$G:$G)</f>
        <v>OPS</v>
      </c>
      <c r="E24" s="1" t="s">
        <v>58</v>
      </c>
      <c r="F24" s="1" t="s">
        <v>12</v>
      </c>
      <c r="G24" s="1" t="s">
        <v>14</v>
      </c>
      <c r="H24" s="1" t="s">
        <v>14</v>
      </c>
      <c r="I24" s="1" t="s">
        <v>19</v>
      </c>
      <c r="J24" s="1" t="s">
        <v>14</v>
      </c>
      <c r="K24" s="1" t="s">
        <v>13</v>
      </c>
      <c r="L24" s="1" t="s">
        <v>13</v>
      </c>
      <c r="M24" s="1" t="s">
        <v>14</v>
      </c>
      <c r="N24" s="1" t="s">
        <v>14</v>
      </c>
    </row>
    <row r="25" spans="1:14" ht="12.75" x14ac:dyDescent="0.2">
      <c r="A25" s="20">
        <f>MATCH(C25,'[1]Names &amp; Participation'!$A:$A,0)</f>
        <v>24</v>
      </c>
      <c r="B25" s="2">
        <v>45400.615997291665</v>
      </c>
      <c r="C25" s="1" t="s">
        <v>50</v>
      </c>
      <c r="D25" s="1" t="str">
        <f>_xlfn.XLOOKUP(C25,'[2]Form responses 1'!$C:$C,'[2]Form responses 1'!$G:$G)</f>
        <v>OPS</v>
      </c>
      <c r="E25" s="1" t="s">
        <v>60</v>
      </c>
      <c r="F25" s="1" t="s">
        <v>12</v>
      </c>
      <c r="G25" s="1" t="s">
        <v>14</v>
      </c>
      <c r="H25" s="1" t="s">
        <v>14</v>
      </c>
      <c r="I25" s="1" t="s">
        <v>13</v>
      </c>
      <c r="J25" s="1" t="s">
        <v>13</v>
      </c>
      <c r="K25" s="1" t="s">
        <v>13</v>
      </c>
      <c r="L25" s="1" t="s">
        <v>14</v>
      </c>
      <c r="M25" s="1" t="s">
        <v>14</v>
      </c>
      <c r="N25" s="1" t="s">
        <v>14</v>
      </c>
    </row>
    <row r="26" spans="1:14" ht="12.75" x14ac:dyDescent="0.2">
      <c r="A26" s="20">
        <f>MATCH(C26,'[1]Names &amp; Participation'!$A:$A,0)</f>
        <v>22</v>
      </c>
      <c r="B26" s="2">
        <v>45400.636999201393</v>
      </c>
      <c r="C26" s="1" t="s">
        <v>51</v>
      </c>
      <c r="D26" s="1" t="str">
        <f>_xlfn.XLOOKUP(C26,'[2]Form responses 1'!$C:$C,'[2]Form responses 1'!$G:$G)</f>
        <v>Legal Claims</v>
      </c>
      <c r="E26" s="1" t="s">
        <v>58</v>
      </c>
      <c r="F26" s="1" t="s">
        <v>12</v>
      </c>
      <c r="G26" s="1" t="s">
        <v>13</v>
      </c>
      <c r="H26" s="1" t="s">
        <v>19</v>
      </c>
      <c r="I26" s="1" t="s">
        <v>14</v>
      </c>
      <c r="J26" s="1" t="s">
        <v>14</v>
      </c>
      <c r="K26" s="1" t="s">
        <v>13</v>
      </c>
      <c r="L26" s="1" t="s">
        <v>13</v>
      </c>
      <c r="M26" s="1" t="s">
        <v>14</v>
      </c>
      <c r="N26" s="1" t="s">
        <v>14</v>
      </c>
    </row>
    <row r="27" spans="1:14" ht="12.75" x14ac:dyDescent="0.2">
      <c r="A27" s="20">
        <f>MATCH(C27,'[1]Names &amp; Participation'!$A:$A,0)</f>
        <v>50</v>
      </c>
      <c r="B27" s="2">
        <v>45400.659351388887</v>
      </c>
      <c r="C27" s="1" t="s">
        <v>52</v>
      </c>
      <c r="D27" s="1" t="str">
        <f>_xlfn.XLOOKUP(C27,'[2]Form responses 1'!$C:$C,'[2]Form responses 1'!$G:$G)</f>
        <v>OPS</v>
      </c>
      <c r="E27" s="1" t="s">
        <v>58</v>
      </c>
      <c r="F27" s="1" t="s">
        <v>12</v>
      </c>
      <c r="G27" s="1" t="s">
        <v>14</v>
      </c>
      <c r="H27" s="1" t="s">
        <v>19</v>
      </c>
      <c r="I27" s="1" t="s">
        <v>14</v>
      </c>
      <c r="J27" s="1" t="s">
        <v>14</v>
      </c>
      <c r="K27" s="1" t="s">
        <v>19</v>
      </c>
      <c r="L27" s="1" t="s">
        <v>14</v>
      </c>
      <c r="M27" s="1" t="s">
        <v>19</v>
      </c>
      <c r="N27" s="1" t="s">
        <v>14</v>
      </c>
    </row>
    <row r="28" spans="1:14" ht="12.75" x14ac:dyDescent="0.2">
      <c r="A28" s="20">
        <f>MATCH(C28,'[1]Names &amp; Participation'!$A:$A,0)</f>
        <v>49</v>
      </c>
      <c r="B28" s="2">
        <v>45400.807638148151</v>
      </c>
      <c r="C28" s="1" t="s">
        <v>53</v>
      </c>
      <c r="D28" s="1" t="str">
        <f>_xlfn.XLOOKUP(C28,'[2]Form responses 1'!$C:$C,'[2]Form responses 1'!$G:$G)</f>
        <v>OPS</v>
      </c>
      <c r="E28" s="1" t="s">
        <v>55</v>
      </c>
      <c r="F28" s="1" t="s">
        <v>12</v>
      </c>
      <c r="G28" s="1" t="s">
        <v>13</v>
      </c>
      <c r="H28" s="1" t="s">
        <v>14</v>
      </c>
      <c r="I28" s="1" t="s">
        <v>19</v>
      </c>
      <c r="J28" s="1" t="s">
        <v>19</v>
      </c>
      <c r="K28" s="1" t="s">
        <v>14</v>
      </c>
      <c r="L28" s="1" t="s">
        <v>14</v>
      </c>
      <c r="M28" s="1" t="s">
        <v>14</v>
      </c>
      <c r="N28" s="1" t="s">
        <v>13</v>
      </c>
    </row>
    <row r="29" spans="1:14" ht="12.75" x14ac:dyDescent="0.2">
      <c r="A29" s="20">
        <f>MATCH(C29,'[1]Names &amp; Participation'!$A:$A,0)</f>
        <v>14</v>
      </c>
      <c r="B29" s="2">
        <v>45401.287570023153</v>
      </c>
      <c r="C29" s="1" t="s">
        <v>64</v>
      </c>
      <c r="D29" s="1" t="str">
        <f>_xlfn.XLOOKUP(C29,'[2]Form responses 1'!$C:$C,'[2]Form responses 1'!$G:$G)</f>
        <v>Specialist Solutions</v>
      </c>
      <c r="E29" s="1" t="s">
        <v>72</v>
      </c>
      <c r="F29" s="1" t="s">
        <v>12</v>
      </c>
      <c r="G29" s="1" t="s">
        <v>14</v>
      </c>
      <c r="H29" s="1" t="s">
        <v>14</v>
      </c>
      <c r="I29" s="1" t="s">
        <v>13</v>
      </c>
      <c r="J29" s="1" t="s">
        <v>13</v>
      </c>
      <c r="K29" s="1" t="s">
        <v>14</v>
      </c>
      <c r="L29" s="1" t="s">
        <v>13</v>
      </c>
      <c r="M29" s="1" t="s">
        <v>13</v>
      </c>
      <c r="N29" s="1" t="s">
        <v>13</v>
      </c>
    </row>
    <row r="30" spans="1:14" ht="12.75" x14ac:dyDescent="0.2">
      <c r="A30" s="20">
        <f>MATCH(C30,'[1]Names &amp; Participation'!$A:$A,0)</f>
        <v>31</v>
      </c>
      <c r="B30" s="2">
        <v>45401.30578815972</v>
      </c>
      <c r="C30" s="1" t="s">
        <v>65</v>
      </c>
      <c r="D30" s="1" t="str">
        <f>_xlfn.XLOOKUP(C30,'[2]Form responses 1'!$C:$C,'[2]Form responses 1'!$G:$G)</f>
        <v>Claims</v>
      </c>
      <c r="E30" s="1" t="s">
        <v>71</v>
      </c>
      <c r="F30" s="1" t="s">
        <v>12</v>
      </c>
      <c r="G30" s="1" t="s">
        <v>14</v>
      </c>
      <c r="H30" s="1" t="s">
        <v>14</v>
      </c>
      <c r="I30" s="1" t="s">
        <v>14</v>
      </c>
      <c r="J30" s="1" t="s">
        <v>14</v>
      </c>
      <c r="K30" s="1" t="s">
        <v>14</v>
      </c>
      <c r="L30" s="1" t="s">
        <v>14</v>
      </c>
      <c r="M30" s="1" t="s">
        <v>14</v>
      </c>
      <c r="N30" s="1" t="s">
        <v>13</v>
      </c>
    </row>
    <row r="31" spans="1:14" ht="12.75" x14ac:dyDescent="0.2">
      <c r="A31" s="20">
        <f>MATCH(C31,'[1]Names &amp; Participation'!$A:$A,0)</f>
        <v>26</v>
      </c>
      <c r="B31" s="2">
        <v>45401.30895126157</v>
      </c>
      <c r="C31" s="1" t="s">
        <v>66</v>
      </c>
      <c r="D31" s="1" t="str">
        <f>_xlfn.XLOOKUP(C31,'[2]Form responses 1'!$C:$C,'[2]Form responses 1'!$G:$G)</f>
        <v>Santam RE</v>
      </c>
      <c r="E31" s="1" t="s">
        <v>55</v>
      </c>
      <c r="F31" s="1" t="s">
        <v>12</v>
      </c>
      <c r="G31" s="1" t="s">
        <v>19</v>
      </c>
      <c r="H31" s="1" t="s">
        <v>19</v>
      </c>
      <c r="I31" s="1" t="s">
        <v>19</v>
      </c>
      <c r="J31" s="1" t="s">
        <v>19</v>
      </c>
      <c r="K31" s="1" t="s">
        <v>19</v>
      </c>
      <c r="L31" s="1" t="s">
        <v>19</v>
      </c>
      <c r="M31" s="1" t="s">
        <v>19</v>
      </c>
      <c r="N31" s="1" t="s">
        <v>19</v>
      </c>
    </row>
    <row r="32" spans="1:14" ht="12.75" x14ac:dyDescent="0.2">
      <c r="A32" s="20">
        <f>MATCH(C32,'[1]Names &amp; Participation'!$A:$A,0)</f>
        <v>32</v>
      </c>
      <c r="B32" s="2">
        <v>45401.348081608798</v>
      </c>
      <c r="C32" s="1" t="s">
        <v>67</v>
      </c>
      <c r="D32" s="1" t="str">
        <f>_xlfn.XLOOKUP(C32,'[2]Form responses 1'!$C:$C,'[2]Form responses 1'!$G:$G)</f>
        <v>OPS</v>
      </c>
      <c r="E32" s="1" t="s">
        <v>55</v>
      </c>
      <c r="F32" s="1" t="s">
        <v>12</v>
      </c>
      <c r="G32" s="1" t="s">
        <v>14</v>
      </c>
      <c r="H32" s="1" t="s">
        <v>13</v>
      </c>
      <c r="I32" s="1" t="s">
        <v>14</v>
      </c>
      <c r="J32" s="1" t="s">
        <v>13</v>
      </c>
      <c r="K32" s="1" t="s">
        <v>14</v>
      </c>
      <c r="L32" s="1" t="s">
        <v>14</v>
      </c>
      <c r="M32" s="1" t="s">
        <v>14</v>
      </c>
      <c r="N32" s="1" t="s">
        <v>13</v>
      </c>
    </row>
    <row r="33" spans="1:20" ht="12.75" x14ac:dyDescent="0.2">
      <c r="A33" s="20">
        <f>MATCH(C33,'[1]Names &amp; Participation'!$A:$A,0)</f>
        <v>30</v>
      </c>
      <c r="B33" s="2">
        <v>45401.388195150459</v>
      </c>
      <c r="C33" s="1" t="s">
        <v>68</v>
      </c>
      <c r="D33" s="1" t="str">
        <f>_xlfn.XLOOKUP(C33,'[2]Form responses 1'!$C:$C,'[2]Form responses 1'!$G:$G)</f>
        <v>Claims</v>
      </c>
      <c r="E33" s="1" t="s">
        <v>57</v>
      </c>
      <c r="F33" s="1" t="s">
        <v>12</v>
      </c>
      <c r="G33" s="1" t="s">
        <v>14</v>
      </c>
      <c r="H33" s="1" t="s">
        <v>14</v>
      </c>
      <c r="I33" s="1" t="s">
        <v>14</v>
      </c>
      <c r="J33" s="1" t="s">
        <v>14</v>
      </c>
      <c r="K33" s="1" t="s">
        <v>14</v>
      </c>
      <c r="L33" s="1" t="s">
        <v>19</v>
      </c>
      <c r="M33" s="1" t="s">
        <v>14</v>
      </c>
      <c r="N33" s="1" t="s">
        <v>14</v>
      </c>
    </row>
    <row r="34" spans="1:20" ht="12.75" x14ac:dyDescent="0.2">
      <c r="A34" s="20">
        <f>MATCH(C34,'[1]Names &amp; Participation'!$A:$A,0)</f>
        <v>34</v>
      </c>
      <c r="B34" s="2">
        <v>45401.444413437501</v>
      </c>
      <c r="C34" s="1" t="s">
        <v>69</v>
      </c>
      <c r="D34" s="1" t="str">
        <f>_xlfn.XLOOKUP(C34,'[2]Form responses 1'!$C:$C,'[2]Form responses 1'!$G:$G)</f>
        <v>PL</v>
      </c>
      <c r="F34" s="1" t="s">
        <v>12</v>
      </c>
      <c r="G34" s="1" t="s">
        <v>13</v>
      </c>
      <c r="H34" s="1" t="s">
        <v>14</v>
      </c>
      <c r="I34" s="1" t="s">
        <v>14</v>
      </c>
      <c r="J34" s="1" t="s">
        <v>14</v>
      </c>
      <c r="K34" s="1" t="s">
        <v>14</v>
      </c>
      <c r="L34" s="1" t="s">
        <v>14</v>
      </c>
      <c r="M34" s="1" t="s">
        <v>14</v>
      </c>
      <c r="N34" s="1" t="s">
        <v>14</v>
      </c>
    </row>
    <row r="35" spans="1:20" ht="12.75" x14ac:dyDescent="0.2">
      <c r="A35" s="20">
        <f>MATCH(C35,'[1]Names &amp; Participation'!$A:$A,0)</f>
        <v>54</v>
      </c>
      <c r="B35" s="2">
        <v>45401.490343761572</v>
      </c>
      <c r="C35" s="1" t="s">
        <v>70</v>
      </c>
      <c r="D35" s="1" t="str">
        <f>_xlfn.XLOOKUP(C35,'[2]Form responses 1'!$C:$C,'[2]Form responses 1'!$G:$G)</f>
        <v>Finance</v>
      </c>
      <c r="E35" s="1" t="s">
        <v>56</v>
      </c>
      <c r="F35" s="1" t="s">
        <v>12</v>
      </c>
      <c r="G35" s="1" t="s">
        <v>13</v>
      </c>
      <c r="H35" s="1" t="s">
        <v>14</v>
      </c>
      <c r="I35" s="1" t="s">
        <v>14</v>
      </c>
      <c r="J35" s="1" t="s">
        <v>13</v>
      </c>
      <c r="K35" s="1" t="s">
        <v>14</v>
      </c>
      <c r="L35" s="1" t="s">
        <v>14</v>
      </c>
      <c r="M35" s="1" t="s">
        <v>14</v>
      </c>
      <c r="N35" s="1" t="s">
        <v>13</v>
      </c>
    </row>
    <row r="36" spans="1:20" ht="12.75" x14ac:dyDescent="0.2">
      <c r="A36" s="20">
        <f>MATCH(C36,'[1]Names &amp; Participation'!$A:$A,0)</f>
        <v>47</v>
      </c>
      <c r="B36" s="2">
        <v>45404.19673275463</v>
      </c>
      <c r="C36" s="14" t="s">
        <v>92</v>
      </c>
      <c r="D36" s="1" t="s">
        <v>47</v>
      </c>
      <c r="E36" s="1" t="s">
        <v>47</v>
      </c>
      <c r="F36" s="1" t="s">
        <v>12</v>
      </c>
      <c r="G36" s="1" t="s">
        <v>13</v>
      </c>
      <c r="H36" s="1" t="s">
        <v>14</v>
      </c>
      <c r="I36" s="1" t="s">
        <v>13</v>
      </c>
      <c r="J36" s="1" t="s">
        <v>13</v>
      </c>
      <c r="K36" s="1" t="s">
        <v>13</v>
      </c>
      <c r="L36" s="1" t="s">
        <v>13</v>
      </c>
      <c r="M36" s="1" t="s">
        <v>13</v>
      </c>
      <c r="N36" s="1" t="s">
        <v>13</v>
      </c>
    </row>
    <row r="37" spans="1:20" ht="12.75" x14ac:dyDescent="0.2">
      <c r="A37" s="20">
        <f>MATCH(C37,'[1]Names &amp; Participation'!$A:$A,0)</f>
        <v>25</v>
      </c>
      <c r="B37" s="2">
        <v>45405.443066238426</v>
      </c>
      <c r="C37" s="1" t="s">
        <v>74</v>
      </c>
      <c r="D37" s="1" t="str">
        <f>_xlfn.XLOOKUP(C37,'[2]Form responses 1'!$C:$C,'[2]Form responses 1'!$G:$G)</f>
        <v>Broker Services</v>
      </c>
      <c r="E37" s="1"/>
      <c r="F37" s="1" t="s">
        <v>12</v>
      </c>
      <c r="G37" s="1" t="s">
        <v>14</v>
      </c>
      <c r="H37" s="1" t="s">
        <v>14</v>
      </c>
      <c r="I37" s="1" t="s">
        <v>19</v>
      </c>
      <c r="J37" s="1" t="s">
        <v>19</v>
      </c>
      <c r="K37" s="1" t="s">
        <v>14</v>
      </c>
      <c r="L37" s="1" t="s">
        <v>19</v>
      </c>
      <c r="M37" s="1" t="s">
        <v>14</v>
      </c>
      <c r="N37" s="1" t="s">
        <v>19</v>
      </c>
    </row>
    <row r="38" spans="1:20" ht="12.75" x14ac:dyDescent="0.2">
      <c r="A38" s="20">
        <f>MATCH(C38,'[1]Names &amp; Participation'!$A:$A,0)</f>
        <v>17</v>
      </c>
      <c r="B38" s="2">
        <v>45408.371593900461</v>
      </c>
      <c r="C38" s="1" t="s">
        <v>75</v>
      </c>
      <c r="D38" s="1" t="str">
        <f>_xlfn.XLOOKUP(C38,'[2]Form responses 1'!$C:$C,'[2]Form responses 1'!$G:$G)</f>
        <v>Finance</v>
      </c>
      <c r="E38" s="1"/>
      <c r="F38" s="1" t="s">
        <v>12</v>
      </c>
      <c r="G38" s="1" t="s">
        <v>14</v>
      </c>
      <c r="H38" s="1" t="s">
        <v>14</v>
      </c>
      <c r="I38" s="1" t="s">
        <v>19</v>
      </c>
      <c r="J38" s="1" t="s">
        <v>19</v>
      </c>
      <c r="K38" s="1" t="s">
        <v>14</v>
      </c>
      <c r="L38" s="1" t="s">
        <v>14</v>
      </c>
      <c r="M38" s="1" t="s">
        <v>14</v>
      </c>
      <c r="N38" s="1" t="s">
        <v>13</v>
      </c>
    </row>
    <row r="39" spans="1:20" ht="15.75" customHeight="1" thickBot="1" x14ac:dyDescent="0.25">
      <c r="A39" s="20">
        <f>MATCH(C39,'[1]Names &amp; Participation'!$A:$A,0)</f>
        <v>16</v>
      </c>
      <c r="B39" s="2">
        <v>45415.464858136576</v>
      </c>
      <c r="C39" s="1" t="s">
        <v>76</v>
      </c>
      <c r="D39" s="1" t="str">
        <f>_xlfn.XLOOKUP(C39,'[2]Form responses 1'!$C:$C,'[2]Form responses 1'!$G:$G)</f>
        <v>OPS</v>
      </c>
      <c r="E39" s="9" t="s">
        <v>58</v>
      </c>
      <c r="F39" s="1" t="s">
        <v>12</v>
      </c>
      <c r="G39" s="1" t="s">
        <v>16</v>
      </c>
      <c r="H39" s="1" t="s">
        <v>13</v>
      </c>
      <c r="I39" s="1" t="s">
        <v>16</v>
      </c>
      <c r="J39" s="1" t="s">
        <v>13</v>
      </c>
      <c r="K39" s="1" t="s">
        <v>16</v>
      </c>
      <c r="L39" s="1" t="s">
        <v>14</v>
      </c>
      <c r="M39" s="1" t="s">
        <v>16</v>
      </c>
      <c r="N39" s="1" t="s">
        <v>13</v>
      </c>
    </row>
    <row r="40" spans="1:20" ht="15.75" customHeight="1" thickBot="1" x14ac:dyDescent="0.25">
      <c r="A40" s="20">
        <f>MATCH(C40,'[1]Names &amp; Participation'!$A:$A,0)</f>
        <v>28</v>
      </c>
      <c r="B40" s="15">
        <v>45446.295416666668</v>
      </c>
      <c r="C40" s="17" t="s">
        <v>93</v>
      </c>
      <c r="D40" s="1" t="str">
        <f>_xlfn.XLOOKUP(C40,'[2]Form responses 1'!$C:$C,'[2]Form responses 1'!$G:$G)</f>
        <v>Legal Claims</v>
      </c>
      <c r="E40" s="9" t="s">
        <v>60</v>
      </c>
      <c r="F40" s="16" t="s">
        <v>12</v>
      </c>
      <c r="G40" s="16" t="s">
        <v>19</v>
      </c>
      <c r="H40" s="16" t="s">
        <v>14</v>
      </c>
      <c r="I40" s="16" t="s">
        <v>19</v>
      </c>
      <c r="J40" s="16" t="s">
        <v>19</v>
      </c>
      <c r="K40" s="16" t="s">
        <v>14</v>
      </c>
      <c r="L40" s="16" t="s">
        <v>14</v>
      </c>
      <c r="M40" s="16" t="s">
        <v>19</v>
      </c>
      <c r="N40" s="16" t="s">
        <v>19</v>
      </c>
      <c r="P40" s="7" t="s">
        <v>48</v>
      </c>
    </row>
    <row r="41" spans="1:20" ht="15.75" customHeight="1" thickBot="1" x14ac:dyDescent="0.25">
      <c r="A41" s="20">
        <f>MATCH(C41,'[1]Names &amp; Participation'!$A:$A,0)</f>
        <v>44</v>
      </c>
      <c r="B41" s="15">
        <v>45446.347083333334</v>
      </c>
      <c r="C41" s="17" t="s">
        <v>94</v>
      </c>
      <c r="D41" s="1" t="str">
        <f>_xlfn.XLOOKUP(C41,'[2]Form responses 1'!$C:$C,'[2]Form responses 1'!$G:$G)</f>
        <v>Finance</v>
      </c>
      <c r="E41" s="9" t="s">
        <v>56</v>
      </c>
      <c r="F41" s="16" t="s">
        <v>12</v>
      </c>
      <c r="G41" s="16" t="s">
        <v>14</v>
      </c>
      <c r="H41" s="16" t="s">
        <v>19</v>
      </c>
      <c r="I41" s="16" t="s">
        <v>19</v>
      </c>
      <c r="J41" s="16" t="s">
        <v>14</v>
      </c>
      <c r="K41" s="16" t="s">
        <v>19</v>
      </c>
      <c r="L41" s="16" t="s">
        <v>19</v>
      </c>
      <c r="M41" s="16" t="s">
        <v>19</v>
      </c>
      <c r="N41" s="16" t="s">
        <v>19</v>
      </c>
    </row>
    <row r="42" spans="1:20" ht="15.75" customHeight="1" thickBot="1" x14ac:dyDescent="0.25">
      <c r="A42" s="20">
        <f>MATCH(C42,'[1]Names &amp; Participation'!$A:$A,0)</f>
        <v>19</v>
      </c>
      <c r="B42" s="15">
        <v>45446.360543981478</v>
      </c>
      <c r="C42" s="17" t="s">
        <v>95</v>
      </c>
      <c r="D42" s="1" t="str">
        <f>_xlfn.XLOOKUP(C42,'[2]Form responses 1'!$C:$C,'[2]Form responses 1'!$G:$G)</f>
        <v>Claims</v>
      </c>
      <c r="E42" s="9" t="s">
        <v>63</v>
      </c>
      <c r="F42" s="16" t="s">
        <v>12</v>
      </c>
      <c r="G42" s="16" t="s">
        <v>13</v>
      </c>
      <c r="H42" s="16" t="s">
        <v>14</v>
      </c>
      <c r="I42" s="16" t="s">
        <v>13</v>
      </c>
      <c r="J42" s="16" t="s">
        <v>13</v>
      </c>
      <c r="K42" s="16" t="s">
        <v>13</v>
      </c>
      <c r="L42" s="16" t="s">
        <v>14</v>
      </c>
      <c r="M42" s="16" t="s">
        <v>14</v>
      </c>
      <c r="N42" s="16" t="s">
        <v>13</v>
      </c>
    </row>
    <row r="43" spans="1:20" ht="15.75" customHeight="1" thickBot="1" x14ac:dyDescent="0.25">
      <c r="A43" s="20">
        <f>MATCH(C43,'[1]Names &amp; Participation'!$A:$A,0)</f>
        <v>53</v>
      </c>
      <c r="B43" s="21" t="s">
        <v>97</v>
      </c>
      <c r="C43" s="23" t="s">
        <v>100</v>
      </c>
      <c r="D43" s="1" t="s">
        <v>56</v>
      </c>
      <c r="E43" s="9" t="s">
        <v>56</v>
      </c>
      <c r="F43" s="16" t="s">
        <v>12</v>
      </c>
      <c r="G43" s="16" t="s">
        <v>14</v>
      </c>
      <c r="H43" s="16" t="s">
        <v>19</v>
      </c>
      <c r="I43" s="16" t="s">
        <v>19</v>
      </c>
      <c r="J43" s="16" t="s">
        <v>19</v>
      </c>
      <c r="K43" s="16" t="s">
        <v>14</v>
      </c>
      <c r="L43" s="16" t="s">
        <v>14</v>
      </c>
      <c r="M43" s="16" t="s">
        <v>19</v>
      </c>
      <c r="N43" s="16" t="s">
        <v>14</v>
      </c>
      <c r="O43" s="16"/>
      <c r="P43" s="16"/>
      <c r="Q43" s="16"/>
      <c r="R43" s="16"/>
      <c r="S43" s="16"/>
      <c r="T43" s="16"/>
    </row>
    <row r="44" spans="1:20" ht="15.75" customHeight="1" thickBot="1" x14ac:dyDescent="0.25">
      <c r="A44" s="20">
        <f>MATCH(C44,'[1]Names &amp; Participation'!$A:$A,0)</f>
        <v>33</v>
      </c>
      <c r="B44" s="21" t="s">
        <v>98</v>
      </c>
      <c r="C44" s="22" t="s">
        <v>99</v>
      </c>
      <c r="D44" s="1" t="str">
        <f>_xlfn.XLOOKUP(C44,'[2]Form responses 1'!$C:$C,'[2]Form responses 1'!$G:$G)</f>
        <v>Procurement</v>
      </c>
      <c r="E44" s="22"/>
      <c r="F44" s="16" t="s">
        <v>12</v>
      </c>
      <c r="G44" s="16" t="s">
        <v>13</v>
      </c>
      <c r="H44" s="16" t="s">
        <v>16</v>
      </c>
      <c r="I44" s="16" t="s">
        <v>14</v>
      </c>
      <c r="J44" s="16" t="s">
        <v>14</v>
      </c>
      <c r="K44" s="16" t="s">
        <v>14</v>
      </c>
      <c r="L44" s="16" t="s">
        <v>14</v>
      </c>
      <c r="M44" s="16" t="s">
        <v>14</v>
      </c>
      <c r="N44" s="16" t="s">
        <v>14</v>
      </c>
      <c r="O44" s="16"/>
      <c r="P44" s="16"/>
      <c r="Q44" s="16"/>
      <c r="R44" s="16"/>
      <c r="S44" s="16"/>
      <c r="T44" s="16"/>
    </row>
    <row r="58" spans="2:14" ht="12.75" x14ac:dyDescent="0.2">
      <c r="B58" s="2">
        <v>45398.662270995366</v>
      </c>
      <c r="C58" s="1" t="s">
        <v>15</v>
      </c>
      <c r="D58" s="1" t="str">
        <f>_xlfn.XLOOKUP(C58,'[2]Form responses 1'!$C:$C,'[2]Form responses 1'!$G:$G)</f>
        <v>OPS</v>
      </c>
      <c r="E58" s="1"/>
      <c r="F58" s="1" t="s">
        <v>12</v>
      </c>
      <c r="G58" s="1" t="s">
        <v>19</v>
      </c>
      <c r="H58" s="1" t="s">
        <v>19</v>
      </c>
      <c r="I58" s="1" t="s">
        <v>19</v>
      </c>
      <c r="J58" s="1" t="s">
        <v>19</v>
      </c>
      <c r="K58" s="1" t="s">
        <v>19</v>
      </c>
      <c r="L58" s="1" t="s">
        <v>19</v>
      </c>
      <c r="M58" s="1" t="s">
        <v>19</v>
      </c>
      <c r="N58" s="1" t="s">
        <v>19</v>
      </c>
    </row>
  </sheetData>
  <autoFilter ref="B1:N40" xr:uid="{00000000-0001-0000-0000-000000000000}"/>
  <sortState xmlns:xlrd2="http://schemas.microsoft.com/office/spreadsheetml/2017/richdata2" ref="B2:V22">
    <sortCondition ref="B2:B22"/>
  </sortState>
  <conditionalFormatting sqref="G2:N42 G45:N50">
    <cfRule type="cellIs" dxfId="1" priority="3" operator="equal">
      <formula>"Not at all"</formula>
    </cfRule>
    <cfRule type="cellIs" dxfId="0" priority="4" operator="equal">
      <formula>"Maybe"</formula>
    </cfRule>
  </conditionalFormatting>
  <hyperlinks>
    <hyperlink ref="C36" r:id="rId1" xr:uid="{B06B8D22-5FAA-497D-935E-6553C27A80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FA32-7FB0-42EF-A744-86BE2207EAF8}">
  <dimension ref="A1:D26"/>
  <sheetViews>
    <sheetView workbookViewId="0">
      <selection activeCell="A26" sqref="A26:D26"/>
    </sheetView>
  </sheetViews>
  <sheetFormatPr defaultRowHeight="12.75" x14ac:dyDescent="0.2"/>
  <cols>
    <col min="1" max="1" width="53" customWidth="1"/>
    <col min="2" max="2" width="51" customWidth="1"/>
    <col min="3" max="3" width="49.85546875" customWidth="1"/>
    <col min="4" max="4" width="48.7109375" customWidth="1"/>
  </cols>
  <sheetData>
    <row r="1" spans="1:4" x14ac:dyDescent="0.2">
      <c r="A1" s="7" t="s">
        <v>82</v>
      </c>
      <c r="B1" s="7" t="s">
        <v>85</v>
      </c>
      <c r="C1" s="7" t="s">
        <v>86</v>
      </c>
      <c r="D1" s="7" t="s">
        <v>87</v>
      </c>
    </row>
    <row r="2" spans="1:4" x14ac:dyDescent="0.2">
      <c r="A2" s="9" t="s">
        <v>83</v>
      </c>
      <c r="B2" s="9" t="s">
        <v>39</v>
      </c>
      <c r="C2" s="9" t="s">
        <v>41</v>
      </c>
      <c r="D2" s="9" t="s">
        <v>88</v>
      </c>
    </row>
    <row r="3" spans="1:4" x14ac:dyDescent="0.2">
      <c r="A3" s="9" t="s">
        <v>84</v>
      </c>
      <c r="B3" s="9" t="s">
        <v>40</v>
      </c>
      <c r="C3" s="9" t="s">
        <v>42</v>
      </c>
      <c r="D3" s="9" t="s">
        <v>89</v>
      </c>
    </row>
    <row r="26" spans="1:4" x14ac:dyDescent="0.2">
      <c r="A26" s="12"/>
      <c r="B26" s="12"/>
      <c r="C26" s="12"/>
      <c r="D26" s="1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525F2-2FA7-4F1C-9874-19B3D10C077F}">
  <dimension ref="A1:N66"/>
  <sheetViews>
    <sheetView tabSelected="1" topLeftCell="B36" workbookViewId="0">
      <selection activeCell="B54" sqref="B54:B57"/>
    </sheetView>
  </sheetViews>
  <sheetFormatPr defaultRowHeight="12.75" x14ac:dyDescent="0.2"/>
  <cols>
    <col min="1" max="1" width="17.85546875" customWidth="1"/>
    <col min="2" max="2" width="18.85546875" customWidth="1"/>
    <col min="3" max="3" width="18.7109375" customWidth="1"/>
    <col min="4" max="8" width="18.85546875" customWidth="1"/>
    <col min="12" max="12" width="19.42578125" bestFit="1" customWidth="1"/>
  </cols>
  <sheetData>
    <row r="1" spans="1:12" ht="25.5" x14ac:dyDescent="0.2">
      <c r="A1" s="9" t="s">
        <v>77</v>
      </c>
      <c r="B1" s="1" t="s">
        <v>1</v>
      </c>
      <c r="C1" s="5" t="s">
        <v>45</v>
      </c>
      <c r="D1" s="8" t="s">
        <v>54</v>
      </c>
      <c r="E1" s="3" t="s">
        <v>37</v>
      </c>
      <c r="F1" s="4" t="s">
        <v>38</v>
      </c>
      <c r="G1" s="4" t="s">
        <v>39</v>
      </c>
      <c r="H1" s="4" t="s">
        <v>40</v>
      </c>
      <c r="I1" s="4" t="s">
        <v>41</v>
      </c>
      <c r="J1" s="4" t="s">
        <v>42</v>
      </c>
      <c r="K1" s="4" t="s">
        <v>43</v>
      </c>
      <c r="L1" s="4" t="s">
        <v>44</v>
      </c>
    </row>
    <row r="2" spans="1:12" x14ac:dyDescent="0.2">
      <c r="A2" s="2">
        <v>45379.707392685188</v>
      </c>
      <c r="B2" s="1" t="s">
        <v>11</v>
      </c>
      <c r="C2" s="1" t="str">
        <f>_xlfn.XLOOKUP(B2,'[2]Form responses 1'!$C:$C,'[2]Form responses 1'!$G:$G)</f>
        <v>BPO</v>
      </c>
      <c r="D2" s="1" t="s">
        <v>47</v>
      </c>
      <c r="E2">
        <f>_xlfn.XLOOKUP('Form responses 1'!G2,$B$54:$B$57,$C$54:$C$57)</f>
        <v>2</v>
      </c>
      <c r="F2">
        <f>_xlfn.XLOOKUP('Form responses 1'!H2,$B$54:$B$57,$C$54:$C$57)</f>
        <v>3</v>
      </c>
      <c r="G2">
        <f>_xlfn.XLOOKUP('Form responses 1'!I2,$B$54:$B$57,$C$54:$C$57)</f>
        <v>2</v>
      </c>
      <c r="H2">
        <f>_xlfn.XLOOKUP('Form responses 1'!J2,$B$54:$B$57,$C$54:$C$57)</f>
        <v>2</v>
      </c>
      <c r="I2">
        <f>_xlfn.XLOOKUP('Form responses 1'!K2,$B$54:$B$57,$C$54:$C$57)</f>
        <v>2</v>
      </c>
      <c r="J2">
        <f>_xlfn.XLOOKUP('Form responses 1'!L2,$B$54:$B$57,$C$54:$C$57)</f>
        <v>2</v>
      </c>
      <c r="K2">
        <f>_xlfn.XLOOKUP('Form responses 1'!M2,$B$54:$B$57,$C$54:$C$57)</f>
        <v>3</v>
      </c>
      <c r="L2">
        <f>_xlfn.XLOOKUP('Form responses 1'!N2,$B$54:$B$57,$C$54:$C$57)</f>
        <v>2</v>
      </c>
    </row>
    <row r="3" spans="1:12" x14ac:dyDescent="0.2">
      <c r="A3" s="2">
        <v>45384.323503437496</v>
      </c>
      <c r="B3" s="1" t="s">
        <v>15</v>
      </c>
      <c r="C3" s="1" t="str">
        <f>_xlfn.XLOOKUP(B3,'[2]Form responses 1'!$C:$C,'[2]Form responses 1'!$G:$G)</f>
        <v>OPS</v>
      </c>
      <c r="D3" s="1" t="s">
        <v>55</v>
      </c>
      <c r="E3">
        <f>_xlfn.XLOOKUP('Form responses 1'!G3,$B$54:$B$57,$C$54:$C$57)</f>
        <v>3</v>
      </c>
      <c r="F3">
        <f>_xlfn.XLOOKUP('Form responses 1'!H3,$B$54:$B$57,$C$54:$C$57)</f>
        <v>3</v>
      </c>
      <c r="G3">
        <f>_xlfn.XLOOKUP('Form responses 1'!I3,$B$54:$B$57,$C$54:$C$57)</f>
        <v>3</v>
      </c>
      <c r="H3">
        <f>_xlfn.XLOOKUP('Form responses 1'!J3,$B$54:$B$57,$C$54:$C$57)</f>
        <v>1</v>
      </c>
      <c r="I3">
        <f>_xlfn.XLOOKUP('Form responses 1'!K3,$B$54:$B$57,$C$54:$C$57)</f>
        <v>2</v>
      </c>
      <c r="J3">
        <f>_xlfn.XLOOKUP('Form responses 1'!L3,$B$54:$B$57,$C$54:$C$57)</f>
        <v>1</v>
      </c>
      <c r="K3">
        <f>_xlfn.XLOOKUP('Form responses 1'!M3,$B$54:$B$57,$C$54:$C$57)</f>
        <v>3</v>
      </c>
      <c r="L3">
        <f>_xlfn.XLOOKUP('Form responses 1'!N3,$B$54:$B$57,$C$54:$C$57)</f>
        <v>3</v>
      </c>
    </row>
    <row r="4" spans="1:12" x14ac:dyDescent="0.2">
      <c r="A4" s="2">
        <v>45384.556065243058</v>
      </c>
      <c r="B4" s="1" t="s">
        <v>17</v>
      </c>
      <c r="C4" s="1" t="str">
        <f>_xlfn.XLOOKUP(B4,'[2]Form responses 1'!$C:$C,'[2]Form responses 1'!$G:$G)</f>
        <v>Claims</v>
      </c>
      <c r="D4" s="1" t="s">
        <v>55</v>
      </c>
      <c r="E4">
        <f>_xlfn.XLOOKUP('Form responses 1'!G4,$B$54:$B$57,$C$54:$C$57)</f>
        <v>3</v>
      </c>
      <c r="F4">
        <f>_xlfn.XLOOKUP('Form responses 1'!H4,$B$54:$B$57,$C$54:$C$57)</f>
        <v>2</v>
      </c>
      <c r="G4">
        <f>_xlfn.XLOOKUP('Form responses 1'!I4,$B$54:$B$57,$C$54:$C$57)</f>
        <v>3</v>
      </c>
      <c r="H4">
        <f>_xlfn.XLOOKUP('Form responses 1'!J4,$B$54:$B$57,$C$54:$C$57)</f>
        <v>3</v>
      </c>
      <c r="I4">
        <f>_xlfn.XLOOKUP('Form responses 1'!K4,$B$54:$B$57,$C$54:$C$57)</f>
        <v>2</v>
      </c>
      <c r="J4">
        <f>_xlfn.XLOOKUP('Form responses 1'!L4,$B$54:$B$57,$C$54:$C$57)</f>
        <v>3</v>
      </c>
      <c r="K4">
        <f>_xlfn.XLOOKUP('Form responses 1'!M4,$B$54:$B$57,$C$54:$C$57)</f>
        <v>2</v>
      </c>
      <c r="L4">
        <f>_xlfn.XLOOKUP('Form responses 1'!N4,$B$54:$B$57,$C$54:$C$57)</f>
        <v>2</v>
      </c>
    </row>
    <row r="5" spans="1:12" x14ac:dyDescent="0.2">
      <c r="A5" s="2">
        <v>45384.585231458332</v>
      </c>
      <c r="B5" s="1" t="s">
        <v>18</v>
      </c>
      <c r="C5" s="1" t="str">
        <f>_xlfn.XLOOKUP(B5,'[2]Form responses 1'!$C:$C,'[2]Form responses 1'!$G:$G)</f>
        <v>BPO</v>
      </c>
      <c r="D5" s="1" t="s">
        <v>47</v>
      </c>
      <c r="E5">
        <f>_xlfn.XLOOKUP('Form responses 1'!G5,$B$54:$B$57,$C$54:$C$57)</f>
        <v>4</v>
      </c>
      <c r="F5">
        <f>_xlfn.XLOOKUP('Form responses 1'!H5,$B$54:$B$57,$C$54:$C$57)</f>
        <v>3</v>
      </c>
      <c r="G5">
        <f>_xlfn.XLOOKUP('Form responses 1'!I5,$B$54:$B$57,$C$54:$C$57)</f>
        <v>4</v>
      </c>
      <c r="H5">
        <f>_xlfn.XLOOKUP('Form responses 1'!J5,$B$54:$B$57,$C$54:$C$57)</f>
        <v>4</v>
      </c>
      <c r="I5">
        <f>_xlfn.XLOOKUP('Form responses 1'!K5,$B$54:$B$57,$C$54:$C$57)</f>
        <v>3</v>
      </c>
      <c r="J5">
        <f>_xlfn.XLOOKUP('Form responses 1'!L5,$B$54:$B$57,$C$54:$C$57)</f>
        <v>4</v>
      </c>
      <c r="K5">
        <f>_xlfn.XLOOKUP('Form responses 1'!M5,$B$54:$B$57,$C$54:$C$57)</f>
        <v>3</v>
      </c>
      <c r="L5">
        <f>_xlfn.XLOOKUP('Form responses 1'!N5,$B$54:$B$57,$C$54:$C$57)</f>
        <v>3</v>
      </c>
    </row>
    <row r="6" spans="1:12" x14ac:dyDescent="0.2">
      <c r="A6" s="2">
        <v>45384.656145127316</v>
      </c>
      <c r="B6" s="1" t="s">
        <v>20</v>
      </c>
      <c r="C6" s="1" t="str">
        <f>_xlfn.XLOOKUP(B6,'[2]Form responses 1'!$C:$C,'[2]Form responses 1'!$G:$G)</f>
        <v>Marketing</v>
      </c>
      <c r="D6" s="1" t="s">
        <v>59</v>
      </c>
      <c r="E6">
        <f>_xlfn.XLOOKUP('Form responses 1'!G6,$B$54:$B$57,$C$54:$C$57)</f>
        <v>2</v>
      </c>
      <c r="F6">
        <f>_xlfn.XLOOKUP('Form responses 1'!H6,$B$54:$B$57,$C$54:$C$57)</f>
        <v>2</v>
      </c>
      <c r="G6">
        <f>_xlfn.XLOOKUP('Form responses 1'!I6,$B$54:$B$57,$C$54:$C$57)</f>
        <v>3</v>
      </c>
      <c r="H6">
        <f>_xlfn.XLOOKUP('Form responses 1'!J6,$B$54:$B$57,$C$54:$C$57)</f>
        <v>3</v>
      </c>
      <c r="I6">
        <f>_xlfn.XLOOKUP('Form responses 1'!K6,$B$54:$B$57,$C$54:$C$57)</f>
        <v>3</v>
      </c>
      <c r="J6">
        <f>_xlfn.XLOOKUP('Form responses 1'!L6,$B$54:$B$57,$C$54:$C$57)</f>
        <v>3</v>
      </c>
      <c r="K6">
        <f>_xlfn.XLOOKUP('Form responses 1'!M6,$B$54:$B$57,$C$54:$C$57)</f>
        <v>3</v>
      </c>
      <c r="L6">
        <f>_xlfn.XLOOKUP('Form responses 1'!N6,$B$54:$B$57,$C$54:$C$57)</f>
        <v>3</v>
      </c>
    </row>
    <row r="7" spans="1:12" x14ac:dyDescent="0.2">
      <c r="A7" s="2">
        <v>45385.313528842591</v>
      </c>
      <c r="B7" s="1" t="s">
        <v>21</v>
      </c>
      <c r="C7" s="1" t="str">
        <f>_xlfn.XLOOKUP(B7,'[2]Form responses 1'!$C:$C,'[2]Form responses 1'!$G:$G)</f>
        <v>Finance</v>
      </c>
      <c r="D7" s="1" t="s">
        <v>56</v>
      </c>
      <c r="E7">
        <f>_xlfn.XLOOKUP('Form responses 1'!G7,$B$54:$B$57,$C$54:$C$57)</f>
        <v>4</v>
      </c>
      <c r="F7">
        <f>_xlfn.XLOOKUP('Form responses 1'!H7,$B$54:$B$57,$C$54:$C$57)</f>
        <v>4</v>
      </c>
      <c r="G7">
        <f>_xlfn.XLOOKUP('Form responses 1'!I7,$B$54:$B$57,$C$54:$C$57)</f>
        <v>4</v>
      </c>
      <c r="H7">
        <f>_xlfn.XLOOKUP('Form responses 1'!J7,$B$54:$B$57,$C$54:$C$57)</f>
        <v>4</v>
      </c>
      <c r="I7">
        <f>_xlfn.XLOOKUP('Form responses 1'!K7,$B$54:$B$57,$C$54:$C$57)</f>
        <v>4</v>
      </c>
      <c r="J7">
        <f>_xlfn.XLOOKUP('Form responses 1'!L7,$B$54:$B$57,$C$54:$C$57)</f>
        <v>4</v>
      </c>
      <c r="K7">
        <f>_xlfn.XLOOKUP('Form responses 1'!M7,$B$54:$B$57,$C$54:$C$57)</f>
        <v>4</v>
      </c>
      <c r="L7">
        <f>_xlfn.XLOOKUP('Form responses 1'!N7,$B$54:$B$57,$C$54:$C$57)</f>
        <v>4</v>
      </c>
    </row>
    <row r="8" spans="1:12" x14ac:dyDescent="0.2">
      <c r="A8" s="2">
        <v>45385.315140532402</v>
      </c>
      <c r="B8" s="1" t="s">
        <v>22</v>
      </c>
      <c r="C8" s="1" t="s">
        <v>47</v>
      </c>
      <c r="D8" s="1" t="s">
        <v>47</v>
      </c>
      <c r="E8">
        <f>_xlfn.XLOOKUP('Form responses 1'!G8,$B$54:$B$57,$C$54:$C$57)</f>
        <v>4</v>
      </c>
      <c r="F8">
        <f>_xlfn.XLOOKUP('Form responses 1'!H8,$B$54:$B$57,$C$54:$C$57)</f>
        <v>4</v>
      </c>
      <c r="G8">
        <f>_xlfn.XLOOKUP('Form responses 1'!I8,$B$54:$B$57,$C$54:$C$57)</f>
        <v>4</v>
      </c>
      <c r="H8">
        <f>_xlfn.XLOOKUP('Form responses 1'!J8,$B$54:$B$57,$C$54:$C$57)</f>
        <v>4</v>
      </c>
      <c r="I8">
        <f>_xlfn.XLOOKUP('Form responses 1'!K8,$B$54:$B$57,$C$54:$C$57)</f>
        <v>4</v>
      </c>
      <c r="J8">
        <f>_xlfn.XLOOKUP('Form responses 1'!L8,$B$54:$B$57,$C$54:$C$57)</f>
        <v>4</v>
      </c>
      <c r="K8">
        <f>_xlfn.XLOOKUP('Form responses 1'!M8,$B$54:$B$57,$C$54:$C$57)</f>
        <v>4</v>
      </c>
      <c r="L8">
        <f>_xlfn.XLOOKUP('Form responses 1'!N8,$B$54:$B$57,$C$54:$C$57)</f>
        <v>4</v>
      </c>
    </row>
    <row r="9" spans="1:12" x14ac:dyDescent="0.2">
      <c r="A9" s="2">
        <v>45385.437629733795</v>
      </c>
      <c r="B9" s="1" t="s">
        <v>23</v>
      </c>
      <c r="C9" s="1" t="str">
        <f>_xlfn.XLOOKUP(B9,'[2]Form responses 1'!$C:$C,'[2]Form responses 1'!$G:$G)</f>
        <v>Legal Claims</v>
      </c>
      <c r="D9" s="1" t="s">
        <v>60</v>
      </c>
      <c r="E9">
        <f>_xlfn.XLOOKUP('Form responses 1'!G9,$B$54:$B$57,$C$54:$C$57)</f>
        <v>3</v>
      </c>
      <c r="F9">
        <f>_xlfn.XLOOKUP('Form responses 1'!H9,$B$54:$B$57,$C$54:$C$57)</f>
        <v>2</v>
      </c>
      <c r="G9">
        <f>_xlfn.XLOOKUP('Form responses 1'!I9,$B$54:$B$57,$C$54:$C$57)</f>
        <v>3</v>
      </c>
      <c r="H9">
        <f>_xlfn.XLOOKUP('Form responses 1'!J9,$B$54:$B$57,$C$54:$C$57)</f>
        <v>3</v>
      </c>
      <c r="I9">
        <f>_xlfn.XLOOKUP('Form responses 1'!K9,$B$54:$B$57,$C$54:$C$57)</f>
        <v>3</v>
      </c>
      <c r="J9">
        <f>_xlfn.XLOOKUP('Form responses 1'!L9,$B$54:$B$57,$C$54:$C$57)</f>
        <v>3</v>
      </c>
      <c r="K9">
        <f>_xlfn.XLOOKUP('Form responses 1'!M9,$B$54:$B$57,$C$54:$C$57)</f>
        <v>2</v>
      </c>
      <c r="L9">
        <f>_xlfn.XLOOKUP('Form responses 1'!N9,$B$54:$B$57,$C$54:$C$57)</f>
        <v>2</v>
      </c>
    </row>
    <row r="10" spans="1:12" x14ac:dyDescent="0.2">
      <c r="A10" s="2">
        <v>45385.513267986113</v>
      </c>
      <c r="B10" s="1" t="s">
        <v>24</v>
      </c>
      <c r="C10" s="1" t="str">
        <f>_xlfn.XLOOKUP(B10,'[2]Form responses 1'!$C:$C,'[2]Form responses 1'!$G:$G)</f>
        <v>Legal Claims</v>
      </c>
      <c r="D10" s="1" t="s">
        <v>60</v>
      </c>
      <c r="E10">
        <f>_xlfn.XLOOKUP('Form responses 1'!G10,$B$54:$B$57,$C$54:$C$57)</f>
        <v>4</v>
      </c>
      <c r="F10">
        <f>_xlfn.XLOOKUP('Form responses 1'!H10,$B$54:$B$57,$C$54:$C$57)</f>
        <v>4</v>
      </c>
      <c r="G10">
        <f>_xlfn.XLOOKUP('Form responses 1'!I10,$B$54:$B$57,$C$54:$C$57)</f>
        <v>4</v>
      </c>
      <c r="H10">
        <f>_xlfn.XLOOKUP('Form responses 1'!J10,$B$54:$B$57,$C$54:$C$57)</f>
        <v>3</v>
      </c>
      <c r="I10">
        <f>_xlfn.XLOOKUP('Form responses 1'!K10,$B$54:$B$57,$C$54:$C$57)</f>
        <v>4</v>
      </c>
      <c r="J10">
        <f>_xlfn.XLOOKUP('Form responses 1'!L10,$B$54:$B$57,$C$54:$C$57)</f>
        <v>4</v>
      </c>
      <c r="K10">
        <f>_xlfn.XLOOKUP('Form responses 1'!M10,$B$54:$B$57,$C$54:$C$57)</f>
        <v>3</v>
      </c>
      <c r="L10">
        <f>_xlfn.XLOOKUP('Form responses 1'!N10,$B$54:$B$57,$C$54:$C$57)</f>
        <v>2</v>
      </c>
    </row>
    <row r="11" spans="1:12" x14ac:dyDescent="0.2">
      <c r="A11" s="2">
        <v>45387.560264224536</v>
      </c>
      <c r="B11" s="1" t="s">
        <v>25</v>
      </c>
      <c r="C11" s="1" t="str">
        <f>_xlfn.XLOOKUP(B11,'[2]Form responses 1'!$C:$C,'[2]Form responses 1'!$G:$G)</f>
        <v>Broker Services</v>
      </c>
      <c r="D11" s="1" t="s">
        <v>61</v>
      </c>
      <c r="E11">
        <f>_xlfn.XLOOKUP('Form responses 1'!G11,$B$54:$B$57,$C$54:$C$57)</f>
        <v>1</v>
      </c>
      <c r="F11">
        <f>_xlfn.XLOOKUP('Form responses 1'!H11,$B$54:$B$57,$C$54:$C$57)</f>
        <v>3</v>
      </c>
      <c r="G11">
        <f>_xlfn.XLOOKUP('Form responses 1'!I11,$B$54:$B$57,$C$54:$C$57)</f>
        <v>4</v>
      </c>
      <c r="H11">
        <f>_xlfn.XLOOKUP('Form responses 1'!J11,$B$54:$B$57,$C$54:$C$57)</f>
        <v>3</v>
      </c>
      <c r="I11">
        <f>_xlfn.XLOOKUP('Form responses 1'!K11,$B$54:$B$57,$C$54:$C$57)</f>
        <v>1</v>
      </c>
      <c r="J11">
        <f>_xlfn.XLOOKUP('Form responses 1'!L11,$B$54:$B$57,$C$54:$C$57)</f>
        <v>2</v>
      </c>
      <c r="K11">
        <f>_xlfn.XLOOKUP('Form responses 1'!M11,$B$54:$B$57,$C$54:$C$57)</f>
        <v>1</v>
      </c>
      <c r="L11">
        <f>_xlfn.XLOOKUP('Form responses 1'!N11,$B$54:$B$57,$C$54:$C$57)</f>
        <v>1</v>
      </c>
    </row>
    <row r="12" spans="1:12" x14ac:dyDescent="0.2">
      <c r="A12" s="2">
        <v>45390.447918020829</v>
      </c>
      <c r="B12" s="1" t="s">
        <v>26</v>
      </c>
      <c r="C12" s="1" t="str">
        <f>_xlfn.XLOOKUP(B12,'[2]Form responses 1'!$C:$C,'[2]Form responses 1'!$G:$G)</f>
        <v>Procurement</v>
      </c>
      <c r="D12" s="1" t="s">
        <v>62</v>
      </c>
      <c r="E12">
        <f>_xlfn.XLOOKUP('Form responses 1'!G12,$B$54:$B$57,$C$54:$C$57)</f>
        <v>3</v>
      </c>
      <c r="F12">
        <f>_xlfn.XLOOKUP('Form responses 1'!H12,$B$54:$B$57,$C$54:$C$57)</f>
        <v>2</v>
      </c>
      <c r="G12">
        <f>_xlfn.XLOOKUP('Form responses 1'!I12,$B$54:$B$57,$C$54:$C$57)</f>
        <v>2</v>
      </c>
      <c r="H12">
        <f>_xlfn.XLOOKUP('Form responses 1'!J12,$B$54:$B$57,$C$54:$C$57)</f>
        <v>2</v>
      </c>
      <c r="I12">
        <f>_xlfn.XLOOKUP('Form responses 1'!K12,$B$54:$B$57,$C$54:$C$57)</f>
        <v>1</v>
      </c>
      <c r="J12">
        <f>_xlfn.XLOOKUP('Form responses 1'!L12,$B$54:$B$57,$C$54:$C$57)</f>
        <v>3</v>
      </c>
      <c r="K12">
        <f>_xlfn.XLOOKUP('Form responses 1'!M12,$B$54:$B$57,$C$54:$C$57)</f>
        <v>2</v>
      </c>
      <c r="L12">
        <f>_xlfn.XLOOKUP('Form responses 1'!N12,$B$54:$B$57,$C$54:$C$57)</f>
        <v>4</v>
      </c>
    </row>
    <row r="13" spans="1:12" x14ac:dyDescent="0.2">
      <c r="A13" s="2">
        <v>45390.612938865743</v>
      </c>
      <c r="B13" s="1" t="s">
        <v>27</v>
      </c>
      <c r="C13" s="1" t="str">
        <f>_xlfn.XLOOKUP(B13,'[2]Form responses 1'!$C:$C,'[2]Form responses 1'!$G:$G)</f>
        <v>Legal Claims</v>
      </c>
      <c r="D13" s="1" t="s">
        <v>60</v>
      </c>
      <c r="E13">
        <f>_xlfn.XLOOKUP('Form responses 1'!G13,$B$54:$B$57,$C$54:$C$57)</f>
        <v>3</v>
      </c>
      <c r="F13">
        <f>_xlfn.XLOOKUP('Form responses 1'!H13,$B$54:$B$57,$C$54:$C$57)</f>
        <v>3</v>
      </c>
      <c r="G13">
        <f>_xlfn.XLOOKUP('Form responses 1'!I13,$B$54:$B$57,$C$54:$C$57)</f>
        <v>3</v>
      </c>
      <c r="H13">
        <f>_xlfn.XLOOKUP('Form responses 1'!J13,$B$54:$B$57,$C$54:$C$57)</f>
        <v>3</v>
      </c>
      <c r="I13">
        <f>_xlfn.XLOOKUP('Form responses 1'!K13,$B$54:$B$57,$C$54:$C$57)</f>
        <v>2</v>
      </c>
      <c r="J13">
        <f>_xlfn.XLOOKUP('Form responses 1'!L13,$B$54:$B$57,$C$54:$C$57)</f>
        <v>2</v>
      </c>
      <c r="K13">
        <f>_xlfn.XLOOKUP('Form responses 1'!M13,$B$54:$B$57,$C$54:$C$57)</f>
        <v>3</v>
      </c>
      <c r="L13">
        <f>_xlfn.XLOOKUP('Form responses 1'!N13,$B$54:$B$57,$C$54:$C$57)</f>
        <v>3</v>
      </c>
    </row>
    <row r="14" spans="1:12" x14ac:dyDescent="0.2">
      <c r="A14" s="2">
        <v>45391.275366550923</v>
      </c>
      <c r="B14" s="1" t="s">
        <v>28</v>
      </c>
      <c r="C14" s="1" t="str">
        <f>_xlfn.XLOOKUP(B14,'[2]Form responses 1'!$C:$C,'[2]Form responses 1'!$G:$G)</f>
        <v>Legal Claims</v>
      </c>
      <c r="D14" s="1" t="s">
        <v>60</v>
      </c>
      <c r="E14">
        <f>_xlfn.XLOOKUP('Form responses 1'!G14,$B$54:$B$57,$C$54:$C$57)</f>
        <v>3</v>
      </c>
      <c r="F14">
        <f>_xlfn.XLOOKUP('Form responses 1'!H14,$B$54:$B$57,$C$54:$C$57)</f>
        <v>4</v>
      </c>
      <c r="G14">
        <f>_xlfn.XLOOKUP('Form responses 1'!I14,$B$54:$B$57,$C$54:$C$57)</f>
        <v>3</v>
      </c>
      <c r="H14">
        <f>_xlfn.XLOOKUP('Form responses 1'!J14,$B$54:$B$57,$C$54:$C$57)</f>
        <v>3</v>
      </c>
      <c r="I14">
        <f>_xlfn.XLOOKUP('Form responses 1'!K14,$B$54:$B$57,$C$54:$C$57)</f>
        <v>3</v>
      </c>
      <c r="J14">
        <f>_xlfn.XLOOKUP('Form responses 1'!L14,$B$54:$B$57,$C$54:$C$57)</f>
        <v>3</v>
      </c>
      <c r="K14">
        <f>_xlfn.XLOOKUP('Form responses 1'!M14,$B$54:$B$57,$C$54:$C$57)</f>
        <v>3</v>
      </c>
      <c r="L14">
        <f>_xlfn.XLOOKUP('Form responses 1'!N14,$B$54:$B$57,$C$54:$C$57)</f>
        <v>3</v>
      </c>
    </row>
    <row r="15" spans="1:12" x14ac:dyDescent="0.2">
      <c r="A15" s="2">
        <v>45392.270410474535</v>
      </c>
      <c r="B15" s="1" t="s">
        <v>29</v>
      </c>
      <c r="C15" s="1" t="str">
        <f>_xlfn.XLOOKUP(B15,'[2]Form responses 1'!$C:$C,'[2]Form responses 1'!$G:$G)</f>
        <v>Legal Claims</v>
      </c>
      <c r="D15" s="1" t="s">
        <v>60</v>
      </c>
      <c r="E15">
        <f>_xlfn.XLOOKUP('Form responses 1'!G15,$B$54:$B$57,$C$54:$C$57)</f>
        <v>4</v>
      </c>
      <c r="F15">
        <f>_xlfn.XLOOKUP('Form responses 1'!H15,$B$54:$B$57,$C$54:$C$57)</f>
        <v>2</v>
      </c>
      <c r="G15">
        <f>_xlfn.XLOOKUP('Form responses 1'!I15,$B$54:$B$57,$C$54:$C$57)</f>
        <v>4</v>
      </c>
      <c r="H15">
        <f>_xlfn.XLOOKUP('Form responses 1'!J15,$B$54:$B$57,$C$54:$C$57)</f>
        <v>4</v>
      </c>
      <c r="I15">
        <f>_xlfn.XLOOKUP('Form responses 1'!K15,$B$54:$B$57,$C$54:$C$57)</f>
        <v>4</v>
      </c>
      <c r="J15">
        <f>_xlfn.XLOOKUP('Form responses 1'!L15,$B$54:$B$57,$C$54:$C$57)</f>
        <v>4</v>
      </c>
      <c r="K15">
        <f>_xlfn.XLOOKUP('Form responses 1'!M15,$B$54:$B$57,$C$54:$C$57)</f>
        <v>4</v>
      </c>
      <c r="L15">
        <f>_xlfn.XLOOKUP('Form responses 1'!N15,$B$54:$B$57,$C$54:$C$57)</f>
        <v>3</v>
      </c>
    </row>
    <row r="16" spans="1:12" x14ac:dyDescent="0.2">
      <c r="A16" s="2">
        <v>45394.602073298607</v>
      </c>
      <c r="B16" s="1" t="s">
        <v>30</v>
      </c>
      <c r="C16" s="1" t="str">
        <f>_xlfn.XLOOKUP(B16,'[2]Form responses 1'!$C:$C,'[2]Form responses 1'!$G:$G)</f>
        <v>Claims</v>
      </c>
      <c r="D16" s="1" t="s">
        <v>63</v>
      </c>
      <c r="E16">
        <f>_xlfn.XLOOKUP('Form responses 1'!G16,$B$54:$B$57,$C$54:$C$57)</f>
        <v>4</v>
      </c>
      <c r="F16">
        <f>_xlfn.XLOOKUP('Form responses 1'!H16,$B$54:$B$57,$C$54:$C$57)</f>
        <v>4</v>
      </c>
      <c r="G16">
        <f>_xlfn.XLOOKUP('Form responses 1'!I16,$B$54:$B$57,$C$54:$C$57)</f>
        <v>4</v>
      </c>
      <c r="H16">
        <f>_xlfn.XLOOKUP('Form responses 1'!J16,$B$54:$B$57,$C$54:$C$57)</f>
        <v>4</v>
      </c>
      <c r="I16">
        <f>_xlfn.XLOOKUP('Form responses 1'!K16,$B$54:$B$57,$C$54:$C$57)</f>
        <v>3</v>
      </c>
      <c r="J16">
        <f>_xlfn.XLOOKUP('Form responses 1'!L16,$B$54:$B$57,$C$54:$C$57)</f>
        <v>3</v>
      </c>
      <c r="K16">
        <f>_xlfn.XLOOKUP('Form responses 1'!M16,$B$54:$B$57,$C$54:$C$57)</f>
        <v>3</v>
      </c>
      <c r="L16">
        <f>_xlfn.XLOOKUP('Form responses 1'!N16,$B$54:$B$57,$C$54:$C$57)</f>
        <v>3</v>
      </c>
    </row>
    <row r="17" spans="1:12" x14ac:dyDescent="0.2">
      <c r="A17" s="2">
        <v>45397.689580798615</v>
      </c>
      <c r="B17" s="1" t="s">
        <v>31</v>
      </c>
      <c r="C17" s="1" t="str">
        <f>_xlfn.XLOOKUP(B17,'[2]Form responses 1'!$C:$C,'[2]Form responses 1'!$G:$G)</f>
        <v>OPS</v>
      </c>
      <c r="D17" s="1" t="s">
        <v>55</v>
      </c>
      <c r="E17">
        <f>_xlfn.XLOOKUP('Form responses 1'!G17,$B$54:$B$57,$C$54:$C$57)</f>
        <v>3</v>
      </c>
      <c r="F17">
        <f>_xlfn.XLOOKUP('Form responses 1'!H17,$B$54:$B$57,$C$54:$C$57)</f>
        <v>3</v>
      </c>
      <c r="G17">
        <f>_xlfn.XLOOKUP('Form responses 1'!I17,$B$54:$B$57,$C$54:$C$57)</f>
        <v>4</v>
      </c>
      <c r="H17">
        <f>_xlfn.XLOOKUP('Form responses 1'!J17,$B$54:$B$57,$C$54:$C$57)</f>
        <v>4</v>
      </c>
      <c r="I17">
        <f>_xlfn.XLOOKUP('Form responses 1'!K17,$B$54:$B$57,$C$54:$C$57)</f>
        <v>3</v>
      </c>
      <c r="J17">
        <f>_xlfn.XLOOKUP('Form responses 1'!L17,$B$54:$B$57,$C$54:$C$57)</f>
        <v>3</v>
      </c>
      <c r="K17">
        <f>_xlfn.XLOOKUP('Form responses 1'!M17,$B$54:$B$57,$C$54:$C$57)</f>
        <v>3</v>
      </c>
      <c r="L17">
        <f>_xlfn.XLOOKUP('Form responses 1'!N17,$B$54:$B$57,$C$54:$C$57)</f>
        <v>3</v>
      </c>
    </row>
    <row r="18" spans="1:12" x14ac:dyDescent="0.2">
      <c r="A18" s="2">
        <v>45397.873221747686</v>
      </c>
      <c r="B18" s="1" t="s">
        <v>32</v>
      </c>
      <c r="C18" s="1" t="s">
        <v>78</v>
      </c>
      <c r="D18" s="1" t="s">
        <v>60</v>
      </c>
      <c r="E18">
        <f>_xlfn.XLOOKUP('Form responses 1'!G18,$B$54:$B$57,$C$54:$C$57)</f>
        <v>4</v>
      </c>
      <c r="F18">
        <f>_xlfn.XLOOKUP('Form responses 1'!H18,$B$54:$B$57,$C$54:$C$57)</f>
        <v>4</v>
      </c>
      <c r="G18">
        <f>_xlfn.XLOOKUP('Form responses 1'!I18,$B$54:$B$57,$C$54:$C$57)</f>
        <v>4</v>
      </c>
      <c r="H18">
        <f>_xlfn.XLOOKUP('Form responses 1'!J18,$B$54:$B$57,$C$54:$C$57)</f>
        <v>4</v>
      </c>
      <c r="I18">
        <f>_xlfn.XLOOKUP('Form responses 1'!K18,$B$54:$B$57,$C$54:$C$57)</f>
        <v>4</v>
      </c>
      <c r="J18">
        <f>_xlfn.XLOOKUP('Form responses 1'!L18,$B$54:$B$57,$C$54:$C$57)</f>
        <v>4</v>
      </c>
      <c r="K18">
        <f>_xlfn.XLOOKUP('Form responses 1'!M18,$B$54:$B$57,$C$54:$C$57)</f>
        <v>4</v>
      </c>
      <c r="L18">
        <f>_xlfn.XLOOKUP('Form responses 1'!N18,$B$54:$B$57,$C$54:$C$57)</f>
        <v>4</v>
      </c>
    </row>
    <row r="19" spans="1:12" x14ac:dyDescent="0.2">
      <c r="A19" s="2">
        <v>45398.35073701389</v>
      </c>
      <c r="B19" s="1" t="s">
        <v>33</v>
      </c>
      <c r="C19" s="1" t="str">
        <f>_xlfn.XLOOKUP(B19,'[2]Form responses 1'!$C:$C,'[2]Form responses 1'!$G:$G)</f>
        <v>OPS</v>
      </c>
      <c r="D19" s="1" t="s">
        <v>57</v>
      </c>
      <c r="E19">
        <f>_xlfn.XLOOKUP('Form responses 1'!G19,$B$54:$B$57,$C$54:$C$57)</f>
        <v>3</v>
      </c>
      <c r="F19">
        <f>_xlfn.XLOOKUP('Form responses 1'!H19,$B$54:$B$57,$C$54:$C$57)</f>
        <v>3</v>
      </c>
      <c r="G19">
        <f>_xlfn.XLOOKUP('Form responses 1'!I19,$B$54:$B$57,$C$54:$C$57)</f>
        <v>4</v>
      </c>
      <c r="H19">
        <f>_xlfn.XLOOKUP('Form responses 1'!J19,$B$54:$B$57,$C$54:$C$57)</f>
        <v>3</v>
      </c>
      <c r="I19">
        <f>_xlfn.XLOOKUP('Form responses 1'!K19,$B$54:$B$57,$C$54:$C$57)</f>
        <v>3</v>
      </c>
      <c r="J19">
        <f>_xlfn.XLOOKUP('Form responses 1'!L19,$B$54:$B$57,$C$54:$C$57)</f>
        <v>3</v>
      </c>
      <c r="K19">
        <f>_xlfn.XLOOKUP('Form responses 1'!M19,$B$54:$B$57,$C$54:$C$57)</f>
        <v>3</v>
      </c>
      <c r="L19">
        <f>_xlfn.XLOOKUP('Form responses 1'!N19,$B$54:$B$57,$C$54:$C$57)</f>
        <v>2</v>
      </c>
    </row>
    <row r="20" spans="1:12" x14ac:dyDescent="0.2">
      <c r="A20" s="2">
        <v>45398.363221446758</v>
      </c>
      <c r="B20" s="1" t="s">
        <v>34</v>
      </c>
      <c r="C20" s="1" t="str">
        <f>_xlfn.XLOOKUP(B20,'[2]Form responses 1'!$C:$C,'[2]Form responses 1'!$G:$G)</f>
        <v>OPS</v>
      </c>
      <c r="D20" s="1" t="s">
        <v>55</v>
      </c>
      <c r="E20">
        <f>_xlfn.XLOOKUP('Form responses 1'!G20,$B$54:$B$57,$C$54:$C$57)</f>
        <v>3</v>
      </c>
      <c r="F20">
        <f>_xlfn.XLOOKUP('Form responses 1'!H20,$B$54:$B$57,$C$54:$C$57)</f>
        <v>3</v>
      </c>
      <c r="G20">
        <f>_xlfn.XLOOKUP('Form responses 1'!I20,$B$54:$B$57,$C$54:$C$57)</f>
        <v>3</v>
      </c>
      <c r="H20">
        <f>_xlfn.XLOOKUP('Form responses 1'!J20,$B$54:$B$57,$C$54:$C$57)</f>
        <v>3</v>
      </c>
      <c r="I20">
        <f>_xlfn.XLOOKUP('Form responses 1'!K20,$B$54:$B$57,$C$54:$C$57)</f>
        <v>3</v>
      </c>
      <c r="J20">
        <f>_xlfn.XLOOKUP('Form responses 1'!L20,$B$54:$B$57,$C$54:$C$57)</f>
        <v>3</v>
      </c>
      <c r="K20">
        <f>_xlfn.XLOOKUP('Form responses 1'!M20,$B$54:$B$57,$C$54:$C$57)</f>
        <v>3</v>
      </c>
      <c r="L20">
        <f>_xlfn.XLOOKUP('Form responses 1'!N20,$B$54:$B$57,$C$54:$C$57)</f>
        <v>3</v>
      </c>
    </row>
    <row r="21" spans="1:12" x14ac:dyDescent="0.2">
      <c r="A21" s="2">
        <v>45398.401050104163</v>
      </c>
      <c r="B21" s="1" t="s">
        <v>35</v>
      </c>
      <c r="C21" s="1" t="str">
        <f>_xlfn.XLOOKUP(B21,'[2]Form responses 1'!$C:$C,'[2]Form responses 1'!$G:$G)</f>
        <v>Finance</v>
      </c>
      <c r="D21" s="1" t="s">
        <v>56</v>
      </c>
      <c r="E21">
        <f>_xlfn.XLOOKUP('Form responses 1'!G21,$B$54:$B$57,$C$54:$C$57)</f>
        <v>3</v>
      </c>
      <c r="F21">
        <f>_xlfn.XLOOKUP('Form responses 1'!H21,$B$54:$B$57,$C$54:$C$57)</f>
        <v>3</v>
      </c>
      <c r="G21">
        <f>_xlfn.XLOOKUP('Form responses 1'!I21,$B$54:$B$57,$C$54:$C$57)</f>
        <v>3</v>
      </c>
      <c r="H21">
        <f>_xlfn.XLOOKUP('Form responses 1'!J21,$B$54:$B$57,$C$54:$C$57)</f>
        <v>3</v>
      </c>
      <c r="I21">
        <f>_xlfn.XLOOKUP('Form responses 1'!K21,$B$54:$B$57,$C$54:$C$57)</f>
        <v>3</v>
      </c>
      <c r="J21">
        <f>_xlfn.XLOOKUP('Form responses 1'!L21,$B$54:$B$57,$C$54:$C$57)</f>
        <v>3</v>
      </c>
      <c r="K21">
        <f>_xlfn.XLOOKUP('Form responses 1'!M21,$B$54:$B$57,$C$54:$C$57)</f>
        <v>3</v>
      </c>
      <c r="L21">
        <f>_xlfn.XLOOKUP('Form responses 1'!N21,$B$54:$B$57,$C$54:$C$57)</f>
        <v>2</v>
      </c>
    </row>
    <row r="22" spans="1:12" x14ac:dyDescent="0.2">
      <c r="A22" s="2">
        <v>45398.662270995366</v>
      </c>
      <c r="B22" s="1" t="s">
        <v>15</v>
      </c>
      <c r="C22" s="1" t="str">
        <f>_xlfn.XLOOKUP(B22,'[2]Form responses 1'!$C:$C,'[2]Form responses 1'!$G:$G)</f>
        <v>OPS</v>
      </c>
      <c r="D22" s="1" t="s">
        <v>55</v>
      </c>
      <c r="E22">
        <f>_xlfn.XLOOKUP('Form responses 1'!G22,$B$54:$B$57,$C$54:$C$57)</f>
        <v>4</v>
      </c>
      <c r="F22">
        <f>_xlfn.XLOOKUP('Form responses 1'!H22,$B$54:$B$57,$C$54:$C$57)</f>
        <v>4</v>
      </c>
      <c r="G22">
        <f>_xlfn.XLOOKUP('Form responses 1'!I22,$B$54:$B$57,$C$54:$C$57)</f>
        <v>4</v>
      </c>
      <c r="H22">
        <f>_xlfn.XLOOKUP('Form responses 1'!J22,$B$54:$B$57,$C$54:$C$57)</f>
        <v>4</v>
      </c>
      <c r="I22">
        <f>_xlfn.XLOOKUP('Form responses 1'!K22,$B$54:$B$57,$C$54:$C$57)</f>
        <v>4</v>
      </c>
      <c r="J22">
        <f>_xlfn.XLOOKUP('Form responses 1'!L22,$B$54:$B$57,$C$54:$C$57)</f>
        <v>4</v>
      </c>
      <c r="K22">
        <f>_xlfn.XLOOKUP('Form responses 1'!M22,$B$54:$B$57,$C$54:$C$57)</f>
        <v>4</v>
      </c>
      <c r="L22">
        <f>_xlfn.XLOOKUP('Form responses 1'!N22,$B$54:$B$57,$C$54:$C$57)</f>
        <v>4</v>
      </c>
    </row>
    <row r="23" spans="1:12" x14ac:dyDescent="0.2">
      <c r="A23" s="2">
        <v>45400.404178564815</v>
      </c>
      <c r="B23" s="1" t="s">
        <v>36</v>
      </c>
      <c r="C23" s="1" t="str">
        <f>_xlfn.XLOOKUP(B23,'[2]Form responses 1'!$C:$C,'[2]Form responses 1'!$G:$G)</f>
        <v>OPS</v>
      </c>
      <c r="D23" s="1" t="s">
        <v>55</v>
      </c>
      <c r="E23">
        <f>_xlfn.XLOOKUP('Form responses 1'!G23,$B$54:$B$57,$C$54:$C$57)</f>
        <v>4</v>
      </c>
      <c r="F23">
        <f>_xlfn.XLOOKUP('Form responses 1'!H23,$B$54:$B$57,$C$54:$C$57)</f>
        <v>3</v>
      </c>
      <c r="G23">
        <f>_xlfn.XLOOKUP('Form responses 1'!I23,$B$54:$B$57,$C$54:$C$57)</f>
        <v>4</v>
      </c>
      <c r="H23">
        <f>_xlfn.XLOOKUP('Form responses 1'!J23,$B$54:$B$57,$C$54:$C$57)</f>
        <v>4</v>
      </c>
      <c r="I23">
        <f>_xlfn.XLOOKUP('Form responses 1'!K23,$B$54:$B$57,$C$54:$C$57)</f>
        <v>4</v>
      </c>
      <c r="J23">
        <f>_xlfn.XLOOKUP('Form responses 1'!L23,$B$54:$B$57,$C$54:$C$57)</f>
        <v>4</v>
      </c>
      <c r="K23">
        <f>_xlfn.XLOOKUP('Form responses 1'!M23,$B$54:$B$57,$C$54:$C$57)</f>
        <v>4</v>
      </c>
      <c r="L23">
        <f>_xlfn.XLOOKUP('Form responses 1'!N23,$B$54:$B$57,$C$54:$C$57)</f>
        <v>4</v>
      </c>
    </row>
    <row r="24" spans="1:12" x14ac:dyDescent="0.2">
      <c r="A24" s="2">
        <v>45400.613953194443</v>
      </c>
      <c r="B24" s="1" t="s">
        <v>49</v>
      </c>
      <c r="C24" s="1" t="str">
        <f>_xlfn.XLOOKUP(B24,'[2]Form responses 1'!$C:$C,'[2]Form responses 1'!$G:$G)</f>
        <v>OPS</v>
      </c>
      <c r="D24" s="1" t="s">
        <v>58</v>
      </c>
      <c r="E24">
        <f>_xlfn.XLOOKUP('Form responses 1'!G24,$B$54:$B$57,$C$54:$C$57)</f>
        <v>3</v>
      </c>
      <c r="F24">
        <f>_xlfn.XLOOKUP('Form responses 1'!H24,$B$54:$B$57,$C$54:$C$57)</f>
        <v>3</v>
      </c>
      <c r="G24">
        <f>_xlfn.XLOOKUP('Form responses 1'!I24,$B$54:$B$57,$C$54:$C$57)</f>
        <v>4</v>
      </c>
      <c r="H24">
        <f>_xlfn.XLOOKUP('Form responses 1'!J24,$B$54:$B$57,$C$54:$C$57)</f>
        <v>3</v>
      </c>
      <c r="I24">
        <f>_xlfn.XLOOKUP('Form responses 1'!K24,$B$54:$B$57,$C$54:$C$57)</f>
        <v>2</v>
      </c>
      <c r="J24">
        <f>_xlfn.XLOOKUP('Form responses 1'!L24,$B$54:$B$57,$C$54:$C$57)</f>
        <v>2</v>
      </c>
      <c r="K24">
        <f>_xlfn.XLOOKUP('Form responses 1'!M24,$B$54:$B$57,$C$54:$C$57)</f>
        <v>3</v>
      </c>
      <c r="L24">
        <f>_xlfn.XLOOKUP('Form responses 1'!N24,$B$54:$B$57,$C$54:$C$57)</f>
        <v>3</v>
      </c>
    </row>
    <row r="25" spans="1:12" x14ac:dyDescent="0.2">
      <c r="A25" s="2">
        <v>45400.615997291665</v>
      </c>
      <c r="B25" s="1" t="s">
        <v>50</v>
      </c>
      <c r="C25" s="1" t="str">
        <f>_xlfn.XLOOKUP(B25,'[2]Form responses 1'!$C:$C,'[2]Form responses 1'!$G:$G)</f>
        <v>OPS</v>
      </c>
      <c r="D25" s="1" t="s">
        <v>58</v>
      </c>
      <c r="E25">
        <f>_xlfn.XLOOKUP('Form responses 1'!G25,$B$54:$B$57,$C$54:$C$57)</f>
        <v>3</v>
      </c>
      <c r="F25">
        <f>_xlfn.XLOOKUP('Form responses 1'!H25,$B$54:$B$57,$C$54:$C$57)</f>
        <v>3</v>
      </c>
      <c r="G25">
        <f>_xlfn.XLOOKUP('Form responses 1'!I25,$B$54:$B$57,$C$54:$C$57)</f>
        <v>2</v>
      </c>
      <c r="H25">
        <f>_xlfn.XLOOKUP('Form responses 1'!J25,$B$54:$B$57,$C$54:$C$57)</f>
        <v>2</v>
      </c>
      <c r="I25">
        <f>_xlfn.XLOOKUP('Form responses 1'!K25,$B$54:$B$57,$C$54:$C$57)</f>
        <v>2</v>
      </c>
      <c r="J25">
        <f>_xlfn.XLOOKUP('Form responses 1'!L25,$B$54:$B$57,$C$54:$C$57)</f>
        <v>3</v>
      </c>
      <c r="K25">
        <f>_xlfn.XLOOKUP('Form responses 1'!M25,$B$54:$B$57,$C$54:$C$57)</f>
        <v>3</v>
      </c>
      <c r="L25">
        <f>_xlfn.XLOOKUP('Form responses 1'!N25,$B$54:$B$57,$C$54:$C$57)</f>
        <v>3</v>
      </c>
    </row>
    <row r="26" spans="1:12" x14ac:dyDescent="0.2">
      <c r="A26" s="2">
        <v>45400.636999201393</v>
      </c>
      <c r="B26" s="1" t="s">
        <v>51</v>
      </c>
      <c r="C26" s="1" t="str">
        <f>_xlfn.XLOOKUP(B26,'[2]Form responses 1'!$C:$C,'[2]Form responses 1'!$G:$G)</f>
        <v>Legal Claims</v>
      </c>
      <c r="D26" s="1" t="s">
        <v>60</v>
      </c>
      <c r="E26">
        <f>_xlfn.XLOOKUP('Form responses 1'!G26,$B$54:$B$57,$C$54:$C$57)</f>
        <v>2</v>
      </c>
      <c r="F26">
        <f>_xlfn.XLOOKUP('Form responses 1'!H26,$B$54:$B$57,$C$54:$C$57)</f>
        <v>4</v>
      </c>
      <c r="G26">
        <f>_xlfn.XLOOKUP('Form responses 1'!I26,$B$54:$B$57,$C$54:$C$57)</f>
        <v>3</v>
      </c>
      <c r="H26">
        <f>_xlfn.XLOOKUP('Form responses 1'!J26,$B$54:$B$57,$C$54:$C$57)</f>
        <v>3</v>
      </c>
      <c r="I26">
        <f>_xlfn.XLOOKUP('Form responses 1'!K26,$B$54:$B$57,$C$54:$C$57)</f>
        <v>2</v>
      </c>
      <c r="J26">
        <f>_xlfn.XLOOKUP('Form responses 1'!L26,$B$54:$B$57,$C$54:$C$57)</f>
        <v>2</v>
      </c>
      <c r="K26">
        <f>_xlfn.XLOOKUP('Form responses 1'!M26,$B$54:$B$57,$C$54:$C$57)</f>
        <v>3</v>
      </c>
      <c r="L26">
        <f>_xlfn.XLOOKUP('Form responses 1'!N26,$B$54:$B$57,$C$54:$C$57)</f>
        <v>3</v>
      </c>
    </row>
    <row r="27" spans="1:12" x14ac:dyDescent="0.2">
      <c r="A27" s="2">
        <v>45400.659351388887</v>
      </c>
      <c r="B27" s="1" t="s">
        <v>52</v>
      </c>
      <c r="C27" s="1" t="str">
        <f>_xlfn.XLOOKUP(B27,'[2]Form responses 1'!$C:$C,'[2]Form responses 1'!$G:$G)</f>
        <v>OPS</v>
      </c>
      <c r="D27" s="1" t="s">
        <v>58</v>
      </c>
      <c r="E27">
        <f>_xlfn.XLOOKUP('Form responses 1'!G27,$B$54:$B$57,$C$54:$C$57)</f>
        <v>3</v>
      </c>
      <c r="F27">
        <f>_xlfn.XLOOKUP('Form responses 1'!H27,$B$54:$B$57,$C$54:$C$57)</f>
        <v>4</v>
      </c>
      <c r="G27">
        <f>_xlfn.XLOOKUP('Form responses 1'!I27,$B$54:$B$57,$C$54:$C$57)</f>
        <v>3</v>
      </c>
      <c r="H27">
        <f>_xlfn.XLOOKUP('Form responses 1'!J27,$B$54:$B$57,$C$54:$C$57)</f>
        <v>3</v>
      </c>
      <c r="I27">
        <f>_xlfn.XLOOKUP('Form responses 1'!K27,$B$54:$B$57,$C$54:$C$57)</f>
        <v>4</v>
      </c>
      <c r="J27">
        <f>_xlfn.XLOOKUP('Form responses 1'!L27,$B$54:$B$57,$C$54:$C$57)</f>
        <v>3</v>
      </c>
      <c r="K27">
        <f>_xlfn.XLOOKUP('Form responses 1'!M27,$B$54:$B$57,$C$54:$C$57)</f>
        <v>4</v>
      </c>
      <c r="L27">
        <f>_xlfn.XLOOKUP('Form responses 1'!N27,$B$54:$B$57,$C$54:$C$57)</f>
        <v>3</v>
      </c>
    </row>
    <row r="28" spans="1:12" x14ac:dyDescent="0.2">
      <c r="A28" s="2">
        <v>45400.807638148151</v>
      </c>
      <c r="B28" s="1" t="s">
        <v>53</v>
      </c>
      <c r="C28" s="1" t="str">
        <f>_xlfn.XLOOKUP(B28,'[2]Form responses 1'!$C:$C,'[2]Form responses 1'!$G:$G)</f>
        <v>OPS</v>
      </c>
      <c r="D28" s="11" t="s">
        <v>79</v>
      </c>
      <c r="E28">
        <f>_xlfn.XLOOKUP('Form responses 1'!G28,$B$54:$B$57,$C$54:$C$57)</f>
        <v>2</v>
      </c>
      <c r="F28">
        <f>_xlfn.XLOOKUP('Form responses 1'!H28,$B$54:$B$57,$C$54:$C$57)</f>
        <v>3</v>
      </c>
      <c r="G28">
        <f>_xlfn.XLOOKUP('Form responses 1'!I28,$B$54:$B$57,$C$54:$C$57)</f>
        <v>4</v>
      </c>
      <c r="H28">
        <f>_xlfn.XLOOKUP('Form responses 1'!J28,$B$54:$B$57,$C$54:$C$57)</f>
        <v>4</v>
      </c>
      <c r="I28">
        <f>_xlfn.XLOOKUP('Form responses 1'!K28,$B$54:$B$57,$C$54:$C$57)</f>
        <v>3</v>
      </c>
      <c r="J28">
        <f>_xlfn.XLOOKUP('Form responses 1'!L28,$B$54:$B$57,$C$54:$C$57)</f>
        <v>3</v>
      </c>
      <c r="K28">
        <f>_xlfn.XLOOKUP('Form responses 1'!M28,$B$54:$B$57,$C$54:$C$57)</f>
        <v>3</v>
      </c>
      <c r="L28">
        <f>_xlfn.XLOOKUP('Form responses 1'!N28,$B$54:$B$57,$C$54:$C$57)</f>
        <v>2</v>
      </c>
    </row>
    <row r="29" spans="1:12" x14ac:dyDescent="0.2">
      <c r="A29" s="2">
        <v>45401.287570023153</v>
      </c>
      <c r="B29" s="1" t="s">
        <v>64</v>
      </c>
      <c r="C29" s="1" t="str">
        <f>_xlfn.XLOOKUP(B29,'[2]Form responses 1'!$C:$C,'[2]Form responses 1'!$G:$G)</f>
        <v>Specialist Solutions</v>
      </c>
      <c r="D29" s="11" t="s">
        <v>80</v>
      </c>
      <c r="E29">
        <f>_xlfn.XLOOKUP('Form responses 1'!G29,$B$54:$B$57,$C$54:$C$57)</f>
        <v>3</v>
      </c>
      <c r="F29">
        <f>_xlfn.XLOOKUP('Form responses 1'!H29,$B$54:$B$57,$C$54:$C$57)</f>
        <v>3</v>
      </c>
      <c r="G29">
        <f>_xlfn.XLOOKUP('Form responses 1'!I29,$B$54:$B$57,$C$54:$C$57)</f>
        <v>2</v>
      </c>
      <c r="H29">
        <f>_xlfn.XLOOKUP('Form responses 1'!J29,$B$54:$B$57,$C$54:$C$57)</f>
        <v>2</v>
      </c>
      <c r="I29">
        <f>_xlfn.XLOOKUP('Form responses 1'!K29,$B$54:$B$57,$C$54:$C$57)</f>
        <v>3</v>
      </c>
      <c r="J29">
        <f>_xlfn.XLOOKUP('Form responses 1'!L29,$B$54:$B$57,$C$54:$C$57)</f>
        <v>2</v>
      </c>
      <c r="K29">
        <f>_xlfn.XLOOKUP('Form responses 1'!M29,$B$54:$B$57,$C$54:$C$57)</f>
        <v>2</v>
      </c>
      <c r="L29">
        <f>_xlfn.XLOOKUP('Form responses 1'!N29,$B$54:$B$57,$C$54:$C$57)</f>
        <v>2</v>
      </c>
    </row>
    <row r="30" spans="1:12" x14ac:dyDescent="0.2">
      <c r="A30" s="2">
        <v>45401.30578815972</v>
      </c>
      <c r="B30" s="1" t="s">
        <v>65</v>
      </c>
      <c r="C30" s="1" t="str">
        <f>_xlfn.XLOOKUP(B30,'[2]Form responses 1'!$C:$C,'[2]Form responses 1'!$G:$G)</f>
        <v>Claims</v>
      </c>
      <c r="D30" s="1" t="s">
        <v>72</v>
      </c>
      <c r="E30">
        <f>_xlfn.XLOOKUP('Form responses 1'!G30,$B$54:$B$57,$C$54:$C$57)</f>
        <v>3</v>
      </c>
      <c r="F30">
        <f>_xlfn.XLOOKUP('Form responses 1'!H30,$B$54:$B$57,$C$54:$C$57)</f>
        <v>3</v>
      </c>
      <c r="G30">
        <f>_xlfn.XLOOKUP('Form responses 1'!I30,$B$54:$B$57,$C$54:$C$57)</f>
        <v>3</v>
      </c>
      <c r="H30">
        <f>_xlfn.XLOOKUP('Form responses 1'!J30,$B$54:$B$57,$C$54:$C$57)</f>
        <v>3</v>
      </c>
      <c r="I30">
        <f>_xlfn.XLOOKUP('Form responses 1'!K30,$B$54:$B$57,$C$54:$C$57)</f>
        <v>3</v>
      </c>
      <c r="J30">
        <f>_xlfn.XLOOKUP('Form responses 1'!L30,$B$54:$B$57,$C$54:$C$57)</f>
        <v>3</v>
      </c>
      <c r="K30">
        <f>_xlfn.XLOOKUP('Form responses 1'!M30,$B$54:$B$57,$C$54:$C$57)</f>
        <v>3</v>
      </c>
      <c r="L30">
        <f>_xlfn.XLOOKUP('Form responses 1'!N30,$B$54:$B$57,$C$54:$C$57)</f>
        <v>2</v>
      </c>
    </row>
    <row r="31" spans="1:12" x14ac:dyDescent="0.2">
      <c r="A31" s="2">
        <v>45401.30895126157</v>
      </c>
      <c r="B31" s="1" t="s">
        <v>66</v>
      </c>
      <c r="C31" s="1" t="str">
        <f>_xlfn.XLOOKUP(B31,'[2]Form responses 1'!$C:$C,'[2]Form responses 1'!$G:$G)</f>
        <v>Santam RE</v>
      </c>
      <c r="D31" s="1" t="s">
        <v>71</v>
      </c>
      <c r="E31">
        <f>_xlfn.XLOOKUP('Form responses 1'!G31,$B$54:$B$57,$C$54:$C$57)</f>
        <v>4</v>
      </c>
      <c r="F31">
        <f>_xlfn.XLOOKUP('Form responses 1'!H31,$B$54:$B$57,$C$54:$C$57)</f>
        <v>4</v>
      </c>
      <c r="G31">
        <f>_xlfn.XLOOKUP('Form responses 1'!I31,$B$54:$B$57,$C$54:$C$57)</f>
        <v>4</v>
      </c>
      <c r="H31">
        <f>_xlfn.XLOOKUP('Form responses 1'!J31,$B$54:$B$57,$C$54:$C$57)</f>
        <v>4</v>
      </c>
      <c r="I31">
        <f>_xlfn.XLOOKUP('Form responses 1'!K31,$B$54:$B$57,$C$54:$C$57)</f>
        <v>4</v>
      </c>
      <c r="J31">
        <f>_xlfn.XLOOKUP('Form responses 1'!L31,$B$54:$B$57,$C$54:$C$57)</f>
        <v>4</v>
      </c>
      <c r="K31">
        <f>_xlfn.XLOOKUP('Form responses 1'!M31,$B$54:$B$57,$C$54:$C$57)</f>
        <v>4</v>
      </c>
      <c r="L31">
        <f>_xlfn.XLOOKUP('Form responses 1'!N31,$B$54:$B$57,$C$54:$C$57)</f>
        <v>4</v>
      </c>
    </row>
    <row r="32" spans="1:12" x14ac:dyDescent="0.2">
      <c r="A32" s="2">
        <v>45401.348081608798</v>
      </c>
      <c r="B32" s="1" t="s">
        <v>67</v>
      </c>
      <c r="C32" s="1" t="str">
        <f>_xlfn.XLOOKUP(B32,'[2]Form responses 1'!$C:$C,'[2]Form responses 1'!$G:$G)</f>
        <v>OPS</v>
      </c>
      <c r="D32" s="1" t="s">
        <v>55</v>
      </c>
      <c r="E32">
        <f>_xlfn.XLOOKUP('Form responses 1'!G32,$B$54:$B$57,$C$54:$C$57)</f>
        <v>3</v>
      </c>
      <c r="F32">
        <f>_xlfn.XLOOKUP('Form responses 1'!H32,$B$54:$B$57,$C$54:$C$57)</f>
        <v>2</v>
      </c>
      <c r="G32">
        <f>_xlfn.XLOOKUP('Form responses 1'!I32,$B$54:$B$57,$C$54:$C$57)</f>
        <v>3</v>
      </c>
      <c r="H32">
        <f>_xlfn.XLOOKUP('Form responses 1'!J32,$B$54:$B$57,$C$54:$C$57)</f>
        <v>2</v>
      </c>
      <c r="I32">
        <f>_xlfn.XLOOKUP('Form responses 1'!K32,$B$54:$B$57,$C$54:$C$57)</f>
        <v>3</v>
      </c>
      <c r="J32">
        <f>_xlfn.XLOOKUP('Form responses 1'!L32,$B$54:$B$57,$C$54:$C$57)</f>
        <v>3</v>
      </c>
      <c r="K32">
        <f>_xlfn.XLOOKUP('Form responses 1'!M32,$B$54:$B$57,$C$54:$C$57)</f>
        <v>3</v>
      </c>
      <c r="L32">
        <f>_xlfn.XLOOKUP('Form responses 1'!N32,$B$54:$B$57,$C$54:$C$57)</f>
        <v>2</v>
      </c>
    </row>
    <row r="33" spans="1:14" x14ac:dyDescent="0.2">
      <c r="A33" s="2">
        <v>45401.388195150459</v>
      </c>
      <c r="B33" s="1" t="s">
        <v>68</v>
      </c>
      <c r="C33" s="1" t="str">
        <f>_xlfn.XLOOKUP(B33,'[2]Form responses 1'!$C:$C,'[2]Form responses 1'!$G:$G)</f>
        <v>Claims</v>
      </c>
      <c r="D33" s="1" t="s">
        <v>55</v>
      </c>
      <c r="E33">
        <f>_xlfn.XLOOKUP('Form responses 1'!G33,$B$54:$B$57,$C$54:$C$57)</f>
        <v>3</v>
      </c>
      <c r="F33">
        <f>_xlfn.XLOOKUP('Form responses 1'!H33,$B$54:$B$57,$C$54:$C$57)</f>
        <v>3</v>
      </c>
      <c r="G33">
        <f>_xlfn.XLOOKUP('Form responses 1'!I33,$B$54:$B$57,$C$54:$C$57)</f>
        <v>3</v>
      </c>
      <c r="H33">
        <f>_xlfn.XLOOKUP('Form responses 1'!J33,$B$54:$B$57,$C$54:$C$57)</f>
        <v>3</v>
      </c>
      <c r="I33">
        <f>_xlfn.XLOOKUP('Form responses 1'!K33,$B$54:$B$57,$C$54:$C$57)</f>
        <v>3</v>
      </c>
      <c r="J33">
        <f>_xlfn.XLOOKUP('Form responses 1'!L33,$B$54:$B$57,$C$54:$C$57)</f>
        <v>4</v>
      </c>
      <c r="K33">
        <f>_xlfn.XLOOKUP('Form responses 1'!M33,$B$54:$B$57,$C$54:$C$57)</f>
        <v>3</v>
      </c>
      <c r="L33">
        <f>_xlfn.XLOOKUP('Form responses 1'!N33,$B$54:$B$57,$C$54:$C$57)</f>
        <v>3</v>
      </c>
    </row>
    <row r="34" spans="1:14" x14ac:dyDescent="0.2">
      <c r="A34" s="2">
        <v>45401.444413437501</v>
      </c>
      <c r="B34" s="1" t="s">
        <v>69</v>
      </c>
      <c r="C34" s="1" t="str">
        <f>_xlfn.XLOOKUP(B34,'[2]Form responses 1'!$C:$C,'[2]Form responses 1'!$G:$G)</f>
        <v>PL</v>
      </c>
      <c r="D34" s="1" t="s">
        <v>81</v>
      </c>
      <c r="E34">
        <f>_xlfn.XLOOKUP('Form responses 1'!G34,$B$54:$B$57,$C$54:$C$57)</f>
        <v>2</v>
      </c>
      <c r="F34">
        <f>_xlfn.XLOOKUP('Form responses 1'!H34,$B$54:$B$57,$C$54:$C$57)</f>
        <v>3</v>
      </c>
      <c r="G34">
        <f>_xlfn.XLOOKUP('Form responses 1'!I34,$B$54:$B$57,$C$54:$C$57)</f>
        <v>3</v>
      </c>
      <c r="H34">
        <f>_xlfn.XLOOKUP('Form responses 1'!J34,$B$54:$B$57,$C$54:$C$57)</f>
        <v>3</v>
      </c>
      <c r="I34">
        <f>_xlfn.XLOOKUP('Form responses 1'!K34,$B$54:$B$57,$C$54:$C$57)</f>
        <v>3</v>
      </c>
      <c r="J34">
        <f>_xlfn.XLOOKUP('Form responses 1'!L34,$B$54:$B$57,$C$54:$C$57)</f>
        <v>3</v>
      </c>
      <c r="K34">
        <f>_xlfn.XLOOKUP('Form responses 1'!M34,$B$54:$B$57,$C$54:$C$57)</f>
        <v>3</v>
      </c>
      <c r="L34">
        <f>_xlfn.XLOOKUP('Form responses 1'!N34,$B$54:$B$57,$C$54:$C$57)</f>
        <v>3</v>
      </c>
    </row>
    <row r="35" spans="1:14" x14ac:dyDescent="0.2">
      <c r="A35" s="2">
        <v>45401.490343761572</v>
      </c>
      <c r="B35" s="1" t="s">
        <v>70</v>
      </c>
      <c r="C35" s="1" t="str">
        <f>_xlfn.XLOOKUP(B35,'[2]Form responses 1'!$C:$C,'[2]Form responses 1'!$G:$G)</f>
        <v>Finance</v>
      </c>
      <c r="D35" s="1" t="s">
        <v>56</v>
      </c>
      <c r="E35">
        <f>_xlfn.XLOOKUP('Form responses 1'!G35,$B$54:$B$57,$C$54:$C$57)</f>
        <v>2</v>
      </c>
      <c r="F35">
        <f>_xlfn.XLOOKUP('Form responses 1'!H35,$B$54:$B$57,$C$54:$C$57)</f>
        <v>3</v>
      </c>
      <c r="G35">
        <f>_xlfn.XLOOKUP('Form responses 1'!I35,$B$54:$B$57,$C$54:$C$57)</f>
        <v>3</v>
      </c>
      <c r="H35">
        <f>_xlfn.XLOOKUP('Form responses 1'!J35,$B$54:$B$57,$C$54:$C$57)</f>
        <v>2</v>
      </c>
      <c r="I35">
        <f>_xlfn.XLOOKUP('Form responses 1'!K35,$B$54:$B$57,$C$54:$C$57)</f>
        <v>3</v>
      </c>
      <c r="J35">
        <f>_xlfn.XLOOKUP('Form responses 1'!L35,$B$54:$B$57,$C$54:$C$57)</f>
        <v>3</v>
      </c>
      <c r="K35">
        <f>_xlfn.XLOOKUP('Form responses 1'!M35,$B$54:$B$57,$C$54:$C$57)</f>
        <v>3</v>
      </c>
      <c r="L35">
        <f>_xlfn.XLOOKUP('Form responses 1'!N35,$B$54:$B$57,$C$54:$C$57)</f>
        <v>2</v>
      </c>
    </row>
    <row r="36" spans="1:14" x14ac:dyDescent="0.2">
      <c r="A36" s="2">
        <v>45404.19673275463</v>
      </c>
      <c r="B36" s="1" t="s">
        <v>73</v>
      </c>
      <c r="C36" s="1" t="s">
        <v>47</v>
      </c>
      <c r="D36" s="1" t="s">
        <v>47</v>
      </c>
      <c r="E36">
        <f>_xlfn.XLOOKUP('Form responses 1'!G36,$B$54:$B$57,$C$54:$C$57)</f>
        <v>2</v>
      </c>
      <c r="F36">
        <f>_xlfn.XLOOKUP('Form responses 1'!H36,$B$54:$B$57,$C$54:$C$57)</f>
        <v>3</v>
      </c>
      <c r="G36">
        <f>_xlfn.XLOOKUP('Form responses 1'!I36,$B$54:$B$57,$C$54:$C$57)</f>
        <v>2</v>
      </c>
      <c r="H36">
        <f>_xlfn.XLOOKUP('Form responses 1'!J36,$B$54:$B$57,$C$54:$C$57)</f>
        <v>2</v>
      </c>
      <c r="I36">
        <f>_xlfn.XLOOKUP('Form responses 1'!K36,$B$54:$B$57,$C$54:$C$57)</f>
        <v>2</v>
      </c>
      <c r="J36">
        <f>_xlfn.XLOOKUP('Form responses 1'!L36,$B$54:$B$57,$C$54:$C$57)</f>
        <v>2</v>
      </c>
      <c r="K36">
        <f>_xlfn.XLOOKUP('Form responses 1'!M36,$B$54:$B$57,$C$54:$C$57)</f>
        <v>2</v>
      </c>
      <c r="L36">
        <f>_xlfn.XLOOKUP('Form responses 1'!N36,$B$54:$B$57,$C$54:$C$57)</f>
        <v>2</v>
      </c>
    </row>
    <row r="37" spans="1:14" x14ac:dyDescent="0.2">
      <c r="A37" s="2">
        <v>45405.443066238426</v>
      </c>
      <c r="B37" s="1" t="s">
        <v>74</v>
      </c>
      <c r="C37" s="1" t="str">
        <f>_xlfn.XLOOKUP(B37,'[2]Form responses 1'!$C:$C,'[2]Form responses 1'!$G:$G)</f>
        <v>Broker Services</v>
      </c>
      <c r="D37" s="1" t="s">
        <v>61</v>
      </c>
      <c r="E37">
        <f>_xlfn.XLOOKUP('Form responses 1'!G37,$B$54:$B$57,$C$54:$C$57)</f>
        <v>3</v>
      </c>
      <c r="F37">
        <f>_xlfn.XLOOKUP('Form responses 1'!H37,$B$54:$B$57,$C$54:$C$57)</f>
        <v>3</v>
      </c>
      <c r="G37">
        <f>_xlfn.XLOOKUP('Form responses 1'!I37,$B$54:$B$57,$C$54:$C$57)</f>
        <v>4</v>
      </c>
      <c r="H37">
        <f>_xlfn.XLOOKUP('Form responses 1'!J37,$B$54:$B$57,$C$54:$C$57)</f>
        <v>4</v>
      </c>
      <c r="I37">
        <f>_xlfn.XLOOKUP('Form responses 1'!K37,$B$54:$B$57,$C$54:$C$57)</f>
        <v>3</v>
      </c>
      <c r="J37">
        <f>_xlfn.XLOOKUP('Form responses 1'!L37,$B$54:$B$57,$C$54:$C$57)</f>
        <v>4</v>
      </c>
      <c r="K37">
        <f>_xlfn.XLOOKUP('Form responses 1'!M37,$B$54:$B$57,$C$54:$C$57)</f>
        <v>3</v>
      </c>
      <c r="L37">
        <f>_xlfn.XLOOKUP('Form responses 1'!N37,$B$54:$B$57,$C$54:$C$57)</f>
        <v>4</v>
      </c>
    </row>
    <row r="38" spans="1:14" x14ac:dyDescent="0.2">
      <c r="A38" s="2">
        <v>45408.371593900461</v>
      </c>
      <c r="B38" s="1" t="s">
        <v>75</v>
      </c>
      <c r="C38" s="1" t="str">
        <f>_xlfn.XLOOKUP(B38,'[2]Form responses 1'!$C:$C,'[2]Form responses 1'!$G:$G)</f>
        <v>Finance</v>
      </c>
      <c r="D38" s="1" t="s">
        <v>56</v>
      </c>
      <c r="E38">
        <f>_xlfn.XLOOKUP('Form responses 1'!G38,$B$54:$B$57,$C$54:$C$57)</f>
        <v>3</v>
      </c>
      <c r="F38">
        <f>_xlfn.XLOOKUP('Form responses 1'!H38,$B$54:$B$57,$C$54:$C$57)</f>
        <v>3</v>
      </c>
      <c r="G38">
        <f>_xlfn.XLOOKUP('Form responses 1'!I38,$B$54:$B$57,$C$54:$C$57)</f>
        <v>4</v>
      </c>
      <c r="H38">
        <f>_xlfn.XLOOKUP('Form responses 1'!J38,$B$54:$B$57,$C$54:$C$57)</f>
        <v>4</v>
      </c>
      <c r="I38">
        <f>_xlfn.XLOOKUP('Form responses 1'!K38,$B$54:$B$57,$C$54:$C$57)</f>
        <v>3</v>
      </c>
      <c r="J38">
        <f>_xlfn.XLOOKUP('Form responses 1'!L38,$B$54:$B$57,$C$54:$C$57)</f>
        <v>3</v>
      </c>
      <c r="K38">
        <f>_xlfn.XLOOKUP('Form responses 1'!M38,$B$54:$B$57,$C$54:$C$57)</f>
        <v>3</v>
      </c>
      <c r="L38">
        <f>_xlfn.XLOOKUP('Form responses 1'!N38,$B$54:$B$57,$C$54:$C$57)</f>
        <v>2</v>
      </c>
    </row>
    <row r="39" spans="1:14" ht="13.5" thickBot="1" x14ac:dyDescent="0.25">
      <c r="A39" s="2">
        <v>45415.464858136576</v>
      </c>
      <c r="B39" s="1" t="s">
        <v>76</v>
      </c>
      <c r="C39" s="1" t="str">
        <f>_xlfn.XLOOKUP(B39,'[2]Form responses 1'!$C:$C,'[2]Form responses 1'!$G:$G)</f>
        <v>OPS</v>
      </c>
      <c r="D39" s="1" t="s">
        <v>58</v>
      </c>
      <c r="E39">
        <f>_xlfn.XLOOKUP('Form responses 1'!G39,$B$54:$B$57,$C$54:$C$57)</f>
        <v>1</v>
      </c>
      <c r="F39">
        <f>_xlfn.XLOOKUP('Form responses 1'!H39,$B$54:$B$57,$C$54:$C$57)</f>
        <v>2</v>
      </c>
      <c r="G39">
        <f>_xlfn.XLOOKUP('Form responses 1'!I39,$B$54:$B$57,$C$54:$C$57)</f>
        <v>1</v>
      </c>
      <c r="H39">
        <f>_xlfn.XLOOKUP('Form responses 1'!J39,$B$54:$B$57,$C$54:$C$57)</f>
        <v>2</v>
      </c>
      <c r="I39">
        <f>_xlfn.XLOOKUP('Form responses 1'!K39,$B$54:$B$57,$C$54:$C$57)</f>
        <v>1</v>
      </c>
      <c r="J39">
        <f>_xlfn.XLOOKUP('Form responses 1'!L39,$B$54:$B$57,$C$54:$C$57)</f>
        <v>3</v>
      </c>
      <c r="K39">
        <f>_xlfn.XLOOKUP('Form responses 1'!M39,$B$54:$B$57,$C$54:$C$57)</f>
        <v>1</v>
      </c>
      <c r="L39">
        <f>_xlfn.XLOOKUP('Form responses 1'!N39,$B$54:$B$57,$C$54:$C$57)</f>
        <v>2</v>
      </c>
    </row>
    <row r="40" spans="1:14" ht="13.5" thickBot="1" x14ac:dyDescent="0.25">
      <c r="A40" s="18">
        <v>45446.295416666668</v>
      </c>
      <c r="B40" s="19" t="s">
        <v>93</v>
      </c>
      <c r="C40" s="1" t="str">
        <f>_xlfn.XLOOKUP(B40,'[2]Form responses 1'!$C:$C,'[2]Form responses 1'!$G:$G)</f>
        <v>Legal Claims</v>
      </c>
      <c r="D40" s="1" t="s">
        <v>58</v>
      </c>
      <c r="E40">
        <f>_xlfn.XLOOKUP('Form responses 1'!G40,$B$54:$B$57,$C$54:$C$57)</f>
        <v>4</v>
      </c>
      <c r="F40">
        <f>_xlfn.XLOOKUP('Form responses 1'!H40,$B$54:$B$57,$C$54:$C$57)</f>
        <v>3</v>
      </c>
      <c r="G40">
        <f>_xlfn.XLOOKUP('Form responses 1'!I40,$B$54:$B$57,$C$54:$C$57)</f>
        <v>4</v>
      </c>
      <c r="H40">
        <f>_xlfn.XLOOKUP('Form responses 1'!J40,$B$54:$B$57,$C$54:$C$57)</f>
        <v>4</v>
      </c>
      <c r="I40">
        <f>_xlfn.XLOOKUP('Form responses 1'!K40,$B$54:$B$57,$C$54:$C$57)</f>
        <v>3</v>
      </c>
      <c r="J40">
        <f>_xlfn.XLOOKUP('Form responses 1'!L40,$B$54:$B$57,$C$54:$C$57)</f>
        <v>3</v>
      </c>
      <c r="K40">
        <f>_xlfn.XLOOKUP('Form responses 1'!M40,$B$54:$B$57,$C$54:$C$57)</f>
        <v>4</v>
      </c>
      <c r="L40">
        <f>_xlfn.XLOOKUP('Form responses 1'!N40,$B$54:$B$57,$C$54:$C$57)</f>
        <v>4</v>
      </c>
    </row>
    <row r="41" spans="1:14" ht="13.5" thickBot="1" x14ac:dyDescent="0.25">
      <c r="A41" s="18">
        <v>45446.347083333334</v>
      </c>
      <c r="B41" s="19" t="s">
        <v>94</v>
      </c>
      <c r="C41" s="1" t="str">
        <f>_xlfn.XLOOKUP(B41,'[2]Form responses 1'!$C:$C,'[2]Form responses 1'!$G:$G)</f>
        <v>Finance</v>
      </c>
      <c r="D41" s="1" t="s">
        <v>58</v>
      </c>
      <c r="E41">
        <f>_xlfn.XLOOKUP('Form responses 1'!G41,$B$54:$B$57,$C$54:$C$57)</f>
        <v>3</v>
      </c>
      <c r="F41">
        <f>_xlfn.XLOOKUP('Form responses 1'!H41,$B$54:$B$57,$C$54:$C$57)</f>
        <v>4</v>
      </c>
      <c r="G41">
        <f>_xlfn.XLOOKUP('Form responses 1'!I41,$B$54:$B$57,$C$54:$C$57)</f>
        <v>4</v>
      </c>
      <c r="H41">
        <f>_xlfn.XLOOKUP('Form responses 1'!J41,$B$54:$B$57,$C$54:$C$57)</f>
        <v>3</v>
      </c>
      <c r="I41">
        <f>_xlfn.XLOOKUP('Form responses 1'!K41,$B$54:$B$57,$C$54:$C$57)</f>
        <v>4</v>
      </c>
      <c r="J41">
        <f>_xlfn.XLOOKUP('Form responses 1'!L41,$B$54:$B$57,$C$54:$C$57)</f>
        <v>4</v>
      </c>
      <c r="K41">
        <f>_xlfn.XLOOKUP('Form responses 1'!M41,$B$54:$B$57,$C$54:$C$57)</f>
        <v>4</v>
      </c>
      <c r="L41">
        <f>_xlfn.XLOOKUP('Form responses 1'!N41,$B$54:$B$57,$C$54:$C$57)</f>
        <v>4</v>
      </c>
    </row>
    <row r="42" spans="1:14" ht="13.5" thickBot="1" x14ac:dyDescent="0.25">
      <c r="A42" s="18">
        <v>45446.360543981478</v>
      </c>
      <c r="B42" s="19" t="s">
        <v>95</v>
      </c>
      <c r="C42" s="1" t="str">
        <f>_xlfn.XLOOKUP(B42,'[2]Form responses 1'!$C:$C,'[2]Form responses 1'!$G:$G)</f>
        <v>Claims</v>
      </c>
      <c r="D42" s="1" t="s">
        <v>58</v>
      </c>
      <c r="E42">
        <f>_xlfn.XLOOKUP('Form responses 1'!G42,$B$54:$B$57,$C$54:$C$57)</f>
        <v>2</v>
      </c>
      <c r="F42">
        <f>_xlfn.XLOOKUP('Form responses 1'!H42,$B$54:$B$57,$C$54:$C$57)</f>
        <v>3</v>
      </c>
      <c r="G42">
        <f>_xlfn.XLOOKUP('Form responses 1'!I42,$B$54:$B$57,$C$54:$C$57)</f>
        <v>2</v>
      </c>
      <c r="H42">
        <f>_xlfn.XLOOKUP('Form responses 1'!J42,$B$54:$B$57,$C$54:$C$57)</f>
        <v>2</v>
      </c>
      <c r="I42">
        <f>_xlfn.XLOOKUP('Form responses 1'!K42,$B$54:$B$57,$C$54:$C$57)</f>
        <v>2</v>
      </c>
      <c r="J42">
        <f>_xlfn.XLOOKUP('Form responses 1'!L42,$B$54:$B$57,$C$54:$C$57)</f>
        <v>3</v>
      </c>
      <c r="K42">
        <f>_xlfn.XLOOKUP('Form responses 1'!M42,$B$54:$B$57,$C$54:$C$57)</f>
        <v>3</v>
      </c>
      <c r="L42">
        <f>_xlfn.XLOOKUP('Form responses 1'!N42,$B$54:$B$57,$C$54:$C$57)</f>
        <v>2</v>
      </c>
    </row>
    <row r="43" spans="1:14" ht="13.5" thickBot="1" x14ac:dyDescent="0.25">
      <c r="A43" s="2"/>
      <c r="B43" s="24" t="s">
        <v>100</v>
      </c>
      <c r="C43" s="1" t="s">
        <v>56</v>
      </c>
      <c r="D43" s="1" t="s">
        <v>56</v>
      </c>
      <c r="E43">
        <f>_xlfn.XLOOKUP('Form responses 1'!G43,$B$54:$B$57,$C$54:$C$57)</f>
        <v>3</v>
      </c>
      <c r="F43">
        <f>_xlfn.XLOOKUP('Form responses 1'!H43,$B$54:$B$57,$C$54:$C$57)</f>
        <v>4</v>
      </c>
      <c r="G43">
        <f>_xlfn.XLOOKUP('Form responses 1'!I43,$B$54:$B$57,$C$54:$C$57)</f>
        <v>4</v>
      </c>
      <c r="H43">
        <f>_xlfn.XLOOKUP('Form responses 1'!J43,$B$54:$B$57,$C$54:$C$57)</f>
        <v>4</v>
      </c>
      <c r="I43">
        <f>_xlfn.XLOOKUP('Form responses 1'!K43,$B$54:$B$57,$C$54:$C$57)</f>
        <v>3</v>
      </c>
      <c r="J43">
        <f>_xlfn.XLOOKUP('Form responses 1'!L43,$B$54:$B$57,$C$54:$C$57)</f>
        <v>3</v>
      </c>
      <c r="K43">
        <f>_xlfn.XLOOKUP('Form responses 1'!M43,$B$54:$B$57,$C$54:$C$57)</f>
        <v>4</v>
      </c>
      <c r="L43">
        <f>_xlfn.XLOOKUP('Form responses 1'!N43,$B$54:$B$57,$C$54:$C$57)</f>
        <v>3</v>
      </c>
    </row>
    <row r="44" spans="1:14" ht="13.5" thickBot="1" x14ac:dyDescent="0.25">
      <c r="A44" s="2"/>
      <c r="B44" s="25" t="s">
        <v>99</v>
      </c>
      <c r="C44" s="1" t="str">
        <f>_xlfn.XLOOKUP(B44,'[2]Form responses 1'!$C:$C,'[2]Form responses 1'!$G:$G)</f>
        <v>Procurement</v>
      </c>
      <c r="E44">
        <f>_xlfn.XLOOKUP('Form responses 1'!G44,$B$54:$B$57,$C$54:$C$57)</f>
        <v>2</v>
      </c>
      <c r="F44">
        <f>_xlfn.XLOOKUP('Form responses 1'!H44,$B$54:$B$57,$C$54:$C$57)</f>
        <v>1</v>
      </c>
      <c r="G44">
        <f>_xlfn.XLOOKUP('Form responses 1'!I44,$B$54:$B$57,$C$54:$C$57)</f>
        <v>3</v>
      </c>
      <c r="H44">
        <f>_xlfn.XLOOKUP('Form responses 1'!J44,$B$54:$B$57,$C$54:$C$57)</f>
        <v>3</v>
      </c>
      <c r="I44">
        <f>_xlfn.XLOOKUP('Form responses 1'!K44,$B$54:$B$57,$C$54:$C$57)</f>
        <v>3</v>
      </c>
      <c r="J44">
        <f>_xlfn.XLOOKUP('Form responses 1'!L44,$B$54:$B$57,$C$54:$C$57)</f>
        <v>3</v>
      </c>
      <c r="K44">
        <f>_xlfn.XLOOKUP('Form responses 1'!M44,$B$54:$B$57,$C$54:$C$57)</f>
        <v>3</v>
      </c>
      <c r="L44">
        <f>_xlfn.XLOOKUP('Form responses 1'!N44,$B$54:$B$57,$C$54:$C$57)</f>
        <v>3</v>
      </c>
    </row>
    <row r="45" spans="1:14" x14ac:dyDescent="0.2">
      <c r="A45" s="2"/>
      <c r="B45" s="1"/>
      <c r="C45" s="1"/>
      <c r="E45" s="6"/>
      <c r="F45" s="6"/>
      <c r="G45" s="6"/>
      <c r="H45" s="6"/>
      <c r="I45" s="6"/>
      <c r="J45" s="6"/>
      <c r="K45" s="6"/>
      <c r="L45" s="6"/>
    </row>
    <row r="46" spans="1:14" x14ac:dyDescent="0.2">
      <c r="A46" s="2"/>
      <c r="B46" s="1"/>
      <c r="C46" s="1" t="s">
        <v>90</v>
      </c>
      <c r="E46" s="6">
        <f>AVERAGE(E2:E45)</f>
        <v>2.9534883720930232</v>
      </c>
      <c r="F46" s="6">
        <f t="shared" ref="F46:L46" si="0">AVERAGE(F2:F45)</f>
        <v>3.0697674418604652</v>
      </c>
      <c r="G46" s="6">
        <f t="shared" si="0"/>
        <v>3.2790697674418605</v>
      </c>
      <c r="H46" s="6">
        <f t="shared" si="0"/>
        <v>3.0930232558139537</v>
      </c>
      <c r="I46" s="6">
        <f t="shared" si="0"/>
        <v>2.8837209302325579</v>
      </c>
      <c r="J46" s="6">
        <f t="shared" si="0"/>
        <v>3.0697674418604652</v>
      </c>
      <c r="K46" s="6">
        <f t="shared" si="0"/>
        <v>3.0465116279069768</v>
      </c>
      <c r="L46" s="6">
        <f t="shared" si="0"/>
        <v>2.8372093023255816</v>
      </c>
      <c r="N46" s="9" t="s">
        <v>101</v>
      </c>
    </row>
    <row r="47" spans="1:14" x14ac:dyDescent="0.2">
      <c r="C47" s="7" t="s">
        <v>48</v>
      </c>
      <c r="D47" s="10">
        <f>COUNTIF($C$2:$C$46,C47)</f>
        <v>12</v>
      </c>
      <c r="E47" s="6">
        <f>AVERAGEIF($C$2:$C$46,$C$47,E2:E46)</f>
        <v>2.9166666666666665</v>
      </c>
      <c r="F47" s="6">
        <f t="shared" ref="F47:L47" si="1">AVERAGEIF($C$2:$C$46,$C$47,F2:F46)</f>
        <v>3</v>
      </c>
      <c r="G47" s="6">
        <f t="shared" si="1"/>
        <v>3.25</v>
      </c>
      <c r="H47" s="6">
        <f t="shared" si="1"/>
        <v>2.9166666666666665</v>
      </c>
      <c r="I47" s="6">
        <f t="shared" si="1"/>
        <v>2.8333333333333335</v>
      </c>
      <c r="J47" s="6">
        <f t="shared" si="1"/>
        <v>2.9166666666666665</v>
      </c>
      <c r="K47" s="6">
        <f t="shared" si="1"/>
        <v>3.0833333333333335</v>
      </c>
      <c r="L47" s="6">
        <f t="shared" si="1"/>
        <v>2.8333333333333335</v>
      </c>
      <c r="N47" s="6">
        <f>AVERAGEIF($C$2:$C$44,C47,$E$2:$L$44)</f>
        <v>2.9166666666666665</v>
      </c>
    </row>
    <row r="48" spans="1:14" x14ac:dyDescent="0.2">
      <c r="C48" s="7" t="s">
        <v>78</v>
      </c>
      <c r="D48" s="10">
        <f>COUNTIF($C$2:$C$46,C48)</f>
        <v>6</v>
      </c>
      <c r="E48" s="6">
        <f>AVERAGEIF($C$2:$C$46,$C$48,E2:E46)</f>
        <v>3.1666666666666665</v>
      </c>
      <c r="F48" s="6">
        <f t="shared" ref="F48:L48" si="2">AVERAGEIF($C$2:$C$46,$C$48,F2:F46)</f>
        <v>3.1666666666666665</v>
      </c>
      <c r="G48" s="6">
        <f t="shared" si="2"/>
        <v>3.1666666666666665</v>
      </c>
      <c r="H48" s="6">
        <f t="shared" si="2"/>
        <v>3.1666666666666665</v>
      </c>
      <c r="I48" s="6">
        <f t="shared" si="2"/>
        <v>2.8333333333333335</v>
      </c>
      <c r="J48" s="6">
        <f t="shared" si="2"/>
        <v>3.3333333333333335</v>
      </c>
      <c r="K48" s="6">
        <f t="shared" si="2"/>
        <v>3</v>
      </c>
      <c r="L48" s="6">
        <f t="shared" si="2"/>
        <v>2.6666666666666665</v>
      </c>
      <c r="N48" s="6">
        <f>AVERAGEIF($C$2:$C$44,C48,$E$2:$L$44)</f>
        <v>3.1666666666666665</v>
      </c>
    </row>
    <row r="49" spans="2:14" x14ac:dyDescent="0.2">
      <c r="C49" s="7" t="s">
        <v>47</v>
      </c>
      <c r="D49" s="10">
        <f t="shared" ref="D49" si="3">COUNTIF($C$2:$C$46,C49)</f>
        <v>4</v>
      </c>
      <c r="E49" s="6">
        <f>AVERAGEIF($C$2:$C$46,$C$49,E2:E46)</f>
        <v>3</v>
      </c>
      <c r="F49" s="6">
        <f t="shared" ref="F49:L49" si="4">AVERAGEIF($C$2:$C$46,$C$49,F2:F46)</f>
        <v>3.25</v>
      </c>
      <c r="G49" s="6">
        <f t="shared" si="4"/>
        <v>3</v>
      </c>
      <c r="H49" s="6">
        <f t="shared" si="4"/>
        <v>3</v>
      </c>
      <c r="I49" s="6">
        <f t="shared" si="4"/>
        <v>2.75</v>
      </c>
      <c r="J49" s="6">
        <f t="shared" si="4"/>
        <v>3</v>
      </c>
      <c r="K49" s="6">
        <f t="shared" si="4"/>
        <v>3</v>
      </c>
      <c r="L49" s="6">
        <f t="shared" si="4"/>
        <v>2.75</v>
      </c>
      <c r="N49" s="6">
        <f>AVERAGEIF($C$2:$C$44,C49,$E$2:$L$44)</f>
        <v>3</v>
      </c>
    </row>
    <row r="50" spans="2:14" x14ac:dyDescent="0.2">
      <c r="C50" s="7" t="s">
        <v>60</v>
      </c>
      <c r="D50" s="10">
        <f>COUNTIF($D$2:$D$46,C50)</f>
        <v>7</v>
      </c>
      <c r="E50" s="6">
        <f>AVERAGEIF($D$2:$D$46,$C$50,E2:E46)</f>
        <v>3.2857142857142856</v>
      </c>
      <c r="F50" s="6">
        <f t="shared" ref="F50:L50" si="5">AVERAGEIF($D$2:$D$46,$C$50,F2:F46)</f>
        <v>3.2857142857142856</v>
      </c>
      <c r="G50" s="6">
        <f t="shared" si="5"/>
        <v>3.4285714285714284</v>
      </c>
      <c r="H50" s="6">
        <f t="shared" si="5"/>
        <v>3.2857142857142856</v>
      </c>
      <c r="I50" s="6">
        <f t="shared" si="5"/>
        <v>3.1428571428571428</v>
      </c>
      <c r="J50" s="6">
        <f t="shared" si="5"/>
        <v>3.1428571428571428</v>
      </c>
      <c r="K50" s="6">
        <f t="shared" si="5"/>
        <v>3.1428571428571428</v>
      </c>
      <c r="L50" s="6">
        <f t="shared" si="5"/>
        <v>2.8571428571428572</v>
      </c>
      <c r="N50" s="6">
        <f>AVERAGEIF($D$2:$D$44,C50,$E$2:$L$44)</f>
        <v>3.2857142857142856</v>
      </c>
    </row>
    <row r="51" spans="2:14" x14ac:dyDescent="0.2">
      <c r="C51" s="7" t="s">
        <v>56</v>
      </c>
      <c r="D51" s="10">
        <f>COUNTIF($D$2:$D$46,C51)</f>
        <v>5</v>
      </c>
      <c r="E51" s="6">
        <f>AVERAGEIF($D$2:$D$46,$C$51,E2:E46)</f>
        <v>3</v>
      </c>
      <c r="F51" s="6">
        <f t="shared" ref="F51:L51" si="6">AVERAGEIF($D$2:$D$46,$C$51,F2:F46)</f>
        <v>3.4</v>
      </c>
      <c r="G51" s="6">
        <f t="shared" si="6"/>
        <v>3.6</v>
      </c>
      <c r="H51" s="6">
        <f t="shared" si="6"/>
        <v>3.4</v>
      </c>
      <c r="I51" s="6">
        <f t="shared" si="6"/>
        <v>3.2</v>
      </c>
      <c r="J51" s="6">
        <f t="shared" si="6"/>
        <v>3.2</v>
      </c>
      <c r="K51" s="6">
        <f t="shared" si="6"/>
        <v>3.4</v>
      </c>
      <c r="L51" s="6">
        <f t="shared" si="6"/>
        <v>2.6</v>
      </c>
      <c r="N51" s="6">
        <f>AVERAGEIF($C$2:$C$44,C51,$E$2:$L$44)</f>
        <v>3</v>
      </c>
    </row>
    <row r="54" spans="2:14" x14ac:dyDescent="0.2">
      <c r="B54" s="1" t="s">
        <v>16</v>
      </c>
      <c r="C54" s="1">
        <v>1</v>
      </c>
    </row>
    <row r="55" spans="2:14" x14ac:dyDescent="0.2">
      <c r="B55" s="1" t="s">
        <v>13</v>
      </c>
      <c r="C55" s="1">
        <v>2</v>
      </c>
    </row>
    <row r="56" spans="2:14" x14ac:dyDescent="0.2">
      <c r="B56" s="1" t="s">
        <v>14</v>
      </c>
      <c r="C56" s="1">
        <v>3</v>
      </c>
    </row>
    <row r="57" spans="2:14" x14ac:dyDescent="0.2">
      <c r="B57" s="1" t="s">
        <v>19</v>
      </c>
      <c r="C57" s="1">
        <v>4</v>
      </c>
    </row>
    <row r="59" spans="2:14" x14ac:dyDescent="0.2">
      <c r="B59" s="13">
        <f>COUNTA(Analysis!A:A)</f>
        <v>42</v>
      </c>
      <c r="C59" s="9" t="s">
        <v>91</v>
      </c>
    </row>
    <row r="61" spans="2:14" x14ac:dyDescent="0.2">
      <c r="B61" s="7" t="s">
        <v>82</v>
      </c>
      <c r="C61" s="12">
        <f>AVERAGE(Analysis!$E$2:$F$45)</f>
        <v>3.0116279069767442</v>
      </c>
    </row>
    <row r="62" spans="2:14" x14ac:dyDescent="0.2">
      <c r="B62" s="7" t="s">
        <v>85</v>
      </c>
      <c r="C62" s="12">
        <f>AVERAGE(Analysis!$G$2:$H$45)</f>
        <v>3.1860465116279069</v>
      </c>
    </row>
    <row r="63" spans="2:14" x14ac:dyDescent="0.2">
      <c r="B63" s="7" t="s">
        <v>86</v>
      </c>
      <c r="C63" s="12">
        <f>AVERAGE(Analysis!$I$2:$J$45)</f>
        <v>2.9767441860465116</v>
      </c>
    </row>
    <row r="64" spans="2:14" x14ac:dyDescent="0.2">
      <c r="B64" s="7" t="s">
        <v>87</v>
      </c>
      <c r="C64" s="12">
        <f>AVERAGE(Analysis!$K$2:$L$45)</f>
        <v>2.941860465116279</v>
      </c>
    </row>
    <row r="65" spans="4:9" x14ac:dyDescent="0.2">
      <c r="E65">
        <f>_xlfn.XLOOKUP('Form responses 1'!J58,$B$54:$B$57,$C$54:$C$57)</f>
        <v>4</v>
      </c>
      <c r="F65">
        <f>_xlfn.XLOOKUP('Form responses 1'!K58,$B$54:$B$57,$C$54:$C$57)</f>
        <v>4</v>
      </c>
      <c r="G65">
        <f>_xlfn.XLOOKUP('Form responses 1'!L58,$B$54:$B$57,$C$54:$C$57)</f>
        <v>4</v>
      </c>
      <c r="H65">
        <f>_xlfn.XLOOKUP('Form responses 1'!M58,$B$54:$B$57,$C$54:$C$57)</f>
        <v>4</v>
      </c>
      <c r="I65">
        <f>_xlfn.XLOOKUP('Form responses 1'!N58,$B$54:$B$57,$C$54:$C$57)</f>
        <v>4</v>
      </c>
    </row>
    <row r="66" spans="4:9" x14ac:dyDescent="0.2">
      <c r="D66">
        <f>_xlfn.XLOOKUP('Form responses 1'!I58,$B$54:$B$57,$C$54:$C$57)</f>
        <v>4</v>
      </c>
    </row>
  </sheetData>
  <autoFilter ref="A1:L39" xr:uid="{AF5525F2-2FA7-4F1C-9874-19B3D10C077F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Questions</vt:lpstr>
      <vt:lpstr>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Maryka Erasmus  (Santam)</cp:lastModifiedBy>
  <dcterms:modified xsi:type="dcterms:W3CDTF">2024-07-29T01:58:25Z</dcterms:modified>
</cp:coreProperties>
</file>