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leeuwenhofakademie-my.sharepoint.com/personal/maryjanel_leeuwenhof_co_za/Documents/Desktop/UP/Masters/Argumentation/MAIN/Coding Process/"/>
    </mc:Choice>
  </mc:AlternateContent>
  <xr:revisionPtr revIDLastSave="121" documentId="13_ncr:1_{CC6E1E4A-FC1D-4BB1-93B3-8260F11302F2}" xr6:coauthVersionLast="47" xr6:coauthVersionMax="47" xr10:uidLastSave="{823F9600-B64F-4170-A760-73D9B09C9476}"/>
  <bookViews>
    <workbookView xWindow="-108" yWindow="-108" windowWidth="23256" windowHeight="12456" firstSheet="24" activeTab="25" xr2:uid="{CB75E3F0-DC72-41E7-8B20-9ECB941E96C2}"/>
  </bookViews>
  <sheets>
    <sheet name="Example 1" sheetId="19" r:id="rId1"/>
    <sheet name="Exercise 1" sheetId="18" r:id="rId2"/>
    <sheet name="Example 2" sheetId="17" r:id="rId3"/>
    <sheet name="Exercise 2" sheetId="16" r:id="rId4"/>
    <sheet name="Example 3" sheetId="15" r:id="rId5"/>
    <sheet name="Exercise 3" sheetId="14" r:id="rId6"/>
    <sheet name="Example 4" sheetId="13" r:id="rId7"/>
    <sheet name="Exercise 4" sheetId="12" r:id="rId8"/>
    <sheet name="Example 5" sheetId="11" r:id="rId9"/>
    <sheet name="Exercise 5" sheetId="10" r:id="rId10"/>
    <sheet name="Example 6" sheetId="9" r:id="rId11"/>
    <sheet name="Exercise 6" sheetId="8" r:id="rId12"/>
    <sheet name="Example 7" sheetId="7" r:id="rId13"/>
    <sheet name="Exercise 7" sheetId="6" r:id="rId14"/>
    <sheet name="Example 8" sheetId="5" r:id="rId15"/>
    <sheet name="Exercise 8" sheetId="4" r:id="rId16"/>
    <sheet name="Example 9" sheetId="3" r:id="rId17"/>
    <sheet name="Exercise 9" sheetId="2" r:id="rId18"/>
    <sheet name="Example 10" sheetId="1" r:id="rId19"/>
    <sheet name="Exercise 10" sheetId="21" r:id="rId20"/>
    <sheet name="Example 11" sheetId="22" r:id="rId21"/>
    <sheet name="Exercise 11" sheetId="23" r:id="rId22"/>
    <sheet name="Example 12" sheetId="24" r:id="rId23"/>
    <sheet name="Exercise 12" sheetId="25" r:id="rId24"/>
    <sheet name="Check your skills" sheetId="26" r:id="rId25"/>
    <sheet name="Summary" sheetId="27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6" l="1"/>
  <c r="G46" i="14"/>
  <c r="G49" i="16"/>
  <c r="H56" i="26" l="1"/>
  <c r="H55" i="26"/>
  <c r="D55" i="26"/>
  <c r="I54" i="26"/>
  <c r="H54" i="26"/>
  <c r="G54" i="26"/>
  <c r="F54" i="26"/>
  <c r="E54" i="26"/>
  <c r="D54" i="26"/>
  <c r="C54" i="26"/>
  <c r="B54" i="26"/>
  <c r="H31" i="25"/>
  <c r="H30" i="25"/>
  <c r="D30" i="25"/>
  <c r="I29" i="25"/>
  <c r="H29" i="25"/>
  <c r="G29" i="25"/>
  <c r="F29" i="25"/>
  <c r="E29" i="25"/>
  <c r="D29" i="25"/>
  <c r="C29" i="25"/>
  <c r="B29" i="25"/>
  <c r="H17" i="24"/>
  <c r="H16" i="24"/>
  <c r="D16" i="24"/>
  <c r="I15" i="24"/>
  <c r="H15" i="24"/>
  <c r="G15" i="24"/>
  <c r="F15" i="24"/>
  <c r="E15" i="24"/>
  <c r="D15" i="24"/>
  <c r="C15" i="24"/>
  <c r="H40" i="23"/>
  <c r="H39" i="23"/>
  <c r="D39" i="23"/>
  <c r="I38" i="23"/>
  <c r="H38" i="23"/>
  <c r="G38" i="23"/>
  <c r="F38" i="23"/>
  <c r="E38" i="23"/>
  <c r="D38" i="23"/>
  <c r="C38" i="23"/>
  <c r="B38" i="23"/>
  <c r="H21" i="22"/>
  <c r="H20" i="22"/>
  <c r="D20" i="22"/>
  <c r="I19" i="22"/>
  <c r="H19" i="22"/>
  <c r="G19" i="22"/>
  <c r="F19" i="22"/>
  <c r="E19" i="22"/>
  <c r="D19" i="22"/>
  <c r="C19" i="22"/>
  <c r="H65" i="21"/>
  <c r="H64" i="21"/>
  <c r="D64" i="21"/>
  <c r="I63" i="21"/>
  <c r="H63" i="21"/>
  <c r="G63" i="21"/>
  <c r="F63" i="21"/>
  <c r="E63" i="21"/>
  <c r="D63" i="21"/>
  <c r="C63" i="21"/>
  <c r="B63" i="21"/>
  <c r="H17" i="1"/>
  <c r="H16" i="1"/>
  <c r="D16" i="1"/>
  <c r="I15" i="1"/>
  <c r="H15" i="1"/>
  <c r="G15" i="1"/>
  <c r="F15" i="1"/>
  <c r="E15" i="1"/>
  <c r="D15" i="1"/>
  <c r="C15" i="1"/>
  <c r="H29" i="2"/>
  <c r="H28" i="2"/>
  <c r="D28" i="2"/>
  <c r="I27" i="2"/>
  <c r="H27" i="2"/>
  <c r="G27" i="2"/>
  <c r="F27" i="2"/>
  <c r="E27" i="2"/>
  <c r="D27" i="2"/>
  <c r="C27" i="2"/>
  <c r="B27" i="2"/>
  <c r="H18" i="3"/>
  <c r="H17" i="3"/>
  <c r="D17" i="3"/>
  <c r="I16" i="3"/>
  <c r="H16" i="3"/>
  <c r="G16" i="3"/>
  <c r="F16" i="3"/>
  <c r="E16" i="3"/>
  <c r="D16" i="3"/>
  <c r="C16" i="3"/>
  <c r="H49" i="4"/>
  <c r="H48" i="4"/>
  <c r="D48" i="4"/>
  <c r="I47" i="4"/>
  <c r="H47" i="4"/>
  <c r="G47" i="4"/>
  <c r="F47" i="4"/>
  <c r="E47" i="4"/>
  <c r="D47" i="4"/>
  <c r="C47" i="4"/>
  <c r="B47" i="4"/>
  <c r="H20" i="5"/>
  <c r="H19" i="5"/>
  <c r="D19" i="5"/>
  <c r="I18" i="5"/>
  <c r="H18" i="5"/>
  <c r="G18" i="5"/>
  <c r="F18" i="5"/>
  <c r="E18" i="5"/>
  <c r="D18" i="5"/>
  <c r="C18" i="5"/>
  <c r="H42" i="6"/>
  <c r="H41" i="6"/>
  <c r="D41" i="6"/>
  <c r="I40" i="6"/>
  <c r="H40" i="6"/>
  <c r="F40" i="6"/>
  <c r="E40" i="6"/>
  <c r="D40" i="6"/>
  <c r="C40" i="6"/>
  <c r="B40" i="6"/>
  <c r="H17" i="7"/>
  <c r="H16" i="7"/>
  <c r="D16" i="7"/>
  <c r="I15" i="7"/>
  <c r="H15" i="7"/>
  <c r="G15" i="7"/>
  <c r="F15" i="7"/>
  <c r="E15" i="7"/>
  <c r="D15" i="7"/>
  <c r="C15" i="7"/>
  <c r="H34" i="8"/>
  <c r="H33" i="8"/>
  <c r="D33" i="8"/>
  <c r="I32" i="8"/>
  <c r="H32" i="8"/>
  <c r="G32" i="8"/>
  <c r="F32" i="8"/>
  <c r="E32" i="8"/>
  <c r="D32" i="8"/>
  <c r="C32" i="8"/>
  <c r="B32" i="8"/>
  <c r="H17" i="9"/>
  <c r="H16" i="9"/>
  <c r="D16" i="9"/>
  <c r="I15" i="9"/>
  <c r="H15" i="9"/>
  <c r="G15" i="9"/>
  <c r="F15" i="9"/>
  <c r="E15" i="9"/>
  <c r="D15" i="9"/>
  <c r="C15" i="9"/>
  <c r="H30" i="10"/>
  <c r="H29" i="10"/>
  <c r="D29" i="10"/>
  <c r="I28" i="10"/>
  <c r="H28" i="10"/>
  <c r="G28" i="10"/>
  <c r="F28" i="10"/>
  <c r="E28" i="10"/>
  <c r="D28" i="10"/>
  <c r="C28" i="10"/>
  <c r="B28" i="10"/>
  <c r="H17" i="11"/>
  <c r="H16" i="11"/>
  <c r="D16" i="11"/>
  <c r="I15" i="11"/>
  <c r="H15" i="11"/>
  <c r="G15" i="11"/>
  <c r="F15" i="11"/>
  <c r="E15" i="11"/>
  <c r="D15" i="11"/>
  <c r="C15" i="11"/>
  <c r="H40" i="12"/>
  <c r="H39" i="12"/>
  <c r="D39" i="12"/>
  <c r="I38" i="12"/>
  <c r="H38" i="12"/>
  <c r="G38" i="12"/>
  <c r="F38" i="12"/>
  <c r="E38" i="12"/>
  <c r="D38" i="12"/>
  <c r="C38" i="12"/>
  <c r="B38" i="12"/>
  <c r="H19" i="13"/>
  <c r="H18" i="13"/>
  <c r="D18" i="13"/>
  <c r="I17" i="13"/>
  <c r="H17" i="13"/>
  <c r="G17" i="13"/>
  <c r="F17" i="13"/>
  <c r="E17" i="13"/>
  <c r="D17" i="13"/>
  <c r="C17" i="13"/>
  <c r="H48" i="14"/>
  <c r="H47" i="14"/>
  <c r="D47" i="14"/>
  <c r="I46" i="14"/>
  <c r="H46" i="14"/>
  <c r="F46" i="14"/>
  <c r="E46" i="14"/>
  <c r="D46" i="14"/>
  <c r="C46" i="14"/>
  <c r="B46" i="14"/>
  <c r="H30" i="15"/>
  <c r="H29" i="15"/>
  <c r="D29" i="15"/>
  <c r="I28" i="15"/>
  <c r="H28" i="15"/>
  <c r="G28" i="15"/>
  <c r="F28" i="15"/>
  <c r="E28" i="15"/>
  <c r="D28" i="15"/>
  <c r="C28" i="15"/>
  <c r="B28" i="15"/>
  <c r="H51" i="16"/>
  <c r="H50" i="16"/>
  <c r="D50" i="16"/>
  <c r="I49" i="16"/>
  <c r="H49" i="16"/>
  <c r="F49" i="16"/>
  <c r="E49" i="16"/>
  <c r="D49" i="16"/>
  <c r="C49" i="16"/>
  <c r="B49" i="16"/>
  <c r="H20" i="17"/>
  <c r="H19" i="17"/>
  <c r="D19" i="17"/>
  <c r="I18" i="17"/>
  <c r="H18" i="17"/>
  <c r="G18" i="17"/>
  <c r="F18" i="17"/>
  <c r="E18" i="17"/>
  <c r="D18" i="17"/>
  <c r="C18" i="17"/>
  <c r="H33" i="18"/>
  <c r="H32" i="18"/>
  <c r="D32" i="18"/>
  <c r="I31" i="18"/>
  <c r="H31" i="18"/>
  <c r="G31" i="18"/>
  <c r="F31" i="18"/>
  <c r="E31" i="18"/>
  <c r="D31" i="18"/>
  <c r="C31" i="18"/>
  <c r="B31" i="18"/>
  <c r="H17" i="19"/>
  <c r="H16" i="19"/>
  <c r="D16" i="19"/>
  <c r="I15" i="19"/>
  <c r="H15" i="19"/>
  <c r="G15" i="19"/>
  <c r="F15" i="19"/>
  <c r="E15" i="19"/>
  <c r="D15" i="19"/>
  <c r="C15" i="19"/>
  <c r="L17" i="14"/>
  <c r="L16" i="14"/>
  <c r="L15" i="14"/>
  <c r="B15" i="1"/>
  <c r="B19" i="22"/>
  <c r="B15" i="24"/>
  <c r="B15" i="7"/>
  <c r="B15" i="9"/>
  <c r="B18" i="17"/>
  <c r="B17" i="13"/>
  <c r="B15" i="19"/>
  <c r="B16" i="3"/>
  <c r="B15" i="11"/>
  <c r="B18" i="5"/>
</calcChain>
</file>

<file path=xl/sharedStrings.xml><?xml version="1.0" encoding="utf-8"?>
<sst xmlns="http://schemas.openxmlformats.org/spreadsheetml/2006/main" count="1526" uniqueCount="224">
  <si>
    <t>TEXTBOOK EVALUATION FORM</t>
  </si>
  <si>
    <t>Title of Textbook:</t>
  </si>
  <si>
    <t>Authors:</t>
  </si>
  <si>
    <t>Publisher:</t>
  </si>
  <si>
    <t>Year of Publication:</t>
  </si>
  <si>
    <t>ISBN:</t>
  </si>
  <si>
    <t>Topic:</t>
  </si>
  <si>
    <t>Euclidean Geometry</t>
  </si>
  <si>
    <t xml:space="preserve">Argumentation Opportunities </t>
  </si>
  <si>
    <t>Page: 257               Chapter: Euclidean Geometry             Topic/Subtopic: To prove that a line is a tangent to a circle</t>
  </si>
  <si>
    <t xml:space="preserve">Dimension 1 </t>
  </si>
  <si>
    <t>Dimension 2</t>
  </si>
  <si>
    <t xml:space="preserve">Question </t>
  </si>
  <si>
    <t>Identify a pattern</t>
  </si>
  <si>
    <t>Making a conjecture</t>
  </si>
  <si>
    <t>Providing proof</t>
  </si>
  <si>
    <t>Providing non-proof arguments</t>
  </si>
  <si>
    <t>Identifying a pattern</t>
  </si>
  <si>
    <t>Non-(reasoning and proving)</t>
  </si>
  <si>
    <t>Comments</t>
  </si>
  <si>
    <t>Classroom Mathematics</t>
  </si>
  <si>
    <t>M. Pike, H. Barnes, A. Jawurek, A. Kitto, P. Laridon, M. Myburgh, R. Rhodes-Houghton, M. Sasman, J. Scheiber, M. Sigabi &amp; H. Wilson</t>
  </si>
  <si>
    <t>Heinemann Publishers, the publishers is an imprint of Pearson Publishers</t>
  </si>
  <si>
    <t>978-0-796-24306-5</t>
  </si>
  <si>
    <t>Page: 256               Chapter: Euclidean Geometry             Topic/Subtopic: Revision</t>
  </si>
  <si>
    <t>1a</t>
  </si>
  <si>
    <t>1b</t>
  </si>
  <si>
    <t>7a</t>
  </si>
  <si>
    <t>7b</t>
  </si>
  <si>
    <t>Page: 259               Chapter: Euclidean Geometry             Topic/Subtopic: Subtends angles</t>
  </si>
  <si>
    <t>1c</t>
  </si>
  <si>
    <t>9a</t>
  </si>
  <si>
    <t>9b</t>
  </si>
  <si>
    <t>9c</t>
  </si>
  <si>
    <t>9d</t>
  </si>
  <si>
    <t>10a</t>
  </si>
  <si>
    <t>10b</t>
  </si>
  <si>
    <t>10c</t>
  </si>
  <si>
    <t>10d</t>
  </si>
  <si>
    <t>11a</t>
  </si>
  <si>
    <t>11b</t>
  </si>
  <si>
    <t>12a</t>
  </si>
  <si>
    <t>12b</t>
  </si>
  <si>
    <t>Page: 263               Chapter: Euclidean Geometry             Topic/Subtopic: Theorem 1</t>
  </si>
  <si>
    <t>2b</t>
  </si>
  <si>
    <t>2d</t>
  </si>
  <si>
    <t>Page: 266               Chapter: Euclidean Geometry             Topic/Subtopic: Theorem 1</t>
  </si>
  <si>
    <t>3a</t>
  </si>
  <si>
    <t>3b</t>
  </si>
  <si>
    <t>3c</t>
  </si>
  <si>
    <t>3d</t>
  </si>
  <si>
    <t>4a</t>
  </si>
  <si>
    <t>4b</t>
  </si>
  <si>
    <t>4c</t>
  </si>
  <si>
    <t>4d</t>
  </si>
  <si>
    <t>5a</t>
  </si>
  <si>
    <t>5b</t>
  </si>
  <si>
    <t>5c</t>
  </si>
  <si>
    <t>Page: 268               Chapter: Euclidean Geometry             Topic/Subtopic: Theorem 2</t>
  </si>
  <si>
    <t>2a</t>
  </si>
  <si>
    <t>2c</t>
  </si>
  <si>
    <t>2e</t>
  </si>
  <si>
    <t>2f</t>
  </si>
  <si>
    <t>3a(i)</t>
  </si>
  <si>
    <t>3a(ii)</t>
  </si>
  <si>
    <t>3a(iii)</t>
  </si>
  <si>
    <t>3c(i)</t>
  </si>
  <si>
    <t>3c(ii)</t>
  </si>
  <si>
    <t>4a(i)</t>
  </si>
  <si>
    <t>4a(ii)</t>
  </si>
  <si>
    <t>Page: 272               Chapter: Euclidean Geometry             Topic/Subtopic: Theorem converse</t>
  </si>
  <si>
    <t>Page: 273               Chapter: Euclidean Geometry             Topic/Subtopic: Tangents</t>
  </si>
  <si>
    <t>Page: 276               Chapter: Euclidean Geometry             Topic/Subtopic: The angle between a tangent and a chord</t>
  </si>
  <si>
    <t>No examples in this topic, only terminology was defined</t>
  </si>
  <si>
    <t>Page: 277               Chapter: Euclidean Geometry             Topic/Subtopic: The angle between a tangent and a chord</t>
  </si>
  <si>
    <t>D</t>
  </si>
  <si>
    <t>VR</t>
  </si>
  <si>
    <t>5(1)</t>
  </si>
  <si>
    <t>5(2)</t>
  </si>
  <si>
    <t>Demonstration as structural relationships leads to proof and verification as it establishes the truth of the statement</t>
  </si>
  <si>
    <t>2(x)</t>
  </si>
  <si>
    <t>2(y)</t>
  </si>
  <si>
    <t>4(x)</t>
  </si>
  <si>
    <t>4(y)</t>
  </si>
  <si>
    <t>8(a)</t>
  </si>
  <si>
    <t>8(o2)</t>
  </si>
  <si>
    <t>8(o1)</t>
  </si>
  <si>
    <t>EX</t>
  </si>
  <si>
    <t>N/A</t>
  </si>
  <si>
    <t>C</t>
  </si>
  <si>
    <t>1a(x)</t>
  </si>
  <si>
    <t>1a(y)</t>
  </si>
  <si>
    <t>1a(z)</t>
  </si>
  <si>
    <t>1b(x)</t>
  </si>
  <si>
    <t>1b(y)</t>
  </si>
  <si>
    <t>1b(z)</t>
  </si>
  <si>
    <t>1c(x)</t>
  </si>
  <si>
    <t>1c(y)</t>
  </si>
  <si>
    <t>1c(z)</t>
  </si>
  <si>
    <t>3a(s)</t>
  </si>
  <si>
    <t>3a(t1)</t>
  </si>
  <si>
    <t>3a(t2)</t>
  </si>
  <si>
    <t>3b(o2)</t>
  </si>
  <si>
    <t>3b(o)</t>
  </si>
  <si>
    <t>3d(1)</t>
  </si>
  <si>
    <t>3d(2)</t>
  </si>
  <si>
    <t>4a(o2)</t>
  </si>
  <si>
    <t>4a(m)</t>
  </si>
  <si>
    <t>4b(k1)</t>
  </si>
  <si>
    <t>4b(k2)</t>
  </si>
  <si>
    <t>PNR</t>
  </si>
  <si>
    <t>1d(a)</t>
  </si>
  <si>
    <t>1d(x)</t>
  </si>
  <si>
    <t>1d(y)</t>
  </si>
  <si>
    <t>1d(z)</t>
  </si>
  <si>
    <t>1e(x)</t>
  </si>
  <si>
    <t>1e(y)</t>
  </si>
  <si>
    <t>1e(z)</t>
  </si>
  <si>
    <t>2(1)</t>
  </si>
  <si>
    <t>2(2)</t>
  </si>
  <si>
    <t>2(3)</t>
  </si>
  <si>
    <t>2(4)</t>
  </si>
  <si>
    <t>2(5)</t>
  </si>
  <si>
    <t>2(6)</t>
  </si>
  <si>
    <t>2(7)</t>
  </si>
  <si>
    <t>Page: 271               Chapter: Euclidean Geometry             Topic/Subtopic: Theorem converse</t>
  </si>
  <si>
    <t>FL</t>
  </si>
  <si>
    <t>3(1)</t>
  </si>
  <si>
    <t>3(2)</t>
  </si>
  <si>
    <t>5(3)</t>
  </si>
  <si>
    <t>5(4)</t>
  </si>
  <si>
    <t>5(5)</t>
  </si>
  <si>
    <t>5(6)</t>
  </si>
  <si>
    <t>5(7)</t>
  </si>
  <si>
    <t>1f(x)</t>
  </si>
  <si>
    <t>1f(y)</t>
  </si>
  <si>
    <t>1f(z)</t>
  </si>
  <si>
    <t>2a(1)</t>
  </si>
  <si>
    <t>2a(2)</t>
  </si>
  <si>
    <t>2a(3)</t>
  </si>
  <si>
    <t>2a(4)</t>
  </si>
  <si>
    <t>2a(5)</t>
  </si>
  <si>
    <t>2a(6)</t>
  </si>
  <si>
    <t>Page: 279               Chapter: Euclidean Geometry             Topic/Subtopic: Theorem 6</t>
  </si>
  <si>
    <t>Page: 259               Chapter: Euclidean Geometry             Topic/Subtopic: Theorem 6</t>
  </si>
  <si>
    <t>1(x)</t>
  </si>
  <si>
    <t>1(y)</t>
  </si>
  <si>
    <t>1(z)</t>
  </si>
  <si>
    <t>2(z)</t>
  </si>
  <si>
    <t>3(x)</t>
  </si>
  <si>
    <t>3(y)</t>
  </si>
  <si>
    <t>3(z)</t>
  </si>
  <si>
    <t>4(z)</t>
  </si>
  <si>
    <t>5(x)</t>
  </si>
  <si>
    <t>5(y)</t>
  </si>
  <si>
    <t>6(x)</t>
  </si>
  <si>
    <t>6(y)</t>
  </si>
  <si>
    <t>7a(1)</t>
  </si>
  <si>
    <t>7a(2)</t>
  </si>
  <si>
    <t>7a(3)</t>
  </si>
  <si>
    <t>7a(4)</t>
  </si>
  <si>
    <t>7a(5)</t>
  </si>
  <si>
    <t>8a</t>
  </si>
  <si>
    <t>8b</t>
  </si>
  <si>
    <t>8c</t>
  </si>
  <si>
    <t>Page: 282               Chapter: Euclidean Geometry             Topic/Subtopic: Theorem 6 converse</t>
  </si>
  <si>
    <t>No examples in this topic</t>
  </si>
  <si>
    <t>7(x)</t>
  </si>
  <si>
    <t>7(y)</t>
  </si>
  <si>
    <t>7(AC)</t>
  </si>
  <si>
    <t>7(OB)</t>
  </si>
  <si>
    <t>8(w)</t>
  </si>
  <si>
    <t>8(x)</t>
  </si>
  <si>
    <t>8(y)</t>
  </si>
  <si>
    <t>8(z)</t>
  </si>
  <si>
    <t>9(w)</t>
  </si>
  <si>
    <t>9(x)</t>
  </si>
  <si>
    <t>9(y)</t>
  </si>
  <si>
    <t>9(z)</t>
  </si>
  <si>
    <t>9(v)</t>
  </si>
  <si>
    <t>9(t)</t>
  </si>
  <si>
    <t>Page: 284               Chapter: Euclidean Geometry             Topic/Subtopic: N/A</t>
  </si>
  <si>
    <t>Page: 286               Chapter: Euclidean Geometry             Topic/Subtopic: Strategies for solving riders</t>
  </si>
  <si>
    <t>1(i)</t>
  </si>
  <si>
    <t>1(ii)</t>
  </si>
  <si>
    <t>5a(i)</t>
  </si>
  <si>
    <t>5a(ii)</t>
  </si>
  <si>
    <t>5a(iii)</t>
  </si>
  <si>
    <t>5a(iv)</t>
  </si>
  <si>
    <t>6a</t>
  </si>
  <si>
    <t>6b</t>
  </si>
  <si>
    <t>6c</t>
  </si>
  <si>
    <t>6d</t>
  </si>
  <si>
    <t>Page: 290               Chapter: Euclidean Geometry             Topic/Subtopic: N/A</t>
  </si>
  <si>
    <t>3(u)</t>
  </si>
  <si>
    <t>3(w)</t>
  </si>
  <si>
    <t>4(w)</t>
  </si>
  <si>
    <t>5a(x)</t>
  </si>
  <si>
    <t>5a(y)</t>
  </si>
  <si>
    <t>5a(z)</t>
  </si>
  <si>
    <t>5b(x)</t>
  </si>
  <si>
    <t>5b(y)</t>
  </si>
  <si>
    <t>9a(i)</t>
  </si>
  <si>
    <t>9a(ii)</t>
  </si>
  <si>
    <t>9a(iii)</t>
  </si>
  <si>
    <t>9a(iv)</t>
  </si>
  <si>
    <t>Page: 291               Chapter: Euclidean Geometry             Topic/Subtopic: Check your skills</t>
  </si>
  <si>
    <t xml:space="preserve">Making mathematical generalizations </t>
  </si>
  <si>
    <t>Providing support to mathematical claims</t>
  </si>
  <si>
    <t>Purpose of providing a proof</t>
  </si>
  <si>
    <t>Explanation</t>
  </si>
  <si>
    <t>Verification</t>
  </si>
  <si>
    <t>Falsification</t>
  </si>
  <si>
    <t xml:space="preserve">Generation of new knowledge </t>
  </si>
  <si>
    <t>Plausable</t>
  </si>
  <si>
    <t>Definite</t>
  </si>
  <si>
    <t>Generic example</t>
  </si>
  <si>
    <t>Demonstration</t>
  </si>
  <si>
    <t>Emperical argument</t>
  </si>
  <si>
    <t>Rationale</t>
  </si>
  <si>
    <t>Conjecture</t>
  </si>
  <si>
    <t>Exercises</t>
  </si>
  <si>
    <t>G</t>
  </si>
  <si>
    <t>Examples Classroom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</si>
</sst>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ptos Narrow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ptos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15" xfId="0" applyBorder="1"/>
    <xf numFmtId="0" fontId="3" fillId="2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3" fillId="4" borderId="35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4" borderId="25" xfId="0" applyFill="1" applyBorder="1"/>
    <xf numFmtId="0" fontId="0" fillId="4" borderId="26" xfId="0" applyFill="1" applyBorder="1"/>
    <xf numFmtId="0" fontId="0" fillId="4" borderId="35" xfId="0" applyFill="1" applyBorder="1"/>
    <xf numFmtId="0" fontId="3" fillId="0" borderId="37" xfId="0" applyFont="1" applyBorder="1" applyAlignment="1">
      <alignment horizontal="center" vertical="center" wrapText="1"/>
    </xf>
    <xf numFmtId="0" fontId="0" fillId="4" borderId="27" xfId="0" applyFill="1" applyBorder="1" applyAlignment="1">
      <alignment horizontal="center"/>
    </xf>
    <xf numFmtId="0" fontId="0" fillId="4" borderId="27" xfId="0" applyFill="1" applyBorder="1"/>
    <xf numFmtId="0" fontId="0" fillId="4" borderId="3" xfId="0" applyFill="1" applyBorder="1" applyAlignment="1">
      <alignment horizontal="center"/>
    </xf>
    <xf numFmtId="0" fontId="0" fillId="4" borderId="3" xfId="0" applyFill="1" applyBorder="1"/>
    <xf numFmtId="0" fontId="3" fillId="0" borderId="39" xfId="0" applyFont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3" borderId="44" xfId="0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1" fillId="3" borderId="4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3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0" fillId="4" borderId="26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4" borderId="60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52" xfId="0" applyBorder="1" applyAlignment="1">
      <alignment horizontal="center" wrapText="1"/>
    </xf>
    <xf numFmtId="0" fontId="1" fillId="5" borderId="8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36" xfId="0" applyBorder="1"/>
    <xf numFmtId="0" fontId="0" fillId="0" borderId="18" xfId="0" applyBorder="1"/>
    <xf numFmtId="0" fontId="0" fillId="0" borderId="16" xfId="0" applyBorder="1"/>
    <xf numFmtId="0" fontId="0" fillId="0" borderId="17" xfId="0" applyBorder="1"/>
    <xf numFmtId="0" fontId="0" fillId="0" borderId="56" xfId="0" applyBorder="1"/>
    <xf numFmtId="0" fontId="0" fillId="0" borderId="57" xfId="0" applyBorder="1"/>
    <xf numFmtId="0" fontId="1" fillId="5" borderId="49" xfId="0" applyFont="1" applyFill="1" applyBorder="1" applyAlignment="1">
      <alignment horizontal="center" vertical="center" wrapText="1"/>
    </xf>
    <xf numFmtId="0" fontId="0" fillId="0" borderId="23" xfId="0" applyBorder="1"/>
    <xf numFmtId="0" fontId="0" fillId="4" borderId="13" xfId="0" applyFill="1" applyBorder="1"/>
    <xf numFmtId="0" fontId="0" fillId="0" borderId="20" xfId="0" applyBorder="1"/>
    <xf numFmtId="0" fontId="0" fillId="0" borderId="49" xfId="0" applyBorder="1"/>
    <xf numFmtId="0" fontId="0" fillId="0" borderId="29" xfId="0" applyBorder="1"/>
    <xf numFmtId="0" fontId="1" fillId="4" borderId="17" xfId="0" applyFont="1" applyFill="1" applyBorder="1" applyAlignment="1">
      <alignment horizontal="center" vertical="center"/>
    </xf>
    <xf numFmtId="0" fontId="1" fillId="5" borderId="52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21" xfId="0" applyBorder="1"/>
    <xf numFmtId="0" fontId="1" fillId="2" borderId="17" xfId="0" applyFont="1" applyFill="1" applyBorder="1" applyAlignment="1">
      <alignment horizontal="center" vertical="center"/>
    </xf>
    <xf numFmtId="0" fontId="0" fillId="0" borderId="52" xfId="0" applyBorder="1"/>
    <xf numFmtId="0" fontId="0" fillId="0" borderId="30" xfId="0" applyBorder="1"/>
    <xf numFmtId="0" fontId="1" fillId="5" borderId="36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5" fillId="4" borderId="35" xfId="0" applyFont="1" applyFill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4" fillId="4" borderId="39" xfId="0" applyFont="1" applyFill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4" borderId="27" xfId="0" applyFont="1" applyFill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5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" fillId="4" borderId="1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1" fillId="5" borderId="21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0" fontId="0" fillId="5" borderId="36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4" xfId="0" applyFill="1" applyBorder="1"/>
    <xf numFmtId="0" fontId="0" fillId="5" borderId="29" xfId="0" applyFill="1" applyBorder="1"/>
    <xf numFmtId="0" fontId="0" fillId="4" borderId="18" xfId="0" applyFill="1" applyBorder="1" applyAlignment="1">
      <alignment horizontal="center"/>
    </xf>
    <xf numFmtId="0" fontId="0" fillId="0" borderId="64" xfId="0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53" xfId="0" applyFont="1" applyFill="1" applyBorder="1" applyAlignment="1">
      <alignment horizontal="center" vertical="center" wrapText="1"/>
    </xf>
    <xf numFmtId="0" fontId="3" fillId="5" borderId="62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wrapText="1"/>
    </xf>
    <xf numFmtId="0" fontId="0" fillId="4" borderId="25" xfId="0" applyFill="1" applyBorder="1" applyAlignment="1">
      <alignment horizontal="center" wrapText="1"/>
    </xf>
    <xf numFmtId="0" fontId="0" fillId="4" borderId="35" xfId="0" applyFill="1" applyBorder="1" applyAlignment="1">
      <alignment horizontal="center" wrapText="1"/>
    </xf>
    <xf numFmtId="0" fontId="0" fillId="4" borderId="32" xfId="0" applyFill="1" applyBorder="1" applyAlignment="1">
      <alignment horizontal="center" wrapText="1"/>
    </xf>
    <xf numFmtId="0" fontId="0" fillId="4" borderId="33" xfId="0" applyFill="1" applyBorder="1" applyAlignment="1">
      <alignment horizontal="center" wrapText="1"/>
    </xf>
    <xf numFmtId="0" fontId="0" fillId="0" borderId="64" xfId="0" applyBorder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wrapText="1"/>
    </xf>
    <xf numFmtId="0" fontId="4" fillId="4" borderId="25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horizontal="center" wrapText="1"/>
    </xf>
    <xf numFmtId="0" fontId="4" fillId="4" borderId="39" xfId="0" applyFont="1" applyFill="1" applyBorder="1" applyAlignment="1">
      <alignment horizontal="center" wrapText="1"/>
    </xf>
    <xf numFmtId="0" fontId="4" fillId="4" borderId="15" xfId="0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 wrapText="1"/>
    </xf>
    <xf numFmtId="0" fontId="4" fillId="4" borderId="28" xfId="0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56" xfId="0" applyFont="1" applyBorder="1" applyAlignment="1">
      <alignment horizontal="center" wrapText="1"/>
    </xf>
    <xf numFmtId="0" fontId="5" fillId="0" borderId="49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5" fillId="0" borderId="52" xfId="0" applyFont="1" applyBorder="1" applyAlignment="1">
      <alignment horizontal="center" wrapText="1"/>
    </xf>
    <xf numFmtId="0" fontId="5" fillId="0" borderId="38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57" xfId="0" applyFont="1" applyBorder="1" applyAlignment="1">
      <alignment horizontal="center" wrapText="1"/>
    </xf>
    <xf numFmtId="0" fontId="5" fillId="0" borderId="5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5" fillId="4" borderId="26" xfId="0" applyFont="1" applyFill="1" applyBorder="1" applyAlignment="1">
      <alignment horizontal="center" wrapText="1"/>
    </xf>
    <xf numFmtId="0" fontId="5" fillId="4" borderId="27" xfId="0" applyFont="1" applyFill="1" applyBorder="1" applyAlignment="1">
      <alignment horizontal="center" wrapText="1"/>
    </xf>
    <xf numFmtId="0" fontId="5" fillId="4" borderId="35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4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0" fillId="0" borderId="38" xfId="0" applyBorder="1"/>
    <xf numFmtId="0" fontId="0" fillId="0" borderId="22" xfId="0" applyBorder="1"/>
    <xf numFmtId="0" fontId="0" fillId="0" borderId="59" xfId="0" applyBorder="1"/>
    <xf numFmtId="0" fontId="0" fillId="0" borderId="28" xfId="0" applyBorder="1"/>
    <xf numFmtId="0" fontId="0" fillId="0" borderId="58" xfId="0" applyBorder="1"/>
    <xf numFmtId="0" fontId="1" fillId="3" borderId="63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5" borderId="6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0" borderId="66" xfId="0" applyFont="1" applyBorder="1" applyAlignment="1">
      <alignment horizontal="center" vertical="center" wrapText="1"/>
    </xf>
    <xf numFmtId="0" fontId="1" fillId="3" borderId="6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57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4" fillId="4" borderId="44" xfId="0" applyFont="1" applyFill="1" applyBorder="1" applyAlignment="1">
      <alignment horizontal="center" wrapText="1"/>
    </xf>
    <xf numFmtId="0" fontId="5" fillId="0" borderId="45" xfId="0" applyFont="1" applyBorder="1" applyAlignment="1">
      <alignment horizontal="center" wrapText="1"/>
    </xf>
    <xf numFmtId="0" fontId="5" fillId="0" borderId="50" xfId="0" applyFont="1" applyBorder="1" applyAlignment="1">
      <alignment horizontal="center" wrapText="1"/>
    </xf>
    <xf numFmtId="0" fontId="5" fillId="0" borderId="44" xfId="0" applyFont="1" applyBorder="1" applyAlignment="1">
      <alignment horizontal="center" wrapText="1"/>
    </xf>
    <xf numFmtId="0" fontId="5" fillId="0" borderId="46" xfId="0" applyFont="1" applyBorder="1" applyAlignment="1">
      <alignment horizontal="center" wrapText="1"/>
    </xf>
    <xf numFmtId="0" fontId="5" fillId="0" borderId="59" xfId="0" applyFont="1" applyBorder="1" applyAlignment="1">
      <alignment horizontal="center" wrapText="1"/>
    </xf>
    <xf numFmtId="0" fontId="0" fillId="0" borderId="45" xfId="0" applyBorder="1"/>
    <xf numFmtId="0" fontId="3" fillId="3" borderId="57" xfId="0" applyFont="1" applyFill="1" applyBorder="1" applyAlignment="1">
      <alignment horizontal="center" vertical="center" wrapText="1"/>
    </xf>
    <xf numFmtId="0" fontId="3" fillId="3" borderId="5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4" fillId="4" borderId="6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1" fillId="2" borderId="71" xfId="0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/>
    </xf>
    <xf numFmtId="0" fontId="4" fillId="4" borderId="70" xfId="0" applyFont="1" applyFill="1" applyBorder="1" applyAlignment="1">
      <alignment horizontal="center"/>
    </xf>
    <xf numFmtId="0" fontId="4" fillId="4" borderId="73" xfId="0" applyFont="1" applyFill="1" applyBorder="1" applyAlignment="1">
      <alignment horizontal="center"/>
    </xf>
    <xf numFmtId="0" fontId="1" fillId="5" borderId="6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75" xfId="0" applyFont="1" applyFill="1" applyBorder="1" applyAlignment="1">
      <alignment horizontal="center" vertical="center" wrapText="1"/>
    </xf>
    <xf numFmtId="0" fontId="1" fillId="5" borderId="7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5" xfId="0" applyFont="1" applyBorder="1" applyAlignment="1">
      <alignment horizontal="center"/>
    </xf>
    <xf numFmtId="0" fontId="4" fillId="0" borderId="76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/>
    </xf>
    <xf numFmtId="0" fontId="1" fillId="4" borderId="4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3" borderId="7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5" fillId="0" borderId="55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41" xfId="0" applyFont="1" applyFill="1" applyBorder="1" applyAlignment="1">
      <alignment horizontal="center"/>
    </xf>
    <xf numFmtId="0" fontId="5" fillId="5" borderId="77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0" fontId="4" fillId="5" borderId="49" xfId="0" applyFont="1" applyFill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56" xfId="0" applyFont="1" applyFill="1" applyBorder="1" applyAlignment="1">
      <alignment horizontal="center"/>
    </xf>
    <xf numFmtId="0" fontId="5" fillId="5" borderId="7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5" borderId="35" xfId="0" applyFont="1" applyFill="1" applyBorder="1" applyAlignment="1">
      <alignment horizontal="center"/>
    </xf>
    <xf numFmtId="0" fontId="0" fillId="5" borderId="15" xfId="0" applyFill="1" applyBorder="1"/>
    <xf numFmtId="0" fontId="0" fillId="5" borderId="16" xfId="0" applyFill="1" applyBorder="1"/>
    <xf numFmtId="0" fontId="0" fillId="5" borderId="63" xfId="0" applyFill="1" applyBorder="1"/>
    <xf numFmtId="0" fontId="0" fillId="5" borderId="44" xfId="0" applyFill="1" applyBorder="1"/>
    <xf numFmtId="0" fontId="0" fillId="5" borderId="45" xfId="0" applyFill="1" applyBorder="1"/>
    <xf numFmtId="0" fontId="0" fillId="5" borderId="46" xfId="0" applyFill="1" applyBorder="1"/>
    <xf numFmtId="0" fontId="0" fillId="5" borderId="17" xfId="0" applyFill="1" applyBorder="1"/>
    <xf numFmtId="0" fontId="0" fillId="5" borderId="56" xfId="0" applyFill="1" applyBorder="1"/>
    <xf numFmtId="0" fontId="0" fillId="5" borderId="48" xfId="0" applyFill="1" applyBorder="1"/>
    <xf numFmtId="0" fontId="0" fillId="5" borderId="49" xfId="0" applyFill="1" applyBorder="1"/>
    <xf numFmtId="0" fontId="1" fillId="5" borderId="65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1" fillId="5" borderId="68" xfId="0" applyFont="1" applyFill="1" applyBorder="1" applyAlignment="1">
      <alignment horizontal="center" vertical="center" wrapText="1"/>
    </xf>
    <xf numFmtId="0" fontId="0" fillId="5" borderId="66" xfId="0" applyFill="1" applyBorder="1"/>
    <xf numFmtId="0" fontId="0" fillId="4" borderId="60" xfId="0" applyFill="1" applyBorder="1"/>
    <xf numFmtId="0" fontId="0" fillId="5" borderId="64" xfId="0" applyFill="1" applyBorder="1"/>
    <xf numFmtId="0" fontId="0" fillId="5" borderId="74" xfId="0" applyFill="1" applyBorder="1"/>
    <xf numFmtId="0" fontId="1" fillId="4" borderId="48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/>
    </xf>
    <xf numFmtId="0" fontId="5" fillId="5" borderId="59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5" fillId="5" borderId="58" xfId="0" applyFont="1" applyFill="1" applyBorder="1" applyAlignment="1">
      <alignment horizontal="center"/>
    </xf>
    <xf numFmtId="0" fontId="5" fillId="5" borderId="7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 vertical="center" wrapText="1"/>
    </xf>
    <xf numFmtId="0" fontId="5" fillId="5" borderId="17" xfId="0" applyFont="1" applyFill="1" applyBorder="1"/>
    <xf numFmtId="0" fontId="5" fillId="5" borderId="15" xfId="0" applyFont="1" applyFill="1" applyBorder="1"/>
    <xf numFmtId="0" fontId="5" fillId="5" borderId="49" xfId="0" applyFont="1" applyFill="1" applyBorder="1"/>
    <xf numFmtId="0" fontId="5" fillId="5" borderId="52" xfId="0" applyFont="1" applyFill="1" applyBorder="1"/>
    <xf numFmtId="0" fontId="5" fillId="5" borderId="22" xfId="0" applyFont="1" applyFill="1" applyBorder="1"/>
    <xf numFmtId="0" fontId="5" fillId="5" borderId="36" xfId="0" applyFont="1" applyFill="1" applyBorder="1"/>
    <xf numFmtId="0" fontId="5" fillId="5" borderId="23" xfId="0" applyFont="1" applyFill="1" applyBorder="1"/>
    <xf numFmtId="0" fontId="5" fillId="5" borderId="24" xfId="0" applyFont="1" applyFill="1" applyBorder="1"/>
    <xf numFmtId="0" fontId="5" fillId="4" borderId="13" xfId="0" applyFont="1" applyFill="1" applyBorder="1"/>
    <xf numFmtId="0" fontId="5" fillId="4" borderId="25" xfId="0" applyFont="1" applyFill="1" applyBorder="1"/>
    <xf numFmtId="0" fontId="5" fillId="4" borderId="26" xfId="0" applyFont="1" applyFill="1" applyBorder="1"/>
    <xf numFmtId="0" fontId="5" fillId="4" borderId="35" xfId="0" applyFont="1" applyFill="1" applyBorder="1"/>
    <xf numFmtId="0" fontId="5" fillId="4" borderId="60" xfId="0" applyFont="1" applyFill="1" applyBorder="1"/>
    <xf numFmtId="0" fontId="5" fillId="4" borderId="27" xfId="0" applyFont="1" applyFill="1" applyBorder="1"/>
    <xf numFmtId="0" fontId="5" fillId="4" borderId="3" xfId="0" applyFont="1" applyFill="1" applyBorder="1"/>
    <xf numFmtId="0" fontId="5" fillId="5" borderId="14" xfId="0" applyFont="1" applyFill="1" applyBorder="1"/>
    <xf numFmtId="0" fontId="5" fillId="5" borderId="18" xfId="0" applyFont="1" applyFill="1" applyBorder="1"/>
    <xf numFmtId="0" fontId="5" fillId="5" borderId="20" xfId="0" applyFont="1" applyFill="1" applyBorder="1"/>
    <xf numFmtId="0" fontId="5" fillId="5" borderId="21" xfId="0" applyFont="1" applyFill="1" applyBorder="1"/>
    <xf numFmtId="0" fontId="3" fillId="5" borderId="44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65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0" fillId="0" borderId="34" xfId="0" applyBorder="1"/>
    <xf numFmtId="0" fontId="1" fillId="2" borderId="7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39" xfId="0" applyBorder="1"/>
    <xf numFmtId="0" fontId="0" fillId="0" borderId="8" xfId="0" applyBorder="1"/>
    <xf numFmtId="0" fontId="0" fillId="0" borderId="43" xfId="0" applyBorder="1"/>
    <xf numFmtId="0" fontId="4" fillId="4" borderId="1" xfId="0" applyFont="1" applyFill="1" applyBorder="1" applyAlignment="1">
      <alignment horizontal="center"/>
    </xf>
    <xf numFmtId="0" fontId="3" fillId="3" borderId="63" xfId="0" applyFont="1" applyFill="1" applyBorder="1" applyAlignment="1">
      <alignment horizontal="center" vertical="center" wrapText="1"/>
    </xf>
    <xf numFmtId="0" fontId="5" fillId="0" borderId="15" xfId="0" applyFont="1" applyBorder="1"/>
    <xf numFmtId="0" fontId="3" fillId="0" borderId="63" xfId="0" applyFont="1" applyBorder="1" applyAlignment="1">
      <alignment horizontal="center" vertical="center" wrapText="1"/>
    </xf>
    <xf numFmtId="0" fontId="5" fillId="0" borderId="49" xfId="0" applyFont="1" applyBorder="1"/>
    <xf numFmtId="0" fontId="5" fillId="0" borderId="49" xfId="0" applyFont="1" applyBorder="1" applyAlignment="1">
      <alignment horizontal="center"/>
    </xf>
    <xf numFmtId="0" fontId="3" fillId="4" borderId="49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5" fillId="0" borderId="17" xfId="0" applyFont="1" applyBorder="1"/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5" fillId="0" borderId="52" xfId="0" applyFont="1" applyBorder="1"/>
    <xf numFmtId="0" fontId="3" fillId="4" borderId="23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5" fillId="0" borderId="22" xfId="0" applyFont="1" applyBorder="1"/>
    <xf numFmtId="0" fontId="5" fillId="0" borderId="36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18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39" xfId="0" applyFont="1" applyBorder="1"/>
    <xf numFmtId="0" fontId="5" fillId="0" borderId="34" xfId="0" applyFont="1" applyBorder="1"/>
    <xf numFmtId="0" fontId="5" fillId="0" borderId="8" xfId="0" applyFont="1" applyBorder="1"/>
    <xf numFmtId="0" fontId="5" fillId="0" borderId="43" xfId="0" applyFont="1" applyBorder="1"/>
    <xf numFmtId="0" fontId="4" fillId="4" borderId="13" xfId="0" applyFont="1" applyFill="1" applyBorder="1"/>
    <xf numFmtId="0" fontId="1" fillId="3" borderId="5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4" borderId="60" xfId="0" applyFont="1" applyFill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6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9" fillId="0" borderId="13" xfId="0" applyFont="1" applyBorder="1"/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3" fillId="5" borderId="79" xfId="0" applyFont="1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wrapText="1"/>
    </xf>
    <xf numFmtId="0" fontId="0" fillId="4" borderId="54" xfId="0" applyFill="1" applyBorder="1" applyAlignment="1">
      <alignment horizontal="center" wrapText="1"/>
    </xf>
    <xf numFmtId="0" fontId="4" fillId="4" borderId="31" xfId="0" applyFont="1" applyFill="1" applyBorder="1" applyAlignment="1">
      <alignment horizontal="center" wrapText="1"/>
    </xf>
    <xf numFmtId="0" fontId="4" fillId="4" borderId="55" xfId="0" applyFont="1" applyFill="1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0" fontId="3" fillId="5" borderId="58" xfId="0" applyFont="1" applyFill="1" applyBorder="1" applyAlignment="1">
      <alignment horizontal="center" vertical="center" wrapText="1"/>
    </xf>
    <xf numFmtId="0" fontId="0" fillId="4" borderId="44" xfId="0" applyFill="1" applyBorder="1"/>
    <xf numFmtId="0" fontId="0" fillId="4" borderId="45" xfId="0" applyFill="1" applyBorder="1"/>
    <xf numFmtId="0" fontId="0" fillId="4" borderId="46" xfId="0" applyFill="1" applyBorder="1"/>
    <xf numFmtId="0" fontId="0" fillId="4" borderId="28" xfId="0" applyFill="1" applyBorder="1"/>
    <xf numFmtId="0" fontId="0" fillId="4" borderId="57" xfId="0" applyFill="1" applyBorder="1"/>
    <xf numFmtId="0" fontId="0" fillId="4" borderId="58" xfId="0" applyFill="1" applyBorder="1"/>
    <xf numFmtId="0" fontId="0" fillId="4" borderId="15" xfId="0" applyFill="1" applyBorder="1"/>
    <xf numFmtId="0" fontId="0" fillId="4" borderId="17" xfId="0" applyFill="1" applyBorder="1"/>
    <xf numFmtId="0" fontId="0" fillId="4" borderId="56" xfId="0" applyFill="1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4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537A5-9337-4009-94E3-23DB976EDC1C}">
  <sheetPr codeName="Sheet1"/>
  <dimension ref="A1:J17"/>
  <sheetViews>
    <sheetView topLeftCell="A4" zoomScale="86" workbookViewId="0">
      <selection activeCell="A13" sqref="A13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24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58.2" thickBot="1" x14ac:dyDescent="0.35">
      <c r="A13" s="106">
        <v>1</v>
      </c>
      <c r="B13" s="163"/>
      <c r="C13" s="163"/>
      <c r="D13" s="214" t="s">
        <v>75</v>
      </c>
      <c r="E13" s="164"/>
      <c r="F13" s="165"/>
      <c r="G13" s="166"/>
      <c r="H13" s="213" t="s">
        <v>76</v>
      </c>
      <c r="I13" s="167"/>
      <c r="J13" s="215" t="s">
        <v>79</v>
      </c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0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1</v>
      </c>
      <c r="E16" s="546"/>
      <c r="F16" s="546"/>
      <c r="G16" s="546"/>
      <c r="H16" s="546">
        <f>COUNTIF($H$13:H13,"VR")</f>
        <v>1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4D00-ADB4-4A12-82C0-221B76CC06FE}">
  <sheetPr codeName="Sheet10"/>
  <dimension ref="A1:J30"/>
  <sheetViews>
    <sheetView topLeftCell="A11" workbookViewId="0">
      <selection activeCell="A13" sqref="A13:A26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70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1" t="s">
        <v>25</v>
      </c>
      <c r="B13" s="82"/>
      <c r="C13" s="82"/>
      <c r="D13" s="216" t="s">
        <v>75</v>
      </c>
      <c r="E13" s="217"/>
      <c r="F13" s="69"/>
      <c r="G13" s="70"/>
      <c r="H13" s="71" t="s">
        <v>76</v>
      </c>
      <c r="I13" s="79"/>
      <c r="J13" s="86"/>
    </row>
    <row r="14" spans="1:10" x14ac:dyDescent="0.3">
      <c r="A14" s="15" t="s">
        <v>26</v>
      </c>
      <c r="B14" s="96"/>
      <c r="C14" s="96"/>
      <c r="D14" s="48" t="s">
        <v>75</v>
      </c>
      <c r="E14" s="59"/>
      <c r="F14" s="64"/>
      <c r="G14" s="47"/>
      <c r="H14" s="73" t="s">
        <v>126</v>
      </c>
      <c r="I14" s="17"/>
      <c r="J14" s="18"/>
    </row>
    <row r="15" spans="1:10" ht="15" thickBot="1" x14ac:dyDescent="0.35">
      <c r="A15" s="201" t="s">
        <v>30</v>
      </c>
      <c r="B15" s="147"/>
      <c r="C15" s="147"/>
      <c r="D15" s="370" t="s">
        <v>75</v>
      </c>
      <c r="E15" s="304"/>
      <c r="F15" s="371"/>
      <c r="G15" s="370"/>
      <c r="H15" s="372" t="s">
        <v>76</v>
      </c>
      <c r="I15" s="149"/>
      <c r="J15" s="148"/>
    </row>
    <row r="16" spans="1:10" ht="15" thickBot="1" x14ac:dyDescent="0.35">
      <c r="A16" s="19"/>
      <c r="B16" s="20"/>
      <c r="C16" s="20"/>
      <c r="D16" s="20"/>
      <c r="E16" s="21"/>
      <c r="F16" s="22"/>
      <c r="G16" s="20"/>
      <c r="H16" s="107"/>
      <c r="I16" s="23"/>
      <c r="J16" s="24"/>
    </row>
    <row r="17" spans="1:10" x14ac:dyDescent="0.3">
      <c r="A17" s="102" t="s">
        <v>59</v>
      </c>
      <c r="B17" s="96"/>
      <c r="C17" s="96"/>
      <c r="D17" s="48" t="s">
        <v>75</v>
      </c>
      <c r="E17" s="97"/>
      <c r="F17" s="98"/>
      <c r="G17" s="96"/>
      <c r="H17" s="73" t="s">
        <v>87</v>
      </c>
      <c r="I17" s="103"/>
      <c r="J17" s="104"/>
    </row>
    <row r="18" spans="1:10" ht="15" thickBot="1" x14ac:dyDescent="0.35">
      <c r="A18" s="15" t="s">
        <v>44</v>
      </c>
      <c r="B18" s="169"/>
      <c r="C18" s="169"/>
      <c r="D18" s="169" t="s">
        <v>75</v>
      </c>
      <c r="E18" s="181"/>
      <c r="F18" s="186"/>
      <c r="G18" s="169"/>
      <c r="H18" s="177" t="s">
        <v>87</v>
      </c>
      <c r="I18" s="195"/>
      <c r="J18" s="191"/>
    </row>
    <row r="19" spans="1:10" ht="15" thickBot="1" x14ac:dyDescent="0.35">
      <c r="A19" s="154"/>
      <c r="B19" s="171"/>
      <c r="C19" s="171"/>
      <c r="D19" s="171"/>
      <c r="E19" s="182"/>
      <c r="F19" s="187"/>
      <c r="G19" s="171"/>
      <c r="H19" s="172"/>
      <c r="I19" s="379"/>
      <c r="J19" s="196"/>
    </row>
    <row r="20" spans="1:10" x14ac:dyDescent="0.3">
      <c r="A20" s="378" t="s">
        <v>127</v>
      </c>
      <c r="B20" s="380"/>
      <c r="C20" s="380"/>
      <c r="D20" s="380" t="s">
        <v>222</v>
      </c>
      <c r="E20" s="381"/>
      <c r="F20" s="382"/>
      <c r="G20" s="380"/>
      <c r="H20" s="383" t="s">
        <v>87</v>
      </c>
      <c r="I20" s="384"/>
      <c r="J20" s="385"/>
    </row>
    <row r="21" spans="1:10" ht="15" thickBot="1" x14ac:dyDescent="0.35">
      <c r="A21" s="178" t="s">
        <v>128</v>
      </c>
      <c r="B21" s="173"/>
      <c r="C21" s="173"/>
      <c r="D21" s="173" t="s">
        <v>222</v>
      </c>
      <c r="E21" s="183"/>
      <c r="F21" s="373"/>
      <c r="G21" s="374"/>
      <c r="H21" s="375" t="s">
        <v>87</v>
      </c>
      <c r="I21" s="376"/>
      <c r="J21" s="377"/>
    </row>
    <row r="22" spans="1:10" ht="15" thickBot="1" x14ac:dyDescent="0.35">
      <c r="A22" s="154"/>
      <c r="B22" s="171"/>
      <c r="C22" s="171"/>
      <c r="D22" s="171"/>
      <c r="E22" s="182"/>
      <c r="F22" s="187"/>
      <c r="G22" s="171"/>
      <c r="H22" s="172"/>
      <c r="I22" s="196"/>
      <c r="J22" s="192"/>
    </row>
    <row r="23" spans="1:10" ht="15" thickBot="1" x14ac:dyDescent="0.35">
      <c r="A23" s="326">
        <v>4</v>
      </c>
      <c r="B23" s="367"/>
      <c r="C23" s="367"/>
      <c r="D23" s="173" t="s">
        <v>75</v>
      </c>
      <c r="E23" s="183"/>
      <c r="F23" s="373"/>
      <c r="G23" s="374"/>
      <c r="H23" s="375" t="s">
        <v>87</v>
      </c>
      <c r="I23" s="368"/>
      <c r="J23" s="369"/>
    </row>
    <row r="24" spans="1:10" ht="15" thickBot="1" x14ac:dyDescent="0.35">
      <c r="A24" s="154"/>
      <c r="B24" s="171"/>
      <c r="C24" s="171"/>
      <c r="D24" s="171"/>
      <c r="E24" s="182"/>
      <c r="F24" s="187"/>
      <c r="G24" s="171"/>
      <c r="H24" s="172"/>
      <c r="I24" s="196"/>
      <c r="J24" s="192"/>
    </row>
    <row r="25" spans="1:10" x14ac:dyDescent="0.3">
      <c r="A25" s="151" t="s">
        <v>55</v>
      </c>
      <c r="B25" s="170"/>
      <c r="C25" s="170"/>
      <c r="D25" s="170" t="s">
        <v>222</v>
      </c>
      <c r="E25" s="184"/>
      <c r="F25" s="189"/>
      <c r="G25" s="170"/>
      <c r="H25" s="180" t="s">
        <v>87</v>
      </c>
      <c r="I25" s="198"/>
      <c r="J25" s="193"/>
    </row>
    <row r="26" spans="1:10" ht="15" thickBot="1" x14ac:dyDescent="0.35">
      <c r="A26" s="155" t="s">
        <v>56</v>
      </c>
      <c r="B26" s="175"/>
      <c r="C26" s="175"/>
      <c r="D26" s="175" t="s">
        <v>222</v>
      </c>
      <c r="E26" s="185"/>
      <c r="F26" s="190"/>
      <c r="G26" s="175"/>
      <c r="H26" s="176" t="s">
        <v>87</v>
      </c>
      <c r="I26" s="199"/>
      <c r="J26" s="194"/>
    </row>
    <row r="27" spans="1:10" ht="15" thickBot="1" x14ac:dyDescent="0.35"/>
    <row r="28" spans="1:10" x14ac:dyDescent="0.3">
      <c r="B28" s="540">
        <f>COUNTIF($B$13:$B$24,"P")</f>
        <v>0</v>
      </c>
      <c r="C28" s="541">
        <f>COUNTIF($C$13:C26,"C")</f>
        <v>0</v>
      </c>
      <c r="D28" s="541">
        <f>COUNTIF($D$13:D26,"G")</f>
        <v>4</v>
      </c>
      <c r="E28" s="541">
        <f>COUNTIF($E$13:E26,"C")</f>
        <v>0</v>
      </c>
      <c r="F28" s="541">
        <f>COUNTIF($F$13:F26,"P")</f>
        <v>0</v>
      </c>
      <c r="G28" s="541">
        <f>COUNTIF($G$13:G26,"PVR")</f>
        <v>0</v>
      </c>
      <c r="H28" s="541">
        <f>COUNTIF($H$13:H26,"EX")</f>
        <v>7</v>
      </c>
      <c r="I28" s="542">
        <f>COUNTIF($I$13:I26,"N/A")</f>
        <v>0</v>
      </c>
    </row>
    <row r="29" spans="1:10" x14ac:dyDescent="0.3">
      <c r="B29" s="547"/>
      <c r="C29" s="546"/>
      <c r="D29" s="546">
        <f>COUNTIF($D$13:D27,"D")</f>
        <v>6</v>
      </c>
      <c r="E29" s="546"/>
      <c r="F29" s="546"/>
      <c r="G29" s="546"/>
      <c r="H29" s="546">
        <f>COUNTIF($H$13:H26,"VR")</f>
        <v>2</v>
      </c>
      <c r="I29" s="548"/>
    </row>
    <row r="30" spans="1:10" ht="15" thickBot="1" x14ac:dyDescent="0.35">
      <c r="B30" s="543"/>
      <c r="C30" s="544"/>
      <c r="D30" s="544"/>
      <c r="E30" s="544"/>
      <c r="F30" s="544"/>
      <c r="G30" s="544"/>
      <c r="H30" s="544">
        <f>COUNTIF($H$13:H27,"FL")</f>
        <v>1</v>
      </c>
      <c r="I30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A7A35-1B31-4950-925B-9B801BF54DBA}">
  <sheetPr codeName="Sheet11"/>
  <dimension ref="A1:J17"/>
  <sheetViews>
    <sheetView workbookViewId="0">
      <selection activeCell="B15" sqref="B15:I1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71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106">
        <v>1</v>
      </c>
      <c r="B13" s="163"/>
      <c r="C13" s="163"/>
      <c r="D13" s="214" t="s">
        <v>75</v>
      </c>
      <c r="E13" s="364"/>
      <c r="F13" s="365"/>
      <c r="G13" s="366"/>
      <c r="H13" s="213" t="s">
        <v>87</v>
      </c>
      <c r="I13" s="167"/>
      <c r="J13" s="168"/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1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1</v>
      </c>
      <c r="E16" s="546"/>
      <c r="F16" s="546"/>
      <c r="G16" s="546"/>
      <c r="H16" s="546">
        <f>COUNTIF($H$13:H13,"VR")</f>
        <v>0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85B3A-A79D-4ADE-A918-0B810E601833}">
  <sheetPr codeName="Sheet12"/>
  <dimension ref="A1:J34"/>
  <sheetViews>
    <sheetView topLeftCell="A12" workbookViewId="0">
      <selection activeCell="A13" sqref="A13:A30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71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113">
        <v>1</v>
      </c>
      <c r="B13" s="114"/>
      <c r="C13" s="114"/>
      <c r="D13" s="221" t="s">
        <v>222</v>
      </c>
      <c r="E13" s="222"/>
      <c r="F13" s="223"/>
      <c r="G13" s="224"/>
      <c r="H13" s="225" t="s">
        <v>87</v>
      </c>
      <c r="I13" s="392"/>
      <c r="J13" s="116"/>
    </row>
    <row r="14" spans="1:10" ht="15" thickBot="1" x14ac:dyDescent="0.35">
      <c r="A14" s="19"/>
      <c r="B14" s="20"/>
      <c r="C14" s="20"/>
      <c r="D14" s="43"/>
      <c r="E14" s="44"/>
      <c r="F14" s="45"/>
      <c r="G14" s="43"/>
      <c r="H14" s="50"/>
      <c r="I14" s="393"/>
      <c r="J14" s="24"/>
    </row>
    <row r="15" spans="1:10" x14ac:dyDescent="0.3">
      <c r="A15" s="200" t="s">
        <v>59</v>
      </c>
      <c r="B15" s="105"/>
      <c r="C15" s="105"/>
      <c r="D15" s="394"/>
      <c r="E15" s="395"/>
      <c r="F15" s="396"/>
      <c r="G15" s="394"/>
      <c r="H15" s="397"/>
      <c r="I15" s="398" t="s">
        <v>88</v>
      </c>
      <c r="J15" s="203"/>
    </row>
    <row r="16" spans="1:10" ht="15" thickBot="1" x14ac:dyDescent="0.35">
      <c r="A16" s="108" t="s">
        <v>44</v>
      </c>
      <c r="B16" s="96"/>
      <c r="C16" s="96"/>
      <c r="D16" s="48" t="s">
        <v>222</v>
      </c>
      <c r="E16" s="59"/>
      <c r="F16" s="64"/>
      <c r="G16" s="47"/>
      <c r="H16" s="73" t="s">
        <v>87</v>
      </c>
      <c r="I16" s="399"/>
      <c r="J16" s="104"/>
    </row>
    <row r="17" spans="1:10" ht="15" thickBot="1" x14ac:dyDescent="0.35">
      <c r="A17" s="19"/>
      <c r="B17" s="20"/>
      <c r="C17" s="20"/>
      <c r="D17" s="43"/>
      <c r="E17" s="44"/>
      <c r="F17" s="45"/>
      <c r="G17" s="43"/>
      <c r="H17" s="50"/>
      <c r="I17" s="393"/>
      <c r="J17" s="24"/>
    </row>
    <row r="18" spans="1:10" ht="15" thickBot="1" x14ac:dyDescent="0.35">
      <c r="A18" s="178">
        <v>3</v>
      </c>
      <c r="B18" s="202"/>
      <c r="C18" s="202"/>
      <c r="D18" s="173" t="s">
        <v>75</v>
      </c>
      <c r="E18" s="183"/>
      <c r="F18" s="188"/>
      <c r="G18" s="173"/>
      <c r="H18" s="179" t="s">
        <v>76</v>
      </c>
      <c r="I18" s="197"/>
      <c r="J18" s="156"/>
    </row>
    <row r="19" spans="1:10" ht="15" thickBot="1" x14ac:dyDescent="0.35">
      <c r="A19" s="154"/>
      <c r="B19" s="159"/>
      <c r="C19" s="159"/>
      <c r="D19" s="171"/>
      <c r="E19" s="182"/>
      <c r="F19" s="187"/>
      <c r="G19" s="171"/>
      <c r="H19" s="172"/>
      <c r="I19" s="196"/>
      <c r="J19" s="160"/>
    </row>
    <row r="20" spans="1:10" ht="15" thickBot="1" x14ac:dyDescent="0.35">
      <c r="A20" s="178">
        <v>4</v>
      </c>
      <c r="B20" s="202"/>
      <c r="C20" s="202"/>
      <c r="D20" s="173" t="s">
        <v>75</v>
      </c>
      <c r="E20" s="183"/>
      <c r="F20" s="188"/>
      <c r="G20" s="173"/>
      <c r="H20" s="179" t="s">
        <v>76</v>
      </c>
      <c r="I20" s="197"/>
      <c r="J20" s="156"/>
    </row>
    <row r="21" spans="1:10" ht="15" thickBot="1" x14ac:dyDescent="0.35">
      <c r="A21" s="154"/>
      <c r="B21" s="159"/>
      <c r="C21" s="159"/>
      <c r="D21" s="171"/>
      <c r="E21" s="182"/>
      <c r="F21" s="187"/>
      <c r="G21" s="171"/>
      <c r="H21" s="172"/>
      <c r="I21" s="196"/>
      <c r="J21" s="160"/>
    </row>
    <row r="22" spans="1:10" x14ac:dyDescent="0.3">
      <c r="A22" s="378" t="s">
        <v>77</v>
      </c>
      <c r="B22" s="388"/>
      <c r="C22" s="388"/>
      <c r="D22" s="400" t="s">
        <v>75</v>
      </c>
      <c r="E22" s="401"/>
      <c r="F22" s="402"/>
      <c r="G22" s="400"/>
      <c r="H22" s="403" t="s">
        <v>76</v>
      </c>
      <c r="I22" s="384"/>
      <c r="J22" s="389"/>
    </row>
    <row r="23" spans="1:10" x14ac:dyDescent="0.3">
      <c r="A23" s="327" t="s">
        <v>78</v>
      </c>
      <c r="B23" s="387"/>
      <c r="C23" s="387"/>
      <c r="D23" s="400" t="s">
        <v>75</v>
      </c>
      <c r="E23" s="401"/>
      <c r="F23" s="402"/>
      <c r="G23" s="400"/>
      <c r="H23" s="403" t="s">
        <v>76</v>
      </c>
      <c r="I23" s="404"/>
      <c r="J23" s="390"/>
    </row>
    <row r="24" spans="1:10" x14ac:dyDescent="0.3">
      <c r="A24" s="327" t="s">
        <v>129</v>
      </c>
      <c r="B24" s="387"/>
      <c r="C24" s="387"/>
      <c r="D24" s="400" t="s">
        <v>75</v>
      </c>
      <c r="E24" s="401"/>
      <c r="F24" s="402"/>
      <c r="G24" s="400"/>
      <c r="H24" s="403" t="s">
        <v>76</v>
      </c>
      <c r="I24" s="404"/>
      <c r="J24" s="390"/>
    </row>
    <row r="25" spans="1:10" x14ac:dyDescent="0.3">
      <c r="A25" s="327" t="s">
        <v>130</v>
      </c>
      <c r="B25" s="387"/>
      <c r="C25" s="387"/>
      <c r="D25" s="400" t="s">
        <v>75</v>
      </c>
      <c r="E25" s="401"/>
      <c r="F25" s="402"/>
      <c r="G25" s="400"/>
      <c r="H25" s="403" t="s">
        <v>76</v>
      </c>
      <c r="I25" s="404"/>
      <c r="J25" s="390"/>
    </row>
    <row r="26" spans="1:10" x14ac:dyDescent="0.3">
      <c r="A26" s="327" t="s">
        <v>131</v>
      </c>
      <c r="B26" s="387"/>
      <c r="C26" s="387"/>
      <c r="D26" s="400" t="s">
        <v>75</v>
      </c>
      <c r="E26" s="401"/>
      <c r="F26" s="402"/>
      <c r="G26" s="400"/>
      <c r="H26" s="403" t="s">
        <v>76</v>
      </c>
      <c r="I26" s="404"/>
      <c r="J26" s="390"/>
    </row>
    <row r="27" spans="1:10" x14ac:dyDescent="0.3">
      <c r="A27" s="327" t="s">
        <v>132</v>
      </c>
      <c r="B27" s="387"/>
      <c r="C27" s="387"/>
      <c r="D27" s="400" t="s">
        <v>75</v>
      </c>
      <c r="E27" s="401"/>
      <c r="F27" s="402"/>
      <c r="G27" s="400"/>
      <c r="H27" s="403" t="s">
        <v>76</v>
      </c>
      <c r="I27" s="404"/>
      <c r="J27" s="390"/>
    </row>
    <row r="28" spans="1:10" ht="15" thickBot="1" x14ac:dyDescent="0.35">
      <c r="A28" s="178" t="s">
        <v>133</v>
      </c>
      <c r="B28" s="202"/>
      <c r="C28" s="202"/>
      <c r="D28" s="400" t="s">
        <v>75</v>
      </c>
      <c r="E28" s="401"/>
      <c r="F28" s="402"/>
      <c r="G28" s="400"/>
      <c r="H28" s="403" t="s">
        <v>76</v>
      </c>
      <c r="I28" s="376"/>
      <c r="J28" s="162"/>
    </row>
    <row r="29" spans="1:10" ht="15" thickBot="1" x14ac:dyDescent="0.35">
      <c r="A29" s="154"/>
      <c r="B29" s="159"/>
      <c r="C29" s="159"/>
      <c r="D29" s="171"/>
      <c r="E29" s="182"/>
      <c r="F29" s="187"/>
      <c r="G29" s="171"/>
      <c r="H29" s="172"/>
      <c r="I29" s="196"/>
      <c r="J29" s="160"/>
    </row>
    <row r="30" spans="1:10" ht="15" thickBot="1" x14ac:dyDescent="0.35">
      <c r="A30" s="154">
        <v>6</v>
      </c>
      <c r="B30" s="391"/>
      <c r="C30" s="391"/>
      <c r="D30" s="405" t="s">
        <v>75</v>
      </c>
      <c r="E30" s="406"/>
      <c r="F30" s="407"/>
      <c r="G30" s="405"/>
      <c r="H30" s="408" t="s">
        <v>76</v>
      </c>
      <c r="I30" s="377"/>
      <c r="J30" s="157"/>
    </row>
    <row r="31" spans="1:10" ht="15" thickBot="1" x14ac:dyDescent="0.35"/>
    <row r="32" spans="1:10" x14ac:dyDescent="0.3">
      <c r="B32" s="540">
        <f>COUNTIF($B$13:$B$24,"P")</f>
        <v>0</v>
      </c>
      <c r="C32" s="541">
        <f>COUNTIF($C$13:C30,"C")</f>
        <v>0</v>
      </c>
      <c r="D32" s="541">
        <f>COUNTIF($D$13:D30,"G")</f>
        <v>2</v>
      </c>
      <c r="E32" s="541">
        <f>COUNTIF($E$13:E30,"C")</f>
        <v>0</v>
      </c>
      <c r="F32" s="541">
        <f>COUNTIF($F$13:F30,"P")</f>
        <v>0</v>
      </c>
      <c r="G32" s="541">
        <f>COUNTIF($G$13:G30,"PVR")</f>
        <v>0</v>
      </c>
      <c r="H32" s="541">
        <f>COUNTIF($H$13:H30,"EX")</f>
        <v>2</v>
      </c>
      <c r="I32" s="542">
        <f>COUNTIF($I$13:I30,"N/A")</f>
        <v>1</v>
      </c>
    </row>
    <row r="33" spans="2:9" x14ac:dyDescent="0.3">
      <c r="B33" s="547"/>
      <c r="C33" s="546"/>
      <c r="D33" s="546">
        <f>COUNTIF($D$13:D31,"D")</f>
        <v>10</v>
      </c>
      <c r="E33" s="546"/>
      <c r="F33" s="546"/>
      <c r="G33" s="546"/>
      <c r="H33" s="546">
        <f>COUNTIF($H$13:H30,"VR")</f>
        <v>10</v>
      </c>
      <c r="I33" s="548"/>
    </row>
    <row r="34" spans="2:9" ht="15" thickBot="1" x14ac:dyDescent="0.35">
      <c r="B34" s="543"/>
      <c r="C34" s="544"/>
      <c r="D34" s="544"/>
      <c r="E34" s="544"/>
      <c r="F34" s="544"/>
      <c r="G34" s="544"/>
      <c r="H34" s="544">
        <f>COUNTIF($H$13:H31,"FL")</f>
        <v>0</v>
      </c>
      <c r="I34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6BB1-D4EA-4F34-B609-C76A9B72A48D}">
  <sheetPr codeName="Sheet13"/>
  <dimension ref="A1:J17"/>
  <sheetViews>
    <sheetView workbookViewId="0">
      <selection activeCell="B15" sqref="B15:I1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72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562" t="s">
        <v>73</v>
      </c>
      <c r="B13" s="563"/>
      <c r="C13" s="563"/>
      <c r="D13" s="563"/>
      <c r="E13" s="563"/>
      <c r="F13" s="563"/>
      <c r="G13" s="563"/>
      <c r="H13" s="563"/>
      <c r="I13" s="563"/>
      <c r="J13" s="564"/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0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0</v>
      </c>
      <c r="E16" s="546"/>
      <c r="F16" s="546"/>
      <c r="G16" s="546"/>
      <c r="H16" s="546">
        <f>COUNTIF($H$13:H13,"VR")</f>
        <v>0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8">
    <mergeCell ref="A8:J8"/>
    <mergeCell ref="A9:J9"/>
    <mergeCell ref="B10:E11"/>
    <mergeCell ref="F10:J11"/>
    <mergeCell ref="A13:J13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19460-851A-432E-8E52-F12070712C6F}">
  <sheetPr codeName="Sheet14"/>
  <dimension ref="A1:J42"/>
  <sheetViews>
    <sheetView topLeftCell="A22" workbookViewId="0">
      <selection activeCell="G40" sqref="G40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74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426" t="s">
        <v>90</v>
      </c>
      <c r="B13" s="419"/>
      <c r="C13" s="204"/>
      <c r="D13" s="275" t="s">
        <v>75</v>
      </c>
      <c r="E13" s="273"/>
      <c r="F13" s="274"/>
      <c r="G13" s="275"/>
      <c r="H13" s="276" t="s">
        <v>76</v>
      </c>
      <c r="I13" s="205"/>
      <c r="J13" s="205"/>
    </row>
    <row r="14" spans="1:10" x14ac:dyDescent="0.3">
      <c r="A14" s="427" t="s">
        <v>91</v>
      </c>
      <c r="B14" s="339"/>
      <c r="C14" s="100"/>
      <c r="D14" s="275" t="s">
        <v>75</v>
      </c>
      <c r="E14" s="273"/>
      <c r="F14" s="274"/>
      <c r="G14" s="275"/>
      <c r="H14" s="276" t="s">
        <v>76</v>
      </c>
      <c r="I14" s="148"/>
      <c r="J14" s="148"/>
    </row>
    <row r="15" spans="1:10" ht="15" thickBot="1" x14ac:dyDescent="0.35">
      <c r="A15" s="427" t="s">
        <v>92</v>
      </c>
      <c r="B15" s="339"/>
      <c r="C15" s="100"/>
      <c r="D15" s="275" t="s">
        <v>75</v>
      </c>
      <c r="E15" s="273"/>
      <c r="F15" s="274"/>
      <c r="G15" s="275"/>
      <c r="H15" s="276" t="s">
        <v>76</v>
      </c>
      <c r="I15" s="148"/>
      <c r="J15" s="148"/>
    </row>
    <row r="16" spans="1:10" x14ac:dyDescent="0.3">
      <c r="A16" s="426" t="s">
        <v>93</v>
      </c>
      <c r="B16" s="339"/>
      <c r="C16" s="100"/>
      <c r="D16" s="275" t="s">
        <v>75</v>
      </c>
      <c r="E16" s="273"/>
      <c r="F16" s="274"/>
      <c r="G16" s="275"/>
      <c r="H16" s="276" t="s">
        <v>76</v>
      </c>
      <c r="I16" s="148"/>
      <c r="J16" s="148"/>
    </row>
    <row r="17" spans="1:10" x14ac:dyDescent="0.3">
      <c r="A17" s="427" t="s">
        <v>94</v>
      </c>
      <c r="B17" s="339"/>
      <c r="C17" s="100"/>
      <c r="D17" s="275" t="s">
        <v>75</v>
      </c>
      <c r="E17" s="273"/>
      <c r="F17" s="274"/>
      <c r="G17" s="275"/>
      <c r="H17" s="276" t="s">
        <v>76</v>
      </c>
      <c r="I17" s="148"/>
      <c r="J17" s="148"/>
    </row>
    <row r="18" spans="1:10" ht="15" thickBot="1" x14ac:dyDescent="0.35">
      <c r="A18" s="427" t="s">
        <v>95</v>
      </c>
      <c r="B18" s="339"/>
      <c r="C18" s="100"/>
      <c r="D18" s="275" t="s">
        <v>75</v>
      </c>
      <c r="E18" s="273"/>
      <c r="F18" s="274"/>
      <c r="G18" s="275"/>
      <c r="H18" s="276" t="s">
        <v>76</v>
      </c>
      <c r="I18" s="148"/>
      <c r="J18" s="148"/>
    </row>
    <row r="19" spans="1:10" x14ac:dyDescent="0.3">
      <c r="A19" s="426" t="s">
        <v>96</v>
      </c>
      <c r="B19" s="339"/>
      <c r="C19" s="100"/>
      <c r="D19" s="275" t="s">
        <v>75</v>
      </c>
      <c r="E19" s="273"/>
      <c r="F19" s="274"/>
      <c r="G19" s="275"/>
      <c r="H19" s="276" t="s">
        <v>76</v>
      </c>
      <c r="I19" s="148"/>
      <c r="J19" s="148"/>
    </row>
    <row r="20" spans="1:10" x14ac:dyDescent="0.3">
      <c r="A20" s="427" t="s">
        <v>97</v>
      </c>
      <c r="B20" s="339"/>
      <c r="C20" s="100"/>
      <c r="D20" s="275" t="s">
        <v>75</v>
      </c>
      <c r="E20" s="273"/>
      <c r="F20" s="274"/>
      <c r="G20" s="275"/>
      <c r="H20" s="276" t="s">
        <v>76</v>
      </c>
      <c r="I20" s="148"/>
      <c r="J20" s="148"/>
    </row>
    <row r="21" spans="1:10" ht="15" thickBot="1" x14ac:dyDescent="0.35">
      <c r="A21" s="427" t="s">
        <v>98</v>
      </c>
      <c r="B21" s="339"/>
      <c r="C21" s="100"/>
      <c r="D21" s="275" t="s">
        <v>75</v>
      </c>
      <c r="E21" s="273"/>
      <c r="F21" s="274"/>
      <c r="G21" s="275"/>
      <c r="H21" s="276" t="s">
        <v>76</v>
      </c>
      <c r="I21" s="148"/>
      <c r="J21" s="148"/>
    </row>
    <row r="22" spans="1:10" x14ac:dyDescent="0.3">
      <c r="A22" s="426" t="s">
        <v>112</v>
      </c>
      <c r="B22" s="339"/>
      <c r="C22" s="100"/>
      <c r="D22" s="275" t="s">
        <v>75</v>
      </c>
      <c r="E22" s="273"/>
      <c r="F22" s="274"/>
      <c r="G22" s="275"/>
      <c r="H22" s="276" t="s">
        <v>76</v>
      </c>
      <c r="I22" s="148"/>
      <c r="J22" s="148"/>
    </row>
    <row r="23" spans="1:10" x14ac:dyDescent="0.3">
      <c r="A23" s="427" t="s">
        <v>113</v>
      </c>
      <c r="B23" s="339"/>
      <c r="C23" s="100"/>
      <c r="D23" s="275" t="s">
        <v>75</v>
      </c>
      <c r="E23" s="273"/>
      <c r="F23" s="274"/>
      <c r="G23" s="275"/>
      <c r="H23" s="276" t="s">
        <v>76</v>
      </c>
      <c r="I23" s="148"/>
      <c r="J23" s="148"/>
    </row>
    <row r="24" spans="1:10" ht="15" thickBot="1" x14ac:dyDescent="0.35">
      <c r="A24" s="427" t="s">
        <v>114</v>
      </c>
      <c r="B24" s="339"/>
      <c r="C24" s="100"/>
      <c r="D24" s="275" t="s">
        <v>75</v>
      </c>
      <c r="E24" s="273"/>
      <c r="F24" s="274"/>
      <c r="G24" s="275"/>
      <c r="H24" s="276" t="s">
        <v>76</v>
      </c>
      <c r="I24" s="148"/>
      <c r="J24" s="148"/>
    </row>
    <row r="25" spans="1:10" x14ac:dyDescent="0.3">
      <c r="A25" s="426" t="s">
        <v>115</v>
      </c>
      <c r="B25" s="339"/>
      <c r="C25" s="100"/>
      <c r="D25" s="275" t="s">
        <v>75</v>
      </c>
      <c r="E25" s="273"/>
      <c r="F25" s="274"/>
      <c r="G25" s="275"/>
      <c r="H25" s="276" t="s">
        <v>76</v>
      </c>
      <c r="I25" s="148"/>
      <c r="J25" s="148"/>
    </row>
    <row r="26" spans="1:10" x14ac:dyDescent="0.3">
      <c r="A26" s="427" t="s">
        <v>116</v>
      </c>
      <c r="B26" s="339"/>
      <c r="C26" s="100"/>
      <c r="D26" s="275" t="s">
        <v>75</v>
      </c>
      <c r="E26" s="273"/>
      <c r="F26" s="274"/>
      <c r="G26" s="275"/>
      <c r="H26" s="276" t="s">
        <v>76</v>
      </c>
      <c r="I26" s="148"/>
      <c r="J26" s="148"/>
    </row>
    <row r="27" spans="1:10" ht="15" thickBot="1" x14ac:dyDescent="0.35">
      <c r="A27" s="427" t="s">
        <v>117</v>
      </c>
      <c r="B27" s="339"/>
      <c r="C27" s="100"/>
      <c r="D27" s="275" t="s">
        <v>75</v>
      </c>
      <c r="E27" s="273"/>
      <c r="F27" s="274"/>
      <c r="G27" s="275"/>
      <c r="H27" s="276" t="s">
        <v>76</v>
      </c>
      <c r="I27" s="141"/>
      <c r="J27" s="141"/>
    </row>
    <row r="28" spans="1:10" x14ac:dyDescent="0.3">
      <c r="A28" s="426" t="s">
        <v>134</v>
      </c>
      <c r="B28" s="420"/>
      <c r="C28" s="105"/>
      <c r="D28" s="275" t="s">
        <v>75</v>
      </c>
      <c r="E28" s="273"/>
      <c r="F28" s="274"/>
      <c r="G28" s="275"/>
      <c r="H28" s="276" t="s">
        <v>76</v>
      </c>
      <c r="I28" s="203"/>
      <c r="J28" s="203"/>
    </row>
    <row r="29" spans="1:10" x14ac:dyDescent="0.3">
      <c r="A29" s="427" t="s">
        <v>135</v>
      </c>
      <c r="B29" s="421"/>
      <c r="C29" s="109"/>
      <c r="D29" s="275" t="s">
        <v>75</v>
      </c>
      <c r="E29" s="273"/>
      <c r="F29" s="274"/>
      <c r="G29" s="275"/>
      <c r="H29" s="276" t="s">
        <v>76</v>
      </c>
      <c r="I29" s="148"/>
      <c r="J29" s="148"/>
    </row>
    <row r="30" spans="1:10" ht="15" thickBot="1" x14ac:dyDescent="0.35">
      <c r="A30" s="427" t="s">
        <v>136</v>
      </c>
      <c r="B30" s="422"/>
      <c r="C30" s="206"/>
      <c r="D30" s="275" t="s">
        <v>75</v>
      </c>
      <c r="E30" s="273"/>
      <c r="F30" s="274"/>
      <c r="G30" s="275"/>
      <c r="H30" s="276" t="s">
        <v>76</v>
      </c>
      <c r="I30" s="209"/>
      <c r="J30" s="209"/>
    </row>
    <row r="31" spans="1:10" ht="15" thickBot="1" x14ac:dyDescent="0.35">
      <c r="A31" s="136"/>
      <c r="B31" s="423"/>
      <c r="C31" s="57"/>
      <c r="D31" s="57"/>
      <c r="E31" s="61"/>
      <c r="F31" s="56"/>
      <c r="G31" s="57"/>
      <c r="H31" s="58"/>
      <c r="I31" s="136"/>
      <c r="J31" s="63"/>
    </row>
    <row r="32" spans="1:10" x14ac:dyDescent="0.3">
      <c r="A32" s="428" t="s">
        <v>137</v>
      </c>
      <c r="B32" s="424"/>
      <c r="C32" s="207"/>
      <c r="D32" s="207"/>
      <c r="E32" s="208"/>
      <c r="F32" s="412"/>
      <c r="G32" s="413"/>
      <c r="H32" s="414"/>
      <c r="I32" s="384" t="s">
        <v>88</v>
      </c>
      <c r="J32" s="417"/>
    </row>
    <row r="33" spans="1:10" x14ac:dyDescent="0.3">
      <c r="A33" s="356" t="s">
        <v>138</v>
      </c>
      <c r="B33" s="411"/>
      <c r="C33" s="409"/>
      <c r="D33" s="409"/>
      <c r="E33" s="410"/>
      <c r="F33" s="415"/>
      <c r="G33" s="409"/>
      <c r="H33" s="416"/>
      <c r="I33" s="384" t="s">
        <v>88</v>
      </c>
      <c r="J33" s="418"/>
    </row>
    <row r="34" spans="1:10" x14ac:dyDescent="0.3">
      <c r="A34" s="356" t="s">
        <v>139</v>
      </c>
      <c r="B34" s="411"/>
      <c r="C34" s="409"/>
      <c r="D34" s="409"/>
      <c r="E34" s="410"/>
      <c r="F34" s="415"/>
      <c r="G34" s="409"/>
      <c r="H34" s="416"/>
      <c r="I34" s="384" t="s">
        <v>88</v>
      </c>
      <c r="J34" s="418"/>
    </row>
    <row r="35" spans="1:10" x14ac:dyDescent="0.3">
      <c r="A35" s="356" t="s">
        <v>140</v>
      </c>
      <c r="B35" s="411"/>
      <c r="C35" s="409"/>
      <c r="D35" s="409"/>
      <c r="E35" s="410"/>
      <c r="F35" s="415"/>
      <c r="G35" s="409"/>
      <c r="H35" s="416"/>
      <c r="I35" s="384" t="s">
        <v>88</v>
      </c>
      <c r="J35" s="418"/>
    </row>
    <row r="36" spans="1:10" x14ac:dyDescent="0.3">
      <c r="A36" s="356" t="s">
        <v>141</v>
      </c>
      <c r="B36" s="411"/>
      <c r="C36" s="409"/>
      <c r="D36" s="409"/>
      <c r="E36" s="410"/>
      <c r="F36" s="415"/>
      <c r="G36" s="409"/>
      <c r="H36" s="416"/>
      <c r="I36" s="384" t="s">
        <v>88</v>
      </c>
      <c r="J36" s="418"/>
    </row>
    <row r="37" spans="1:10" x14ac:dyDescent="0.3">
      <c r="A37" s="356" t="s">
        <v>142</v>
      </c>
      <c r="B37" s="411"/>
      <c r="C37" s="409"/>
      <c r="D37" s="409"/>
      <c r="E37" s="410"/>
      <c r="F37" s="415"/>
      <c r="G37" s="409"/>
      <c r="H37" s="416"/>
      <c r="I37" s="384" t="s">
        <v>88</v>
      </c>
      <c r="J37" s="418"/>
    </row>
    <row r="38" spans="1:10" ht="15" thickBot="1" x14ac:dyDescent="0.35">
      <c r="A38" s="289" t="s">
        <v>44</v>
      </c>
      <c r="B38" s="425"/>
      <c r="C38" s="429" t="s">
        <v>89</v>
      </c>
      <c r="D38" s="429"/>
      <c r="E38" s="430"/>
      <c r="F38" s="431"/>
      <c r="G38" s="429" t="s">
        <v>110</v>
      </c>
      <c r="H38" s="432"/>
      <c r="I38" s="433"/>
      <c r="J38" s="210"/>
    </row>
    <row r="39" spans="1:10" ht="15" thickBot="1" x14ac:dyDescent="0.35"/>
    <row r="40" spans="1:10" x14ac:dyDescent="0.3">
      <c r="B40" s="540">
        <f>COUNTIF($B$13:$B$24,"P")</f>
        <v>0</v>
      </c>
      <c r="C40" s="541">
        <f>COUNTIF($C$13:C38,"C")</f>
        <v>1</v>
      </c>
      <c r="D40" s="541">
        <f>COUNTIF($D$13:D38,"G")</f>
        <v>0</v>
      </c>
      <c r="E40" s="541">
        <f>COUNTIF($E$13:E38,"C")</f>
        <v>0</v>
      </c>
      <c r="F40" s="541">
        <f>COUNTIF($F$13:F38,"P")</f>
        <v>0</v>
      </c>
      <c r="G40" s="541">
        <f>COUNTIF(G$13:$G38,"PNR")</f>
        <v>1</v>
      </c>
      <c r="H40" s="541">
        <f>COUNTIF($H$13:H38,"EX")</f>
        <v>0</v>
      </c>
      <c r="I40" s="542">
        <f>COUNTIF($I$13:I38,"N/A")</f>
        <v>6</v>
      </c>
    </row>
    <row r="41" spans="1:10" x14ac:dyDescent="0.3">
      <c r="B41" s="547"/>
      <c r="C41" s="546"/>
      <c r="D41" s="546">
        <f>COUNTIF($D$13:D39,"D")</f>
        <v>18</v>
      </c>
      <c r="E41" s="546"/>
      <c r="F41" s="546"/>
      <c r="G41" s="546"/>
      <c r="H41" s="546">
        <f>COUNTIF($H$13:H38,"VR")</f>
        <v>18</v>
      </c>
      <c r="I41" s="548"/>
    </row>
    <row r="42" spans="1:10" ht="15" thickBot="1" x14ac:dyDescent="0.35">
      <c r="B42" s="543"/>
      <c r="C42" s="544"/>
      <c r="D42" s="544"/>
      <c r="E42" s="544"/>
      <c r="F42" s="544"/>
      <c r="G42" s="544"/>
      <c r="H42" s="544">
        <f>COUNTIF($H$13:H39,"FL")</f>
        <v>0</v>
      </c>
      <c r="I42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9C4F-FC79-4102-BE6C-6FD98352E515}">
  <sheetPr codeName="Sheet15"/>
  <dimension ref="A1:J20"/>
  <sheetViews>
    <sheetView workbookViewId="0">
      <selection activeCell="B18" sqref="B18:I20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143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" t="s">
        <v>25</v>
      </c>
      <c r="B13" s="9"/>
      <c r="C13" s="9"/>
      <c r="D13" s="33" t="s">
        <v>75</v>
      </c>
      <c r="E13" s="34"/>
      <c r="F13" s="299"/>
      <c r="G13" s="35"/>
      <c r="H13" s="36" t="s">
        <v>76</v>
      </c>
      <c r="I13" s="13"/>
      <c r="J13" s="14"/>
    </row>
    <row r="14" spans="1:10" x14ac:dyDescent="0.3">
      <c r="A14" s="102" t="s">
        <v>26</v>
      </c>
      <c r="B14" s="28"/>
      <c r="C14" s="28"/>
      <c r="D14" s="39" t="s">
        <v>75</v>
      </c>
      <c r="E14" s="434"/>
      <c r="F14" s="362"/>
      <c r="G14" s="35"/>
      <c r="H14" s="36" t="s">
        <v>76</v>
      </c>
      <c r="I14" s="103"/>
      <c r="J14" s="104"/>
    </row>
    <row r="15" spans="1:10" ht="15" thickBot="1" x14ac:dyDescent="0.35">
      <c r="A15" s="15" t="s">
        <v>30</v>
      </c>
      <c r="B15" s="12"/>
      <c r="C15" s="12"/>
      <c r="D15" s="39" t="s">
        <v>75</v>
      </c>
      <c r="E15" s="36"/>
      <c r="F15" s="40"/>
      <c r="G15" s="35"/>
      <c r="H15" s="36" t="s">
        <v>76</v>
      </c>
      <c r="I15" s="17"/>
      <c r="J15" s="18"/>
    </row>
    <row r="16" spans="1:10" ht="15" thickBot="1" x14ac:dyDescent="0.35">
      <c r="A16" s="19"/>
      <c r="B16" s="20"/>
      <c r="C16" s="20"/>
      <c r="D16" s="20"/>
      <c r="E16" s="21"/>
      <c r="F16" s="22"/>
      <c r="G16" s="20"/>
      <c r="H16" s="21"/>
      <c r="I16" s="23"/>
      <c r="J16" s="24"/>
    </row>
    <row r="17" spans="2:9" ht="15" thickBot="1" x14ac:dyDescent="0.35"/>
    <row r="18" spans="2:9" x14ac:dyDescent="0.3">
      <c r="B18" s="540">
        <f ca="1">COUNTIF($B$13:$B$24,"P")</f>
        <v>0</v>
      </c>
      <c r="C18" s="541">
        <f>COUNTIF($C$13:C16,"C")</f>
        <v>0</v>
      </c>
      <c r="D18" s="541">
        <f>COUNTIF($D$13:D16,"G")</f>
        <v>0</v>
      </c>
      <c r="E18" s="541">
        <f>COUNTIF($E$13:E16,"C")</f>
        <v>0</v>
      </c>
      <c r="F18" s="541">
        <f>COUNTIF($F$13:F16,"P")</f>
        <v>0</v>
      </c>
      <c r="G18" s="541">
        <f>COUNTIF($G$13:G16,"PVR")</f>
        <v>0</v>
      </c>
      <c r="H18" s="541">
        <f>COUNTIF($H$13:H16,"EX")</f>
        <v>0</v>
      </c>
      <c r="I18" s="542">
        <f>COUNTIF($I$13:I16,"N/A")</f>
        <v>0</v>
      </c>
    </row>
    <row r="19" spans="2:9" x14ac:dyDescent="0.3">
      <c r="B19" s="547"/>
      <c r="C19" s="546"/>
      <c r="D19" s="546">
        <f>COUNTIF($D$13:D17,"D")</f>
        <v>3</v>
      </c>
      <c r="E19" s="546"/>
      <c r="F19" s="546"/>
      <c r="G19" s="546"/>
      <c r="H19" s="546">
        <f>COUNTIF($H$13:H16,"VR")</f>
        <v>3</v>
      </c>
      <c r="I19" s="548"/>
    </row>
    <row r="20" spans="2:9" ht="15" thickBot="1" x14ac:dyDescent="0.35">
      <c r="B20" s="543"/>
      <c r="C20" s="544"/>
      <c r="D20" s="544"/>
      <c r="E20" s="544"/>
      <c r="F20" s="544"/>
      <c r="G20" s="544"/>
      <c r="H20" s="544">
        <f>COUNTIF($H$13:H17,"FL")</f>
        <v>0</v>
      </c>
      <c r="I20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69E67-E596-47CE-92A4-583B2D11198B}">
  <sheetPr codeName="Sheet16"/>
  <dimension ref="A1:J49"/>
  <sheetViews>
    <sheetView topLeftCell="A25" zoomScale="96" workbookViewId="0">
      <selection activeCell="A13" sqref="A13:A45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144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342" t="s">
        <v>13</v>
      </c>
      <c r="C12" s="343" t="s">
        <v>14</v>
      </c>
      <c r="D12" s="344" t="s">
        <v>15</v>
      </c>
      <c r="E12" s="342" t="s">
        <v>16</v>
      </c>
      <c r="F12" s="342" t="s">
        <v>17</v>
      </c>
      <c r="G12" s="343" t="s">
        <v>14</v>
      </c>
      <c r="H12" s="345" t="s">
        <v>15</v>
      </c>
      <c r="I12" s="342" t="s">
        <v>18</v>
      </c>
      <c r="J12" s="343" t="s">
        <v>19</v>
      </c>
    </row>
    <row r="13" spans="1:10" x14ac:dyDescent="0.3">
      <c r="A13" s="426" t="s">
        <v>145</v>
      </c>
      <c r="B13" s="454"/>
      <c r="C13" s="455"/>
      <c r="D13" s="455" t="s">
        <v>75</v>
      </c>
      <c r="E13" s="456"/>
      <c r="F13" s="457"/>
      <c r="G13" s="455"/>
      <c r="H13" s="458" t="s">
        <v>76</v>
      </c>
      <c r="I13" s="459"/>
      <c r="J13" s="460"/>
    </row>
    <row r="14" spans="1:10" x14ac:dyDescent="0.3">
      <c r="A14" s="356" t="s">
        <v>146</v>
      </c>
      <c r="B14" s="274"/>
      <c r="C14" s="275"/>
      <c r="D14" s="275" t="s">
        <v>75</v>
      </c>
      <c r="E14" s="276"/>
      <c r="F14" s="461"/>
      <c r="G14" s="275"/>
      <c r="H14" s="273" t="s">
        <v>76</v>
      </c>
      <c r="I14" s="462"/>
      <c r="J14" s="463"/>
    </row>
    <row r="15" spans="1:10" ht="15" thickBot="1" x14ac:dyDescent="0.35">
      <c r="A15" s="427" t="s">
        <v>147</v>
      </c>
      <c r="B15" s="371"/>
      <c r="C15" s="370"/>
      <c r="D15" s="370" t="s">
        <v>75</v>
      </c>
      <c r="E15" s="372"/>
      <c r="F15" s="464"/>
      <c r="G15" s="370"/>
      <c r="H15" s="304" t="s">
        <v>76</v>
      </c>
      <c r="I15" s="465"/>
      <c r="J15" s="466"/>
    </row>
    <row r="16" spans="1:10" ht="15" thickBot="1" x14ac:dyDescent="0.35">
      <c r="A16" s="150"/>
      <c r="B16" s="45"/>
      <c r="C16" s="43"/>
      <c r="D16" s="43"/>
      <c r="E16" s="50"/>
      <c r="F16" s="467"/>
      <c r="G16" s="43"/>
      <c r="H16" s="44"/>
      <c r="I16" s="393"/>
      <c r="J16" s="46"/>
    </row>
    <row r="17" spans="1:10" x14ac:dyDescent="0.3">
      <c r="A17" s="428" t="s">
        <v>80</v>
      </c>
      <c r="B17" s="396"/>
      <c r="C17" s="394"/>
      <c r="D17" s="275" t="s">
        <v>75</v>
      </c>
      <c r="E17" s="276"/>
      <c r="F17" s="461"/>
      <c r="G17" s="275"/>
      <c r="H17" s="273" t="s">
        <v>76</v>
      </c>
      <c r="I17" s="398"/>
      <c r="J17" s="468"/>
    </row>
    <row r="18" spans="1:10" x14ac:dyDescent="0.3">
      <c r="A18" s="356" t="s">
        <v>81</v>
      </c>
      <c r="B18" s="435"/>
      <c r="C18" s="436"/>
      <c r="D18" s="275" t="s">
        <v>75</v>
      </c>
      <c r="E18" s="276"/>
      <c r="F18" s="461"/>
      <c r="G18" s="275"/>
      <c r="H18" s="273" t="s">
        <v>76</v>
      </c>
      <c r="I18" s="437"/>
      <c r="J18" s="438"/>
    </row>
    <row r="19" spans="1:10" ht="15" thickBot="1" x14ac:dyDescent="0.35">
      <c r="A19" s="427" t="s">
        <v>148</v>
      </c>
      <c r="B19" s="439"/>
      <c r="C19" s="440"/>
      <c r="D19" s="275" t="s">
        <v>75</v>
      </c>
      <c r="E19" s="276"/>
      <c r="F19" s="461"/>
      <c r="G19" s="275"/>
      <c r="H19" s="273" t="s">
        <v>76</v>
      </c>
      <c r="I19" s="441"/>
      <c r="J19" s="442"/>
    </row>
    <row r="20" spans="1:10" ht="15" thickBot="1" x14ac:dyDescent="0.35">
      <c r="A20" s="443"/>
      <c r="B20" s="444"/>
      <c r="C20" s="445"/>
      <c r="D20" s="445"/>
      <c r="E20" s="446"/>
      <c r="F20" s="447"/>
      <c r="G20" s="445"/>
      <c r="H20" s="448"/>
      <c r="I20" s="443"/>
      <c r="J20" s="449"/>
    </row>
    <row r="21" spans="1:10" x14ac:dyDescent="0.3">
      <c r="A21" s="428" t="s">
        <v>149</v>
      </c>
      <c r="B21" s="450"/>
      <c r="C21" s="451"/>
      <c r="D21" s="275" t="s">
        <v>75</v>
      </c>
      <c r="E21" s="276"/>
      <c r="F21" s="461"/>
      <c r="G21" s="275"/>
      <c r="H21" s="273" t="s">
        <v>76</v>
      </c>
      <c r="I21" s="452"/>
      <c r="J21" s="453"/>
    </row>
    <row r="22" spans="1:10" x14ac:dyDescent="0.3">
      <c r="A22" s="356" t="s">
        <v>150</v>
      </c>
      <c r="B22" s="435"/>
      <c r="C22" s="436"/>
      <c r="D22" s="275" t="s">
        <v>75</v>
      </c>
      <c r="E22" s="276"/>
      <c r="F22" s="461"/>
      <c r="G22" s="275"/>
      <c r="H22" s="273" t="s">
        <v>76</v>
      </c>
      <c r="I22" s="437"/>
      <c r="J22" s="438"/>
    </row>
    <row r="23" spans="1:10" ht="15" thickBot="1" x14ac:dyDescent="0.35">
      <c r="A23" s="427" t="s">
        <v>151</v>
      </c>
      <c r="B23" s="439"/>
      <c r="C23" s="440"/>
      <c r="D23" s="275" t="s">
        <v>75</v>
      </c>
      <c r="E23" s="276"/>
      <c r="F23" s="461"/>
      <c r="G23" s="275"/>
      <c r="H23" s="273" t="s">
        <v>76</v>
      </c>
      <c r="I23" s="441"/>
      <c r="J23" s="442"/>
    </row>
    <row r="24" spans="1:10" ht="15" thickBot="1" x14ac:dyDescent="0.35">
      <c r="A24" s="443"/>
      <c r="B24" s="444"/>
      <c r="C24" s="445"/>
      <c r="D24" s="445"/>
      <c r="E24" s="446"/>
      <c r="F24" s="447"/>
      <c r="G24" s="445"/>
      <c r="H24" s="448"/>
      <c r="I24" s="443"/>
      <c r="J24" s="449"/>
    </row>
    <row r="25" spans="1:10" x14ac:dyDescent="0.3">
      <c r="A25" s="428" t="s">
        <v>82</v>
      </c>
      <c r="B25" s="450"/>
      <c r="C25" s="451"/>
      <c r="D25" s="275" t="s">
        <v>75</v>
      </c>
      <c r="E25" s="276"/>
      <c r="F25" s="461"/>
      <c r="G25" s="275"/>
      <c r="H25" s="273" t="s">
        <v>76</v>
      </c>
      <c r="I25" s="452"/>
      <c r="J25" s="453"/>
    </row>
    <row r="26" spans="1:10" x14ac:dyDescent="0.3">
      <c r="A26" s="356" t="s">
        <v>83</v>
      </c>
      <c r="B26" s="435"/>
      <c r="C26" s="436"/>
      <c r="D26" s="275" t="s">
        <v>75</v>
      </c>
      <c r="E26" s="276"/>
      <c r="F26" s="461"/>
      <c r="G26" s="275"/>
      <c r="H26" s="273" t="s">
        <v>76</v>
      </c>
      <c r="I26" s="437"/>
      <c r="J26" s="438"/>
    </row>
    <row r="27" spans="1:10" ht="15" thickBot="1" x14ac:dyDescent="0.35">
      <c r="A27" s="427" t="s">
        <v>152</v>
      </c>
      <c r="B27" s="439"/>
      <c r="C27" s="440"/>
      <c r="D27" s="275" t="s">
        <v>75</v>
      </c>
      <c r="E27" s="276"/>
      <c r="F27" s="461"/>
      <c r="G27" s="275"/>
      <c r="H27" s="273" t="s">
        <v>76</v>
      </c>
      <c r="I27" s="441"/>
      <c r="J27" s="442"/>
    </row>
    <row r="28" spans="1:10" ht="15" thickBot="1" x14ac:dyDescent="0.35">
      <c r="A28" s="443"/>
      <c r="B28" s="444"/>
      <c r="C28" s="445"/>
      <c r="D28" s="445"/>
      <c r="E28" s="446"/>
      <c r="F28" s="447"/>
      <c r="G28" s="445"/>
      <c r="H28" s="448"/>
      <c r="I28" s="443"/>
      <c r="J28" s="449"/>
    </row>
    <row r="29" spans="1:10" x14ac:dyDescent="0.3">
      <c r="A29" s="428" t="s">
        <v>153</v>
      </c>
      <c r="B29" s="450"/>
      <c r="C29" s="451"/>
      <c r="D29" s="275" t="s">
        <v>75</v>
      </c>
      <c r="E29" s="276"/>
      <c r="F29" s="461"/>
      <c r="G29" s="275"/>
      <c r="H29" s="273" t="s">
        <v>76</v>
      </c>
      <c r="I29" s="452"/>
      <c r="J29" s="453"/>
    </row>
    <row r="30" spans="1:10" ht="15" thickBot="1" x14ac:dyDescent="0.35">
      <c r="A30" s="427" t="s">
        <v>154</v>
      </c>
      <c r="B30" s="439"/>
      <c r="C30" s="440"/>
      <c r="D30" s="275" t="s">
        <v>75</v>
      </c>
      <c r="E30" s="276"/>
      <c r="F30" s="461"/>
      <c r="G30" s="275"/>
      <c r="H30" s="273" t="s">
        <v>76</v>
      </c>
      <c r="I30" s="441"/>
      <c r="J30" s="442"/>
    </row>
    <row r="31" spans="1:10" ht="15" thickBot="1" x14ac:dyDescent="0.35">
      <c r="A31" s="443"/>
      <c r="B31" s="444"/>
      <c r="C31" s="445"/>
      <c r="D31" s="445"/>
      <c r="E31" s="446"/>
      <c r="F31" s="447"/>
      <c r="G31" s="445"/>
      <c r="H31" s="448"/>
      <c r="I31" s="443"/>
      <c r="J31" s="449"/>
    </row>
    <row r="32" spans="1:10" x14ac:dyDescent="0.3">
      <c r="A32" s="428" t="s">
        <v>155</v>
      </c>
      <c r="B32" s="450"/>
      <c r="C32" s="451"/>
      <c r="D32" s="275" t="s">
        <v>75</v>
      </c>
      <c r="E32" s="276"/>
      <c r="F32" s="461"/>
      <c r="G32" s="275"/>
      <c r="H32" s="273" t="s">
        <v>76</v>
      </c>
      <c r="I32" s="452"/>
      <c r="J32" s="453"/>
    </row>
    <row r="33" spans="1:10" ht="15" thickBot="1" x14ac:dyDescent="0.35">
      <c r="A33" s="427" t="s">
        <v>156</v>
      </c>
      <c r="B33" s="439"/>
      <c r="C33" s="440"/>
      <c r="D33" s="275" t="s">
        <v>75</v>
      </c>
      <c r="E33" s="276"/>
      <c r="F33" s="461"/>
      <c r="G33" s="275"/>
      <c r="H33" s="273" t="s">
        <v>76</v>
      </c>
      <c r="I33" s="441"/>
      <c r="J33" s="442"/>
    </row>
    <row r="34" spans="1:10" ht="15" thickBot="1" x14ac:dyDescent="0.35">
      <c r="A34" s="443"/>
      <c r="B34" s="444"/>
      <c r="C34" s="445"/>
      <c r="D34" s="445"/>
      <c r="E34" s="446"/>
      <c r="F34" s="447"/>
      <c r="G34" s="445"/>
      <c r="H34" s="448"/>
      <c r="I34" s="443"/>
      <c r="J34" s="449"/>
    </row>
    <row r="35" spans="1:10" x14ac:dyDescent="0.3">
      <c r="A35" s="428" t="s">
        <v>157</v>
      </c>
      <c r="B35" s="450"/>
      <c r="C35" s="451"/>
      <c r="D35" s="275" t="s">
        <v>222</v>
      </c>
      <c r="E35" s="276"/>
      <c r="F35" s="461"/>
      <c r="G35" s="275"/>
      <c r="H35" s="273" t="s">
        <v>76</v>
      </c>
      <c r="I35" s="452"/>
      <c r="J35" s="453"/>
    </row>
    <row r="36" spans="1:10" x14ac:dyDescent="0.3">
      <c r="A36" s="356" t="s">
        <v>158</v>
      </c>
      <c r="B36" s="435"/>
      <c r="C36" s="436"/>
      <c r="D36" s="275" t="s">
        <v>222</v>
      </c>
      <c r="E36" s="276"/>
      <c r="F36" s="461"/>
      <c r="G36" s="275"/>
      <c r="H36" s="273" t="s">
        <v>76</v>
      </c>
      <c r="I36" s="437"/>
      <c r="J36" s="438"/>
    </row>
    <row r="37" spans="1:10" x14ac:dyDescent="0.3">
      <c r="A37" s="356" t="s">
        <v>159</v>
      </c>
      <c r="B37" s="435"/>
      <c r="C37" s="436"/>
      <c r="D37" s="275" t="s">
        <v>222</v>
      </c>
      <c r="E37" s="276"/>
      <c r="F37" s="461"/>
      <c r="G37" s="275"/>
      <c r="H37" s="273" t="s">
        <v>76</v>
      </c>
      <c r="I37" s="437"/>
      <c r="J37" s="438"/>
    </row>
    <row r="38" spans="1:10" x14ac:dyDescent="0.3">
      <c r="A38" s="356" t="s">
        <v>160</v>
      </c>
      <c r="B38" s="435"/>
      <c r="C38" s="436"/>
      <c r="D38" s="275" t="s">
        <v>222</v>
      </c>
      <c r="E38" s="276"/>
      <c r="F38" s="461"/>
      <c r="G38" s="275"/>
      <c r="H38" s="273" t="s">
        <v>76</v>
      </c>
      <c r="I38" s="437"/>
      <c r="J38" s="438"/>
    </row>
    <row r="39" spans="1:10" x14ac:dyDescent="0.3">
      <c r="A39" s="356" t="s">
        <v>161</v>
      </c>
      <c r="B39" s="435"/>
      <c r="C39" s="436"/>
      <c r="D39" s="275" t="s">
        <v>222</v>
      </c>
      <c r="E39" s="276"/>
      <c r="F39" s="461"/>
      <c r="G39" s="275"/>
      <c r="H39" s="273" t="s">
        <v>76</v>
      </c>
      <c r="I39" s="437"/>
      <c r="J39" s="438"/>
    </row>
    <row r="40" spans="1:10" ht="15" thickBot="1" x14ac:dyDescent="0.35">
      <c r="A40" s="427" t="s">
        <v>28</v>
      </c>
      <c r="B40" s="439"/>
      <c r="C40" s="440"/>
      <c r="D40" s="275" t="s">
        <v>222</v>
      </c>
      <c r="E40" s="276"/>
      <c r="F40" s="461"/>
      <c r="G40" s="275"/>
      <c r="H40" s="273" t="s">
        <v>87</v>
      </c>
      <c r="I40" s="441"/>
      <c r="J40" s="442"/>
    </row>
    <row r="41" spans="1:10" ht="15" thickBot="1" x14ac:dyDescent="0.35">
      <c r="A41" s="443"/>
      <c r="B41" s="444"/>
      <c r="C41" s="445"/>
      <c r="D41" s="445"/>
      <c r="E41" s="446"/>
      <c r="F41" s="447"/>
      <c r="G41" s="445"/>
      <c r="H41" s="448"/>
      <c r="I41" s="443"/>
      <c r="J41" s="449"/>
    </row>
    <row r="42" spans="1:10" x14ac:dyDescent="0.3">
      <c r="A42" s="428" t="s">
        <v>162</v>
      </c>
      <c r="B42" s="450"/>
      <c r="C42" s="451"/>
      <c r="D42" s="275" t="s">
        <v>222</v>
      </c>
      <c r="E42" s="276"/>
      <c r="F42" s="461"/>
      <c r="G42" s="275"/>
      <c r="H42" s="273" t="s">
        <v>87</v>
      </c>
      <c r="I42" s="452"/>
      <c r="J42" s="453"/>
    </row>
    <row r="43" spans="1:10" x14ac:dyDescent="0.3">
      <c r="A43" s="356" t="s">
        <v>163</v>
      </c>
      <c r="B43" s="435"/>
      <c r="C43" s="436"/>
      <c r="D43" s="275" t="s">
        <v>222</v>
      </c>
      <c r="E43" s="276"/>
      <c r="F43" s="461"/>
      <c r="G43" s="275"/>
      <c r="H43" s="273" t="s">
        <v>87</v>
      </c>
      <c r="I43" s="437"/>
      <c r="J43" s="438"/>
    </row>
    <row r="44" spans="1:10" ht="15" thickBot="1" x14ac:dyDescent="0.35">
      <c r="A44" s="427" t="s">
        <v>164</v>
      </c>
      <c r="B44" s="439"/>
      <c r="C44" s="440"/>
      <c r="D44" s="275" t="s">
        <v>75</v>
      </c>
      <c r="E44" s="276"/>
      <c r="F44" s="461"/>
      <c r="G44" s="275"/>
      <c r="H44" s="273" t="s">
        <v>87</v>
      </c>
      <c r="I44" s="441"/>
      <c r="J44" s="442"/>
    </row>
    <row r="45" spans="1:10" ht="15" thickBot="1" x14ac:dyDescent="0.35">
      <c r="A45" s="443"/>
      <c r="B45" s="444"/>
      <c r="C45" s="445"/>
      <c r="D45" s="445"/>
      <c r="E45" s="446"/>
      <c r="F45" s="447"/>
      <c r="G45" s="445"/>
      <c r="H45" s="448"/>
      <c r="I45" s="443"/>
      <c r="J45" s="449"/>
    </row>
    <row r="46" spans="1:10" ht="15" thickBot="1" x14ac:dyDescent="0.35"/>
    <row r="47" spans="1:10" x14ac:dyDescent="0.3">
      <c r="B47" s="540">
        <f>COUNTIF($B$13:$B$24,"P")</f>
        <v>0</v>
      </c>
      <c r="C47" s="541">
        <f>COUNTIF($C$13:C45,"C")</f>
        <v>0</v>
      </c>
      <c r="D47" s="541">
        <f>COUNTIF($D$13:D45,"G")</f>
        <v>8</v>
      </c>
      <c r="E47" s="541">
        <f>COUNTIF($E$13:E45,"C")</f>
        <v>0</v>
      </c>
      <c r="F47" s="541">
        <f>COUNTIF($F$13:F45,"P")</f>
        <v>0</v>
      </c>
      <c r="G47" s="541">
        <f>COUNTIF($G$13:G45,"PVR")</f>
        <v>0</v>
      </c>
      <c r="H47" s="541">
        <f>COUNTIF($H$13:H45,"EX")</f>
        <v>4</v>
      </c>
      <c r="I47" s="542">
        <f>COUNTIF($I$13:I45,"N/A")</f>
        <v>0</v>
      </c>
    </row>
    <row r="48" spans="1:10" x14ac:dyDescent="0.3">
      <c r="B48" s="547"/>
      <c r="C48" s="546"/>
      <c r="D48" s="546">
        <f>COUNTIF($D$13:D46,"D")</f>
        <v>17</v>
      </c>
      <c r="E48" s="546"/>
      <c r="F48" s="546"/>
      <c r="G48" s="546"/>
      <c r="H48" s="546">
        <f>COUNTIF($H$13:H45,"VR")</f>
        <v>21</v>
      </c>
      <c r="I48" s="548"/>
    </row>
    <row r="49" spans="2:9" ht="15" thickBot="1" x14ac:dyDescent="0.35">
      <c r="B49" s="543"/>
      <c r="C49" s="544"/>
      <c r="D49" s="544"/>
      <c r="E49" s="544"/>
      <c r="F49" s="544"/>
      <c r="G49" s="544"/>
      <c r="H49" s="544">
        <f>COUNTIF($H$13:H46,"FL")</f>
        <v>0</v>
      </c>
      <c r="I49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3ADA4-5EBF-4958-B088-653532B2B9A7}">
  <sheetPr codeName="Sheet17"/>
  <dimension ref="A1:J18"/>
  <sheetViews>
    <sheetView workbookViewId="0">
      <selection activeCell="A13" sqref="A13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165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8">
        <v>1</v>
      </c>
      <c r="B13" s="9"/>
      <c r="C13" s="9"/>
      <c r="D13" s="33" t="s">
        <v>75</v>
      </c>
      <c r="E13" s="34"/>
      <c r="F13" s="299"/>
      <c r="G13" s="35"/>
      <c r="H13" s="36" t="s">
        <v>87</v>
      </c>
      <c r="I13" s="13"/>
      <c r="J13" s="14"/>
    </row>
    <row r="14" spans="1:10" ht="15" thickBot="1" x14ac:dyDescent="0.35">
      <c r="A14" s="19"/>
      <c r="B14" s="20"/>
      <c r="C14" s="20"/>
      <c r="D14" s="20"/>
      <c r="E14" s="21"/>
      <c r="F14" s="22"/>
      <c r="G14" s="20"/>
      <c r="H14" s="21"/>
      <c r="I14" s="23"/>
      <c r="J14" s="24"/>
    </row>
    <row r="15" spans="1:10" ht="15" thickBot="1" x14ac:dyDescent="0.35"/>
    <row r="16" spans="1:10" x14ac:dyDescent="0.3">
      <c r="B16" s="540">
        <f ca="1">COUNTIF($B$13:$B$24,"P")</f>
        <v>0</v>
      </c>
      <c r="C16" s="541">
        <f>COUNTIF($C$13:C14,"C")</f>
        <v>0</v>
      </c>
      <c r="D16" s="541">
        <f>COUNTIF($D$13:D14,"G")</f>
        <v>0</v>
      </c>
      <c r="E16" s="541">
        <f>COUNTIF($E$13:E14,"C")</f>
        <v>0</v>
      </c>
      <c r="F16" s="541">
        <f>COUNTIF($F$13:F14,"P")</f>
        <v>0</v>
      </c>
      <c r="G16" s="541">
        <f>COUNTIF($G$13:G14,"PVR")</f>
        <v>0</v>
      </c>
      <c r="H16" s="541">
        <f>COUNTIF($H$13:H14,"EX")</f>
        <v>1</v>
      </c>
      <c r="I16" s="542">
        <f>COUNTIF($I$13:I14,"N/A")</f>
        <v>0</v>
      </c>
    </row>
    <row r="17" spans="2:9" x14ac:dyDescent="0.3">
      <c r="B17" s="547"/>
      <c r="C17" s="546"/>
      <c r="D17" s="546">
        <f>COUNTIF($D$13:D15,"D")</f>
        <v>1</v>
      </c>
      <c r="E17" s="546"/>
      <c r="F17" s="546"/>
      <c r="G17" s="546"/>
      <c r="H17" s="546">
        <f>COUNTIF($H$13:H14,"VR")</f>
        <v>0</v>
      </c>
      <c r="I17" s="548"/>
    </row>
    <row r="18" spans="2:9" ht="15" thickBot="1" x14ac:dyDescent="0.35">
      <c r="B18" s="543"/>
      <c r="C18" s="544"/>
      <c r="D18" s="544"/>
      <c r="E18" s="544"/>
      <c r="F18" s="544"/>
      <c r="G18" s="544"/>
      <c r="H18" s="544">
        <f>COUNTIF($H$13:H15,"FL")</f>
        <v>0</v>
      </c>
      <c r="I18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E985E-91D9-4F85-ABD6-5A1293821793}">
  <sheetPr codeName="Sheet18"/>
  <dimension ref="A1:J29"/>
  <sheetViews>
    <sheetView topLeftCell="A9" workbookViewId="0">
      <selection activeCell="A13" sqref="A13:A25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165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470" t="s">
        <v>25</v>
      </c>
      <c r="B13" s="84"/>
      <c r="C13" s="82"/>
      <c r="D13" s="216" t="s">
        <v>75</v>
      </c>
      <c r="E13" s="359"/>
      <c r="F13" s="476"/>
      <c r="G13" s="35"/>
      <c r="H13" s="36" t="s">
        <v>87</v>
      </c>
      <c r="I13" s="79"/>
      <c r="J13" s="14"/>
    </row>
    <row r="14" spans="1:10" ht="15" thickBot="1" x14ac:dyDescent="0.35">
      <c r="A14" s="335" t="s">
        <v>26</v>
      </c>
      <c r="B14" s="16"/>
      <c r="C14" s="12"/>
      <c r="D14" s="216" t="s">
        <v>75</v>
      </c>
      <c r="E14" s="359"/>
      <c r="F14" s="476"/>
      <c r="G14" s="35"/>
      <c r="H14" s="36" t="s">
        <v>87</v>
      </c>
      <c r="I14" s="17"/>
      <c r="J14" s="18"/>
    </row>
    <row r="15" spans="1:10" ht="15" thickBot="1" x14ac:dyDescent="0.35">
      <c r="A15" s="471"/>
      <c r="B15" s="22"/>
      <c r="C15" s="20"/>
      <c r="D15" s="43"/>
      <c r="E15" s="50"/>
      <c r="F15" s="467"/>
      <c r="G15" s="43"/>
      <c r="H15" s="44"/>
      <c r="I15" s="23"/>
      <c r="J15" s="24"/>
    </row>
    <row r="16" spans="1:10" ht="15" thickBot="1" x14ac:dyDescent="0.35">
      <c r="A16" s="293">
        <v>2</v>
      </c>
      <c r="B16" s="98"/>
      <c r="C16" s="96"/>
      <c r="D16" s="216" t="s">
        <v>75</v>
      </c>
      <c r="E16" s="359"/>
      <c r="F16" s="476"/>
      <c r="G16" s="35"/>
      <c r="H16" s="36" t="s">
        <v>87</v>
      </c>
      <c r="I16" s="103"/>
      <c r="J16" s="104"/>
    </row>
    <row r="17" spans="1:10" ht="15" thickBot="1" x14ac:dyDescent="0.35">
      <c r="A17" s="471"/>
      <c r="B17" s="22"/>
      <c r="C17" s="20"/>
      <c r="D17" s="43"/>
      <c r="E17" s="50"/>
      <c r="F17" s="467"/>
      <c r="G17" s="43"/>
      <c r="H17" s="44"/>
      <c r="I17" s="23"/>
      <c r="J17" s="24"/>
    </row>
    <row r="18" spans="1:10" ht="15" thickBot="1" x14ac:dyDescent="0.35">
      <c r="A18" s="355">
        <v>3</v>
      </c>
      <c r="B18" s="472"/>
      <c r="C18" s="469"/>
      <c r="D18" s="216" t="s">
        <v>222</v>
      </c>
      <c r="E18" s="359"/>
      <c r="F18" s="476"/>
      <c r="G18" s="35"/>
      <c r="H18" s="36" t="s">
        <v>87</v>
      </c>
      <c r="I18" s="473"/>
      <c r="J18" s="474"/>
    </row>
    <row r="19" spans="1:10" ht="15" thickBot="1" x14ac:dyDescent="0.35">
      <c r="A19" s="475"/>
      <c r="B19" s="56"/>
      <c r="C19" s="57"/>
      <c r="D19" s="57"/>
      <c r="E19" s="58"/>
      <c r="F19" s="423"/>
      <c r="G19" s="57"/>
      <c r="H19" s="61"/>
      <c r="I19" s="136"/>
      <c r="J19" s="63"/>
    </row>
    <row r="20" spans="1:10" ht="15" thickBot="1" x14ac:dyDescent="0.35">
      <c r="A20" s="355">
        <v>4</v>
      </c>
      <c r="B20" s="472"/>
      <c r="C20" s="469"/>
      <c r="D20" s="216" t="s">
        <v>222</v>
      </c>
      <c r="E20" s="359"/>
      <c r="F20" s="476"/>
      <c r="G20" s="35"/>
      <c r="H20" s="36" t="s">
        <v>87</v>
      </c>
      <c r="I20" s="473"/>
      <c r="J20" s="474"/>
    </row>
    <row r="21" spans="1:10" ht="15" thickBot="1" x14ac:dyDescent="0.35">
      <c r="A21" s="475"/>
      <c r="B21" s="56"/>
      <c r="C21" s="57"/>
      <c r="D21" s="57"/>
      <c r="E21" s="58"/>
      <c r="F21" s="423"/>
      <c r="G21" s="57"/>
      <c r="H21" s="61"/>
      <c r="I21" s="136"/>
      <c r="J21" s="63"/>
    </row>
    <row r="22" spans="1:10" ht="15" thickBot="1" x14ac:dyDescent="0.35">
      <c r="A22" s="355">
        <v>5</v>
      </c>
      <c r="B22" s="472"/>
      <c r="C22" s="469"/>
      <c r="D22" s="216" t="s">
        <v>222</v>
      </c>
      <c r="E22" s="359"/>
      <c r="F22" s="476"/>
      <c r="G22" s="35"/>
      <c r="H22" s="36" t="s">
        <v>87</v>
      </c>
      <c r="I22" s="473"/>
      <c r="J22" s="474"/>
    </row>
    <row r="23" spans="1:10" ht="15" thickBot="1" x14ac:dyDescent="0.35">
      <c r="A23" s="475"/>
      <c r="B23" s="56"/>
      <c r="C23" s="57"/>
      <c r="D23" s="57"/>
      <c r="E23" s="58"/>
      <c r="F23" s="423"/>
      <c r="G23" s="57"/>
      <c r="H23" s="61"/>
      <c r="I23" s="136"/>
      <c r="J23" s="63"/>
    </row>
    <row r="24" spans="1:10" ht="15" thickBot="1" x14ac:dyDescent="0.35">
      <c r="A24" s="355">
        <v>6</v>
      </c>
      <c r="B24" s="472"/>
      <c r="C24" s="469"/>
      <c r="D24" s="216" t="s">
        <v>222</v>
      </c>
      <c r="E24" s="359"/>
      <c r="F24" s="476"/>
      <c r="G24" s="35"/>
      <c r="H24" s="36" t="s">
        <v>87</v>
      </c>
      <c r="I24" s="473"/>
      <c r="J24" s="474"/>
    </row>
    <row r="25" spans="1:10" ht="15" thickBot="1" x14ac:dyDescent="0.35">
      <c r="A25" s="475"/>
      <c r="B25" s="56"/>
      <c r="C25" s="57"/>
      <c r="D25" s="57"/>
      <c r="E25" s="58"/>
      <c r="F25" s="423"/>
      <c r="G25" s="57"/>
      <c r="H25" s="61"/>
      <c r="I25" s="136"/>
      <c r="J25" s="63"/>
    </row>
    <row r="26" spans="1:10" ht="15" thickBot="1" x14ac:dyDescent="0.35"/>
    <row r="27" spans="1:10" x14ac:dyDescent="0.3">
      <c r="B27" s="540">
        <f>COUNTIF($B$13:$B$24,"P")</f>
        <v>0</v>
      </c>
      <c r="C27" s="541">
        <f>COUNTIF($C$13:C25,"C")</f>
        <v>0</v>
      </c>
      <c r="D27" s="541">
        <f>COUNTIF($D$13:D25,"G")</f>
        <v>4</v>
      </c>
      <c r="E27" s="541">
        <f>COUNTIF($E$13:E25,"C")</f>
        <v>0</v>
      </c>
      <c r="F27" s="541">
        <f>COUNTIF($F$13:F25,"P")</f>
        <v>0</v>
      </c>
      <c r="G27" s="541">
        <f>COUNTIF($G$13:G25,"PVR")</f>
        <v>0</v>
      </c>
      <c r="H27" s="541">
        <f>COUNTIF($H$13:H25,"EX")</f>
        <v>7</v>
      </c>
      <c r="I27" s="542">
        <f>COUNTIF($I$13:I25,"N/A")</f>
        <v>0</v>
      </c>
    </row>
    <row r="28" spans="1:10" x14ac:dyDescent="0.3">
      <c r="B28" s="547"/>
      <c r="C28" s="546"/>
      <c r="D28" s="546">
        <f>COUNTIF($D$13:D26,"D")</f>
        <v>3</v>
      </c>
      <c r="E28" s="546"/>
      <c r="F28" s="546"/>
      <c r="G28" s="546"/>
      <c r="H28" s="546">
        <f>COUNTIF($H$13:H25,"VR")</f>
        <v>0</v>
      </c>
      <c r="I28" s="548"/>
    </row>
    <row r="29" spans="1:10" ht="15" thickBot="1" x14ac:dyDescent="0.35">
      <c r="B29" s="543"/>
      <c r="C29" s="544"/>
      <c r="D29" s="544"/>
      <c r="E29" s="544"/>
      <c r="F29" s="544"/>
      <c r="G29" s="544"/>
      <c r="H29" s="544">
        <f>COUNTIF($H$13:H26,"FL")</f>
        <v>0</v>
      </c>
      <c r="I29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D647D-7699-43C8-81A1-1738D7778C81}">
  <sheetPr codeName="Sheet19"/>
  <dimension ref="A1:J17"/>
  <sheetViews>
    <sheetView workbookViewId="0">
      <selection activeCell="B15" sqref="B15:I1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9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562" t="s">
        <v>166</v>
      </c>
      <c r="B13" s="563"/>
      <c r="C13" s="563"/>
      <c r="D13" s="563"/>
      <c r="E13" s="563"/>
      <c r="F13" s="563"/>
      <c r="G13" s="563"/>
      <c r="H13" s="563"/>
      <c r="I13" s="563"/>
      <c r="J13" s="564"/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0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0</v>
      </c>
      <c r="E16" s="546"/>
      <c r="F16" s="546"/>
      <c r="G16" s="546"/>
      <c r="H16" s="546">
        <f>COUNTIF($H$13:H13,"VR")</f>
        <v>0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8">
    <mergeCell ref="A7:D7"/>
    <mergeCell ref="E7:J7"/>
    <mergeCell ref="A4:D4"/>
    <mergeCell ref="E4:J4"/>
    <mergeCell ref="A13:J13"/>
    <mergeCell ref="A8:J8"/>
    <mergeCell ref="A9:J9"/>
    <mergeCell ref="B10:E11"/>
    <mergeCell ref="F10:J11"/>
    <mergeCell ref="A5:D5"/>
    <mergeCell ref="E5:J5"/>
    <mergeCell ref="A6:D6"/>
    <mergeCell ref="E6:J6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F197B-988E-4D55-8ACE-7BF814987458}">
  <sheetPr codeName="Sheet2"/>
  <dimension ref="A1:J33"/>
  <sheetViews>
    <sheetView topLeftCell="A11" workbookViewId="0">
      <selection activeCell="A13" sqref="A13:A29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24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80"/>
      <c r="C11" s="581"/>
      <c r="D11" s="581"/>
      <c r="E11" s="581"/>
      <c r="F11" s="580"/>
      <c r="G11" s="581"/>
      <c r="H11" s="581"/>
      <c r="I11" s="581"/>
      <c r="J11" s="582"/>
    </row>
    <row r="12" spans="1:10" ht="55.8" thickBot="1" x14ac:dyDescent="0.35">
      <c r="A12" s="74" t="s">
        <v>12</v>
      </c>
      <c r="B12" s="7" t="s">
        <v>13</v>
      </c>
      <c r="C12" s="3" t="s">
        <v>14</v>
      </c>
      <c r="D12" s="1" t="s">
        <v>15</v>
      </c>
      <c r="E12" s="1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32" t="s">
        <v>25</v>
      </c>
      <c r="B13" s="33"/>
      <c r="C13" s="33"/>
      <c r="D13" s="33" t="s">
        <v>75</v>
      </c>
      <c r="E13" s="34"/>
      <c r="F13" s="69"/>
      <c r="G13" s="70"/>
      <c r="H13" s="71" t="s">
        <v>76</v>
      </c>
      <c r="I13" s="37"/>
      <c r="J13" s="37"/>
    </row>
    <row r="14" spans="1:10" ht="15" thickBot="1" x14ac:dyDescent="0.35">
      <c r="A14" s="38" t="s">
        <v>26</v>
      </c>
      <c r="B14" s="35"/>
      <c r="C14" s="35"/>
      <c r="D14" s="33" t="s">
        <v>75</v>
      </c>
      <c r="E14" s="34"/>
      <c r="F14" s="69"/>
      <c r="G14" s="70"/>
      <c r="H14" s="71" t="s">
        <v>76</v>
      </c>
      <c r="I14" s="41"/>
      <c r="J14" s="41"/>
    </row>
    <row r="15" spans="1:10" ht="15" thickBot="1" x14ac:dyDescent="0.35">
      <c r="A15" s="42"/>
      <c r="B15" s="43"/>
      <c r="C15" s="43"/>
      <c r="D15" s="43"/>
      <c r="E15" s="44"/>
      <c r="F15" s="45"/>
      <c r="G15" s="43"/>
      <c r="H15" s="50"/>
      <c r="I15" s="46"/>
      <c r="J15" s="46"/>
    </row>
    <row r="16" spans="1:10" ht="15" thickBot="1" x14ac:dyDescent="0.35">
      <c r="A16" s="75">
        <v>2</v>
      </c>
      <c r="B16" s="47"/>
      <c r="C16" s="47"/>
      <c r="D16" s="33" t="s">
        <v>75</v>
      </c>
      <c r="E16" s="34"/>
      <c r="F16" s="69"/>
      <c r="G16" s="70"/>
      <c r="H16" s="71" t="s">
        <v>76</v>
      </c>
      <c r="I16" s="65"/>
      <c r="J16" s="65"/>
    </row>
    <row r="17" spans="1:10" ht="15" thickBot="1" x14ac:dyDescent="0.35">
      <c r="A17" s="42"/>
      <c r="B17" s="43"/>
      <c r="C17" s="43"/>
      <c r="D17" s="43"/>
      <c r="E17" s="44"/>
      <c r="F17" s="45"/>
      <c r="G17" s="43"/>
      <c r="H17" s="50"/>
      <c r="I17" s="46"/>
      <c r="J17" s="46"/>
    </row>
    <row r="18" spans="1:10" ht="15" thickBot="1" x14ac:dyDescent="0.35">
      <c r="A18" s="76">
        <v>3</v>
      </c>
      <c r="B18" s="51"/>
      <c r="C18" s="51"/>
      <c r="D18" s="33" t="s">
        <v>75</v>
      </c>
      <c r="E18" s="34"/>
      <c r="F18" s="69"/>
      <c r="G18" s="70"/>
      <c r="H18" s="71" t="s">
        <v>76</v>
      </c>
      <c r="I18" s="66"/>
      <c r="J18" s="66"/>
    </row>
    <row r="19" spans="1:10" ht="15" thickBot="1" x14ac:dyDescent="0.35">
      <c r="A19" s="52"/>
      <c r="B19" s="53"/>
      <c r="C19" s="53"/>
      <c r="D19" s="53"/>
      <c r="E19" s="60"/>
      <c r="F19" s="52"/>
      <c r="G19" s="53"/>
      <c r="H19" s="54"/>
      <c r="I19" s="62"/>
      <c r="J19" s="62"/>
    </row>
    <row r="20" spans="1:10" ht="15" thickBot="1" x14ac:dyDescent="0.35">
      <c r="A20" s="76">
        <v>4</v>
      </c>
      <c r="B20" s="51"/>
      <c r="C20" s="51"/>
      <c r="D20" s="33" t="s">
        <v>75</v>
      </c>
      <c r="E20" s="34"/>
      <c r="F20" s="69"/>
      <c r="G20" s="70"/>
      <c r="H20" s="71" t="s">
        <v>76</v>
      </c>
      <c r="I20" s="66"/>
      <c r="J20" s="66"/>
    </row>
    <row r="21" spans="1:10" ht="15" thickBot="1" x14ac:dyDescent="0.35">
      <c r="A21" s="52"/>
      <c r="B21" s="53"/>
      <c r="C21" s="53"/>
      <c r="D21" s="53"/>
      <c r="E21" s="60"/>
      <c r="F21" s="52"/>
      <c r="G21" s="53"/>
      <c r="H21" s="54"/>
      <c r="I21" s="62"/>
      <c r="J21" s="62"/>
    </row>
    <row r="22" spans="1:10" ht="15" thickBot="1" x14ac:dyDescent="0.35">
      <c r="A22" s="211" t="s">
        <v>77</v>
      </c>
      <c r="B22" s="49"/>
      <c r="C22" s="49"/>
      <c r="D22" s="33" t="s">
        <v>75</v>
      </c>
      <c r="E22" s="34"/>
      <c r="F22" s="69"/>
      <c r="G22" s="70"/>
      <c r="H22" s="71" t="s">
        <v>76</v>
      </c>
      <c r="I22" s="212"/>
      <c r="J22" s="49"/>
    </row>
    <row r="23" spans="1:10" ht="15" thickBot="1" x14ac:dyDescent="0.35">
      <c r="A23" s="76" t="s">
        <v>78</v>
      </c>
      <c r="B23" s="51"/>
      <c r="C23" s="51"/>
      <c r="D23" s="33" t="s">
        <v>75</v>
      </c>
      <c r="E23" s="34"/>
      <c r="F23" s="69"/>
      <c r="G23" s="70"/>
      <c r="H23" s="71" t="s">
        <v>76</v>
      </c>
      <c r="I23" s="66"/>
      <c r="J23" s="66"/>
    </row>
    <row r="24" spans="1:10" ht="15" thickBot="1" x14ac:dyDescent="0.35">
      <c r="A24" s="52"/>
      <c r="B24" s="53"/>
      <c r="C24" s="53"/>
      <c r="D24" s="53"/>
      <c r="E24" s="60"/>
      <c r="F24" s="52"/>
      <c r="G24" s="53"/>
      <c r="H24" s="54"/>
      <c r="I24" s="62"/>
      <c r="J24" s="62"/>
    </row>
    <row r="25" spans="1:10" ht="15" thickBot="1" x14ac:dyDescent="0.35">
      <c r="A25" s="76">
        <v>6</v>
      </c>
      <c r="B25" s="51"/>
      <c r="C25" s="51"/>
      <c r="D25" s="33" t="s">
        <v>75</v>
      </c>
      <c r="E25" s="34"/>
      <c r="F25" s="69"/>
      <c r="G25" s="70"/>
      <c r="H25" s="71" t="s">
        <v>76</v>
      </c>
      <c r="I25" s="66"/>
      <c r="J25" s="66"/>
    </row>
    <row r="26" spans="1:10" ht="15" thickBot="1" x14ac:dyDescent="0.35">
      <c r="A26" s="52"/>
      <c r="B26" s="53"/>
      <c r="C26" s="53"/>
      <c r="D26" s="53"/>
      <c r="E26" s="60"/>
      <c r="F26" s="52"/>
      <c r="G26" s="53"/>
      <c r="H26" s="54"/>
      <c r="I26" s="62"/>
      <c r="J26" s="62"/>
    </row>
    <row r="27" spans="1:10" ht="15" thickBot="1" x14ac:dyDescent="0.35">
      <c r="A27" s="77" t="s">
        <v>27</v>
      </c>
      <c r="B27" s="49"/>
      <c r="C27" s="49"/>
      <c r="D27" s="33" t="s">
        <v>75</v>
      </c>
      <c r="E27" s="34"/>
      <c r="F27" s="69"/>
      <c r="G27" s="70"/>
      <c r="H27" s="71" t="s">
        <v>76</v>
      </c>
      <c r="I27" s="67"/>
      <c r="J27" s="67"/>
    </row>
    <row r="28" spans="1:10" ht="15" thickBot="1" x14ac:dyDescent="0.35">
      <c r="A28" s="78" t="s">
        <v>28</v>
      </c>
      <c r="B28" s="55"/>
      <c r="C28" s="55"/>
      <c r="D28" s="33" t="s">
        <v>75</v>
      </c>
      <c r="E28" s="34"/>
      <c r="F28" s="69"/>
      <c r="G28" s="70"/>
      <c r="H28" s="71" t="s">
        <v>76</v>
      </c>
      <c r="I28" s="68"/>
      <c r="J28" s="68"/>
    </row>
    <row r="29" spans="1:10" ht="15" thickBot="1" x14ac:dyDescent="0.35">
      <c r="A29" s="56"/>
      <c r="B29" s="57"/>
      <c r="C29" s="57"/>
      <c r="D29" s="57"/>
      <c r="E29" s="61"/>
      <c r="F29" s="56"/>
      <c r="G29" s="57"/>
      <c r="H29" s="58"/>
      <c r="I29" s="63"/>
      <c r="J29" s="63"/>
    </row>
    <row r="30" spans="1:10" ht="15" thickBot="1" x14ac:dyDescent="0.35"/>
    <row r="31" spans="1:10" x14ac:dyDescent="0.3">
      <c r="B31" s="540">
        <f>COUNTIF($B$13:$B$24,"P")</f>
        <v>0</v>
      </c>
      <c r="C31" s="541">
        <f>COUNTIF($C$13:C29,"C")</f>
        <v>0</v>
      </c>
      <c r="D31" s="541">
        <f>COUNTIF($D$13:D29,"G")</f>
        <v>0</v>
      </c>
      <c r="E31" s="541">
        <f>COUNTIF($E$13:E29,"C")</f>
        <v>0</v>
      </c>
      <c r="F31" s="541">
        <f>COUNTIF($F$13:F29,"P")</f>
        <v>0</v>
      </c>
      <c r="G31" s="541">
        <f>COUNTIF($G$13:G29,"PVR")</f>
        <v>0</v>
      </c>
      <c r="H31" s="541">
        <f>COUNTIF($H$13:H29,"EX")</f>
        <v>0</v>
      </c>
      <c r="I31" s="542">
        <f>COUNTIF($I$13:I29,"N/A")</f>
        <v>0</v>
      </c>
    </row>
    <row r="32" spans="1:10" x14ac:dyDescent="0.3">
      <c r="B32" s="547"/>
      <c r="C32" s="546"/>
      <c r="D32" s="546">
        <f>COUNTIF($D$13:D30,"D")</f>
        <v>10</v>
      </c>
      <c r="E32" s="546"/>
      <c r="F32" s="546"/>
      <c r="G32" s="546"/>
      <c r="H32" s="546">
        <f>COUNTIF($H$13:H29,"VR")</f>
        <v>10</v>
      </c>
      <c r="I32" s="548"/>
    </row>
    <row r="33" spans="2:9" ht="15" thickBot="1" x14ac:dyDescent="0.35">
      <c r="B33" s="543"/>
      <c r="C33" s="544"/>
      <c r="D33" s="544"/>
      <c r="E33" s="544"/>
      <c r="F33" s="544"/>
      <c r="G33" s="544"/>
      <c r="H33" s="544">
        <f>COUNTIF($H$13:H30,"FL")</f>
        <v>0</v>
      </c>
      <c r="I33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4040-C1B5-42D4-BF50-BCBB3682A005}">
  <sheetPr codeName="Sheet20"/>
  <dimension ref="A1:J65"/>
  <sheetViews>
    <sheetView topLeftCell="A44" zoomScale="96" zoomScaleNormal="96" workbookViewId="0">
      <selection activeCell="A13" sqref="A13:A61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181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426" t="s">
        <v>90</v>
      </c>
      <c r="B13" s="482"/>
      <c r="C13" s="70"/>
      <c r="D13" s="300" t="s">
        <v>75</v>
      </c>
      <c r="E13" s="301"/>
      <c r="F13" s="478"/>
      <c r="G13" s="300"/>
      <c r="H13" s="302" t="s">
        <v>76</v>
      </c>
      <c r="I13" s="484"/>
      <c r="J13" s="486"/>
    </row>
    <row r="14" spans="1:10" x14ac:dyDescent="0.3">
      <c r="A14" s="356" t="s">
        <v>91</v>
      </c>
      <c r="B14" s="303"/>
      <c r="C14" s="300"/>
      <c r="D14" s="300" t="s">
        <v>75</v>
      </c>
      <c r="E14" s="301"/>
      <c r="F14" s="478"/>
      <c r="G14" s="300"/>
      <c r="H14" s="302" t="s">
        <v>76</v>
      </c>
      <c r="I14" s="485"/>
      <c r="J14" s="487"/>
    </row>
    <row r="15" spans="1:10" ht="15" thickBot="1" x14ac:dyDescent="0.35">
      <c r="A15" s="427" t="s">
        <v>92</v>
      </c>
      <c r="B15" s="490"/>
      <c r="C15" s="491"/>
      <c r="D15" s="300" t="s">
        <v>75</v>
      </c>
      <c r="E15" s="301"/>
      <c r="F15" s="478"/>
      <c r="G15" s="300"/>
      <c r="H15" s="302" t="s">
        <v>76</v>
      </c>
      <c r="I15" s="492"/>
      <c r="J15" s="493"/>
    </row>
    <row r="16" spans="1:10" ht="15" thickBot="1" x14ac:dyDescent="0.35">
      <c r="A16" s="150"/>
      <c r="B16" s="45"/>
      <c r="C16" s="43"/>
      <c r="D16" s="43"/>
      <c r="E16" s="50"/>
      <c r="F16" s="467"/>
      <c r="G16" s="43"/>
      <c r="H16" s="44"/>
      <c r="I16" s="393"/>
      <c r="J16" s="46"/>
    </row>
    <row r="17" spans="1:10" x14ac:dyDescent="0.3">
      <c r="A17" s="428" t="s">
        <v>93</v>
      </c>
      <c r="B17" s="40"/>
      <c r="C17" s="35"/>
      <c r="D17" s="300" t="s">
        <v>75</v>
      </c>
      <c r="E17" s="301"/>
      <c r="F17" s="478"/>
      <c r="G17" s="300"/>
      <c r="H17" s="302" t="s">
        <v>76</v>
      </c>
      <c r="I17" s="495"/>
      <c r="J17" s="496"/>
    </row>
    <row r="18" spans="1:10" ht="15" thickBot="1" x14ac:dyDescent="0.35">
      <c r="A18" s="427" t="s">
        <v>94</v>
      </c>
      <c r="B18" s="498"/>
      <c r="C18" s="499"/>
      <c r="D18" s="300" t="s">
        <v>75</v>
      </c>
      <c r="E18" s="301"/>
      <c r="F18" s="478"/>
      <c r="G18" s="300"/>
      <c r="H18" s="302" t="s">
        <v>76</v>
      </c>
      <c r="I18" s="500"/>
      <c r="J18" s="501"/>
    </row>
    <row r="19" spans="1:10" ht="15" thickBot="1" x14ac:dyDescent="0.35">
      <c r="A19" s="510"/>
      <c r="B19" s="444"/>
      <c r="C19" s="445"/>
      <c r="D19" s="445"/>
      <c r="E19" s="446"/>
      <c r="F19" s="447"/>
      <c r="G19" s="445"/>
      <c r="H19" s="448"/>
      <c r="I19" s="443"/>
      <c r="J19" s="449"/>
    </row>
    <row r="20" spans="1:10" x14ac:dyDescent="0.3">
      <c r="A20" s="428" t="s">
        <v>118</v>
      </c>
      <c r="B20" s="502"/>
      <c r="C20" s="503"/>
      <c r="D20" s="300" t="s">
        <v>75</v>
      </c>
      <c r="E20" s="301"/>
      <c r="F20" s="478"/>
      <c r="G20" s="300"/>
      <c r="H20" s="302" t="s">
        <v>76</v>
      </c>
      <c r="I20" s="504"/>
      <c r="J20" s="505"/>
    </row>
    <row r="21" spans="1:10" x14ac:dyDescent="0.3">
      <c r="A21" s="356" t="s">
        <v>119</v>
      </c>
      <c r="B21" s="483"/>
      <c r="C21" s="477"/>
      <c r="D21" s="300" t="s">
        <v>75</v>
      </c>
      <c r="E21" s="301"/>
      <c r="F21" s="478"/>
      <c r="G21" s="300"/>
      <c r="H21" s="302" t="s">
        <v>76</v>
      </c>
      <c r="I21" s="479"/>
      <c r="J21" s="488"/>
    </row>
    <row r="22" spans="1:10" x14ac:dyDescent="0.3">
      <c r="A22" s="356" t="s">
        <v>120</v>
      </c>
      <c r="B22" s="483"/>
      <c r="C22" s="477"/>
      <c r="D22" s="300" t="s">
        <v>75</v>
      </c>
      <c r="E22" s="301"/>
      <c r="F22" s="478"/>
      <c r="G22" s="300"/>
      <c r="H22" s="302" t="s">
        <v>76</v>
      </c>
      <c r="I22" s="479"/>
      <c r="J22" s="488"/>
    </row>
    <row r="23" spans="1:10" x14ac:dyDescent="0.3">
      <c r="A23" s="356" t="s">
        <v>121</v>
      </c>
      <c r="B23" s="483"/>
      <c r="C23" s="477"/>
      <c r="D23" s="300" t="s">
        <v>75</v>
      </c>
      <c r="E23" s="301"/>
      <c r="F23" s="478"/>
      <c r="G23" s="300"/>
      <c r="H23" s="302" t="s">
        <v>76</v>
      </c>
      <c r="I23" s="479"/>
      <c r="J23" s="488"/>
    </row>
    <row r="24" spans="1:10" x14ac:dyDescent="0.3">
      <c r="A24" s="356" t="s">
        <v>122</v>
      </c>
      <c r="B24" s="483"/>
      <c r="C24" s="477"/>
      <c r="D24" s="300" t="s">
        <v>75</v>
      </c>
      <c r="E24" s="301"/>
      <c r="F24" s="478"/>
      <c r="G24" s="300"/>
      <c r="H24" s="302" t="s">
        <v>76</v>
      </c>
      <c r="I24" s="479"/>
      <c r="J24" s="488"/>
    </row>
    <row r="25" spans="1:10" ht="15" thickBot="1" x14ac:dyDescent="0.35">
      <c r="A25" s="427" t="s">
        <v>123</v>
      </c>
      <c r="B25" s="498"/>
      <c r="C25" s="499"/>
      <c r="D25" s="300" t="s">
        <v>75</v>
      </c>
      <c r="E25" s="301"/>
      <c r="F25" s="478"/>
      <c r="G25" s="300"/>
      <c r="H25" s="302" t="s">
        <v>76</v>
      </c>
      <c r="I25" s="500"/>
      <c r="J25" s="501"/>
    </row>
    <row r="26" spans="1:10" ht="15" thickBot="1" x14ac:dyDescent="0.35">
      <c r="A26" s="510"/>
      <c r="B26" s="444"/>
      <c r="C26" s="445"/>
      <c r="D26" s="445"/>
      <c r="E26" s="446"/>
      <c r="F26" s="447"/>
      <c r="G26" s="445"/>
      <c r="H26" s="448"/>
      <c r="I26" s="443"/>
      <c r="J26" s="449"/>
    </row>
    <row r="27" spans="1:10" x14ac:dyDescent="0.3">
      <c r="A27" s="428" t="s">
        <v>47</v>
      </c>
      <c r="B27" s="502"/>
      <c r="C27" s="503"/>
      <c r="D27" s="300" t="s">
        <v>75</v>
      </c>
      <c r="E27" s="301"/>
      <c r="F27" s="478"/>
      <c r="G27" s="300"/>
      <c r="H27" s="302" t="s">
        <v>76</v>
      </c>
      <c r="I27" s="504"/>
      <c r="J27" s="505"/>
    </row>
    <row r="28" spans="1:10" ht="15" thickBot="1" x14ac:dyDescent="0.35">
      <c r="A28" s="427" t="s">
        <v>48</v>
      </c>
      <c r="B28" s="498"/>
      <c r="C28" s="499"/>
      <c r="D28" s="300" t="s">
        <v>75</v>
      </c>
      <c r="E28" s="301"/>
      <c r="F28" s="478"/>
      <c r="G28" s="300"/>
      <c r="H28" s="302" t="s">
        <v>76</v>
      </c>
      <c r="I28" s="500"/>
      <c r="J28" s="501"/>
    </row>
    <row r="29" spans="1:10" ht="15" thickBot="1" x14ac:dyDescent="0.35">
      <c r="A29" s="510"/>
      <c r="B29" s="444"/>
      <c r="C29" s="445"/>
      <c r="D29" s="445"/>
      <c r="E29" s="446"/>
      <c r="F29" s="447"/>
      <c r="G29" s="445"/>
      <c r="H29" s="448"/>
      <c r="I29" s="443"/>
      <c r="J29" s="449"/>
    </row>
    <row r="30" spans="1:10" x14ac:dyDescent="0.3">
      <c r="A30" s="428" t="s">
        <v>51</v>
      </c>
      <c r="B30" s="502"/>
      <c r="C30" s="503"/>
      <c r="D30" s="300" t="s">
        <v>75</v>
      </c>
      <c r="E30" s="301"/>
      <c r="F30" s="478"/>
      <c r="G30" s="300"/>
      <c r="H30" s="302" t="s">
        <v>76</v>
      </c>
      <c r="I30" s="504"/>
      <c r="J30" s="505"/>
    </row>
    <row r="31" spans="1:10" x14ac:dyDescent="0.3">
      <c r="A31" s="356" t="s">
        <v>52</v>
      </c>
      <c r="B31" s="483"/>
      <c r="C31" s="477"/>
      <c r="D31" s="300" t="s">
        <v>75</v>
      </c>
      <c r="E31" s="301"/>
      <c r="F31" s="478"/>
      <c r="G31" s="300"/>
      <c r="H31" s="302" t="s">
        <v>126</v>
      </c>
      <c r="I31" s="479"/>
      <c r="J31" s="488"/>
    </row>
    <row r="32" spans="1:10" x14ac:dyDescent="0.3">
      <c r="A32" s="356" t="s">
        <v>53</v>
      </c>
      <c r="B32" s="483"/>
      <c r="C32" s="477"/>
      <c r="D32" s="300" t="s">
        <v>75</v>
      </c>
      <c r="E32" s="301"/>
      <c r="F32" s="478"/>
      <c r="G32" s="300"/>
      <c r="H32" s="302" t="s">
        <v>76</v>
      </c>
      <c r="I32" s="479"/>
      <c r="J32" s="488"/>
    </row>
    <row r="33" spans="1:10" ht="15" thickBot="1" x14ac:dyDescent="0.35">
      <c r="A33" s="427" t="s">
        <v>54</v>
      </c>
      <c r="B33" s="498"/>
      <c r="C33" s="499"/>
      <c r="D33" s="300" t="s">
        <v>75</v>
      </c>
      <c r="E33" s="301"/>
      <c r="F33" s="478"/>
      <c r="G33" s="300"/>
      <c r="H33" s="302" t="s">
        <v>76</v>
      </c>
      <c r="I33" s="500"/>
      <c r="J33" s="501"/>
    </row>
    <row r="34" spans="1:10" ht="15" thickBot="1" x14ac:dyDescent="0.35">
      <c r="A34" s="510"/>
      <c r="B34" s="444"/>
      <c r="C34" s="445"/>
      <c r="D34" s="445"/>
      <c r="E34" s="446"/>
      <c r="F34" s="447"/>
      <c r="G34" s="445"/>
      <c r="H34" s="448"/>
      <c r="I34" s="443"/>
      <c r="J34" s="449"/>
    </row>
    <row r="35" spans="1:10" x14ac:dyDescent="0.3">
      <c r="A35" s="428" t="s">
        <v>153</v>
      </c>
      <c r="B35" s="502"/>
      <c r="C35" s="503"/>
      <c r="D35" s="300" t="s">
        <v>75</v>
      </c>
      <c r="E35" s="301"/>
      <c r="F35" s="478"/>
      <c r="G35" s="300"/>
      <c r="H35" s="302" t="s">
        <v>76</v>
      </c>
      <c r="I35" s="504"/>
      <c r="J35" s="505"/>
    </row>
    <row r="36" spans="1:10" ht="15" thickBot="1" x14ac:dyDescent="0.35">
      <c r="A36" s="427" t="s">
        <v>154</v>
      </c>
      <c r="B36" s="498"/>
      <c r="C36" s="499"/>
      <c r="D36" s="300" t="s">
        <v>75</v>
      </c>
      <c r="E36" s="301"/>
      <c r="F36" s="478"/>
      <c r="G36" s="300"/>
      <c r="H36" s="302" t="s">
        <v>76</v>
      </c>
      <c r="I36" s="500"/>
      <c r="J36" s="501"/>
    </row>
    <row r="37" spans="1:10" ht="15" thickBot="1" x14ac:dyDescent="0.35">
      <c r="A37" s="510"/>
      <c r="B37" s="444"/>
      <c r="C37" s="445"/>
      <c r="D37" s="445"/>
      <c r="E37" s="446"/>
      <c r="F37" s="447"/>
      <c r="G37" s="445"/>
      <c r="H37" s="448"/>
      <c r="I37" s="443"/>
      <c r="J37" s="449"/>
    </row>
    <row r="38" spans="1:10" x14ac:dyDescent="0.3">
      <c r="A38" s="428" t="s">
        <v>155</v>
      </c>
      <c r="B38" s="502"/>
      <c r="C38" s="503"/>
      <c r="D38" s="300" t="s">
        <v>75</v>
      </c>
      <c r="E38" s="301"/>
      <c r="F38" s="478"/>
      <c r="G38" s="300"/>
      <c r="H38" s="302" t="s">
        <v>76</v>
      </c>
      <c r="I38" s="504"/>
      <c r="J38" s="505"/>
    </row>
    <row r="39" spans="1:10" ht="15" thickBot="1" x14ac:dyDescent="0.35">
      <c r="A39" s="427" t="s">
        <v>156</v>
      </c>
      <c r="B39" s="498"/>
      <c r="C39" s="499"/>
      <c r="D39" s="300" t="s">
        <v>75</v>
      </c>
      <c r="E39" s="301"/>
      <c r="F39" s="478"/>
      <c r="G39" s="300"/>
      <c r="H39" s="302" t="s">
        <v>76</v>
      </c>
      <c r="I39" s="500"/>
      <c r="J39" s="501"/>
    </row>
    <row r="40" spans="1:10" ht="15" thickBot="1" x14ac:dyDescent="0.35">
      <c r="A40" s="510"/>
      <c r="B40" s="444"/>
      <c r="C40" s="445"/>
      <c r="D40" s="445"/>
      <c r="E40" s="446"/>
      <c r="F40" s="447"/>
      <c r="G40" s="445"/>
      <c r="H40" s="448"/>
      <c r="I40" s="443"/>
      <c r="J40" s="449"/>
    </row>
    <row r="41" spans="1:10" x14ac:dyDescent="0.3">
      <c r="A41" s="428" t="s">
        <v>167</v>
      </c>
      <c r="B41" s="502"/>
      <c r="C41" s="503"/>
      <c r="D41" s="300" t="s">
        <v>75</v>
      </c>
      <c r="E41" s="301"/>
      <c r="F41" s="478"/>
      <c r="G41" s="300"/>
      <c r="H41" s="302" t="s">
        <v>76</v>
      </c>
      <c r="I41" s="504"/>
      <c r="J41" s="505"/>
    </row>
    <row r="42" spans="1:10" x14ac:dyDescent="0.3">
      <c r="A42" s="356" t="s">
        <v>168</v>
      </c>
      <c r="B42" s="483"/>
      <c r="C42" s="477"/>
      <c r="D42" s="300" t="s">
        <v>75</v>
      </c>
      <c r="E42" s="301"/>
      <c r="F42" s="478"/>
      <c r="G42" s="300"/>
      <c r="H42" s="302" t="s">
        <v>76</v>
      </c>
      <c r="I42" s="479"/>
      <c r="J42" s="488"/>
    </row>
    <row r="43" spans="1:10" x14ac:dyDescent="0.3">
      <c r="A43" s="356" t="s">
        <v>169</v>
      </c>
      <c r="B43" s="483"/>
      <c r="C43" s="477"/>
      <c r="D43" s="300" t="s">
        <v>75</v>
      </c>
      <c r="E43" s="301"/>
      <c r="F43" s="478"/>
      <c r="G43" s="300"/>
      <c r="H43" s="302" t="s">
        <v>76</v>
      </c>
      <c r="I43" s="479"/>
      <c r="J43" s="488"/>
    </row>
    <row r="44" spans="1:10" ht="15" thickBot="1" x14ac:dyDescent="0.35">
      <c r="A44" s="427" t="s">
        <v>170</v>
      </c>
      <c r="B44" s="498"/>
      <c r="C44" s="499"/>
      <c r="D44" s="300" t="s">
        <v>75</v>
      </c>
      <c r="E44" s="301"/>
      <c r="F44" s="478"/>
      <c r="G44" s="300"/>
      <c r="H44" s="302" t="s">
        <v>76</v>
      </c>
      <c r="I44" s="500"/>
      <c r="J44" s="501"/>
    </row>
    <row r="45" spans="1:10" ht="15" thickBot="1" x14ac:dyDescent="0.35">
      <c r="A45" s="510"/>
      <c r="B45" s="444"/>
      <c r="C45" s="445"/>
      <c r="D45" s="445"/>
      <c r="E45" s="446"/>
      <c r="F45" s="447"/>
      <c r="G45" s="445"/>
      <c r="H45" s="448"/>
      <c r="I45" s="443"/>
      <c r="J45" s="449"/>
    </row>
    <row r="46" spans="1:10" x14ac:dyDescent="0.3">
      <c r="A46" s="428" t="s">
        <v>171</v>
      </c>
      <c r="B46" s="502"/>
      <c r="C46" s="503"/>
      <c r="D46" s="300" t="s">
        <v>75</v>
      </c>
      <c r="E46" s="301"/>
      <c r="F46" s="478"/>
      <c r="G46" s="300"/>
      <c r="H46" s="302" t="s">
        <v>76</v>
      </c>
      <c r="I46" s="504"/>
      <c r="J46" s="505"/>
    </row>
    <row r="47" spans="1:10" x14ac:dyDescent="0.3">
      <c r="A47" s="356" t="s">
        <v>172</v>
      </c>
      <c r="B47" s="483"/>
      <c r="C47" s="477"/>
      <c r="D47" s="300" t="s">
        <v>75</v>
      </c>
      <c r="E47" s="301"/>
      <c r="F47" s="478"/>
      <c r="G47" s="300"/>
      <c r="H47" s="302" t="s">
        <v>76</v>
      </c>
      <c r="I47" s="479"/>
      <c r="J47" s="488"/>
    </row>
    <row r="48" spans="1:10" x14ac:dyDescent="0.3">
      <c r="A48" s="356" t="s">
        <v>173</v>
      </c>
      <c r="B48" s="483"/>
      <c r="C48" s="477"/>
      <c r="D48" s="300" t="s">
        <v>75</v>
      </c>
      <c r="E48" s="301"/>
      <c r="F48" s="478"/>
      <c r="G48" s="300"/>
      <c r="H48" s="302" t="s">
        <v>76</v>
      </c>
      <c r="I48" s="479"/>
      <c r="J48" s="488"/>
    </row>
    <row r="49" spans="1:10" ht="15" thickBot="1" x14ac:dyDescent="0.35">
      <c r="A49" s="427" t="s">
        <v>174</v>
      </c>
      <c r="B49" s="498"/>
      <c r="C49" s="499"/>
      <c r="D49" s="300" t="s">
        <v>75</v>
      </c>
      <c r="E49" s="301"/>
      <c r="F49" s="478"/>
      <c r="G49" s="300"/>
      <c r="H49" s="302" t="s">
        <v>76</v>
      </c>
      <c r="I49" s="500"/>
      <c r="J49" s="501"/>
    </row>
    <row r="50" spans="1:10" ht="15" thickBot="1" x14ac:dyDescent="0.35">
      <c r="A50" s="510"/>
      <c r="B50" s="444"/>
      <c r="C50" s="445"/>
      <c r="D50" s="445"/>
      <c r="E50" s="446"/>
      <c r="F50" s="447"/>
      <c r="G50" s="445"/>
      <c r="H50" s="448"/>
      <c r="I50" s="443"/>
      <c r="J50" s="449"/>
    </row>
    <row r="51" spans="1:10" x14ac:dyDescent="0.3">
      <c r="A51" s="428" t="s">
        <v>175</v>
      </c>
      <c r="B51" s="502"/>
      <c r="C51" s="503"/>
      <c r="D51" s="300" t="s">
        <v>75</v>
      </c>
      <c r="E51" s="301"/>
      <c r="F51" s="478"/>
      <c r="G51" s="300"/>
      <c r="H51" s="302" t="s">
        <v>76</v>
      </c>
      <c r="I51" s="504"/>
      <c r="J51" s="505"/>
    </row>
    <row r="52" spans="1:10" x14ac:dyDescent="0.3">
      <c r="A52" s="356" t="s">
        <v>176</v>
      </c>
      <c r="B52" s="483"/>
      <c r="C52" s="477"/>
      <c r="D52" s="300" t="s">
        <v>75</v>
      </c>
      <c r="E52" s="301"/>
      <c r="F52" s="478"/>
      <c r="G52" s="300"/>
      <c r="H52" s="302" t="s">
        <v>76</v>
      </c>
      <c r="I52" s="479"/>
      <c r="J52" s="488"/>
    </row>
    <row r="53" spans="1:10" x14ac:dyDescent="0.3">
      <c r="A53" s="356" t="s">
        <v>177</v>
      </c>
      <c r="B53" s="483"/>
      <c r="C53" s="477"/>
      <c r="D53" s="300" t="s">
        <v>75</v>
      </c>
      <c r="E53" s="301"/>
      <c r="F53" s="478"/>
      <c r="G53" s="300"/>
      <c r="H53" s="302" t="s">
        <v>76</v>
      </c>
      <c r="I53" s="479"/>
      <c r="J53" s="488"/>
    </row>
    <row r="54" spans="1:10" x14ac:dyDescent="0.3">
      <c r="A54" s="356" t="s">
        <v>178</v>
      </c>
      <c r="B54" s="483"/>
      <c r="C54" s="477"/>
      <c r="D54" s="300" t="s">
        <v>75</v>
      </c>
      <c r="E54" s="301"/>
      <c r="F54" s="478"/>
      <c r="G54" s="300"/>
      <c r="H54" s="302" t="s">
        <v>76</v>
      </c>
      <c r="I54" s="479"/>
      <c r="J54" s="488"/>
    </row>
    <row r="55" spans="1:10" x14ac:dyDescent="0.3">
      <c r="A55" s="356" t="s">
        <v>179</v>
      </c>
      <c r="B55" s="483"/>
      <c r="C55" s="477"/>
      <c r="D55" s="300" t="s">
        <v>75</v>
      </c>
      <c r="E55" s="301"/>
      <c r="F55" s="478"/>
      <c r="G55" s="300"/>
      <c r="H55" s="302" t="s">
        <v>76</v>
      </c>
      <c r="I55" s="479"/>
      <c r="J55" s="488"/>
    </row>
    <row r="56" spans="1:10" ht="15" thickBot="1" x14ac:dyDescent="0.35">
      <c r="A56" s="427" t="s">
        <v>180</v>
      </c>
      <c r="B56" s="498"/>
      <c r="C56" s="499"/>
      <c r="D56" s="300" t="s">
        <v>75</v>
      </c>
      <c r="E56" s="301"/>
      <c r="F56" s="478"/>
      <c r="G56" s="300"/>
      <c r="H56" s="302" t="s">
        <v>76</v>
      </c>
      <c r="I56" s="500"/>
      <c r="J56" s="501"/>
    </row>
    <row r="57" spans="1:10" ht="15" thickBot="1" x14ac:dyDescent="0.35">
      <c r="A57" s="510"/>
      <c r="B57" s="444"/>
      <c r="C57" s="445"/>
      <c r="D57" s="445"/>
      <c r="E57" s="446"/>
      <c r="F57" s="447"/>
      <c r="G57" s="445"/>
      <c r="H57" s="448"/>
      <c r="I57" s="443"/>
      <c r="J57" s="449"/>
    </row>
    <row r="58" spans="1:10" ht="15" thickBot="1" x14ac:dyDescent="0.35">
      <c r="A58" s="386">
        <v>10</v>
      </c>
      <c r="B58" s="506"/>
      <c r="C58" s="507"/>
      <c r="D58" s="300" t="s">
        <v>75</v>
      </c>
      <c r="E58" s="301"/>
      <c r="F58" s="478"/>
      <c r="G58" s="300"/>
      <c r="H58" s="302" t="s">
        <v>87</v>
      </c>
      <c r="I58" s="508"/>
      <c r="J58" s="509"/>
    </row>
    <row r="59" spans="1:10" ht="15" thickBot="1" x14ac:dyDescent="0.35">
      <c r="A59" s="161"/>
      <c r="B59" s="444"/>
      <c r="C59" s="445"/>
      <c r="D59" s="445"/>
      <c r="E59" s="446"/>
      <c r="F59" s="447"/>
      <c r="G59" s="445"/>
      <c r="H59" s="448"/>
      <c r="I59" s="443"/>
      <c r="J59" s="449"/>
    </row>
    <row r="60" spans="1:10" ht="15" thickBot="1" x14ac:dyDescent="0.35">
      <c r="A60" s="386">
        <v>11</v>
      </c>
      <c r="B60" s="506"/>
      <c r="C60" s="507"/>
      <c r="D60" s="300" t="s">
        <v>75</v>
      </c>
      <c r="E60" s="301"/>
      <c r="F60" s="478"/>
      <c r="G60" s="300"/>
      <c r="H60" s="302" t="s">
        <v>87</v>
      </c>
      <c r="I60" s="508"/>
      <c r="J60" s="509"/>
    </row>
    <row r="61" spans="1:10" ht="15" thickBot="1" x14ac:dyDescent="0.35">
      <c r="A61" s="510"/>
      <c r="B61" s="444"/>
      <c r="C61" s="445"/>
      <c r="D61" s="445"/>
      <c r="E61" s="446"/>
      <c r="F61" s="447"/>
      <c r="G61" s="445"/>
      <c r="H61" s="448"/>
      <c r="I61" s="443"/>
      <c r="J61" s="449"/>
    </row>
    <row r="62" spans="1:10" ht="15" thickBot="1" x14ac:dyDescent="0.35"/>
    <row r="63" spans="1:10" x14ac:dyDescent="0.3">
      <c r="B63" s="540">
        <f>COUNTIF($B$13:$B$24,"P")</f>
        <v>0</v>
      </c>
      <c r="C63" s="541">
        <f>COUNTIF($C$13:C61,"C")</f>
        <v>0</v>
      </c>
      <c r="D63" s="541">
        <f>COUNTIF($D$13:D61,"G")</f>
        <v>0</v>
      </c>
      <c r="E63" s="541">
        <f>COUNTIF($E$13:E61,"C")</f>
        <v>0</v>
      </c>
      <c r="F63" s="541">
        <f>COUNTIF($F$13:F61,"P")</f>
        <v>0</v>
      </c>
      <c r="G63" s="541">
        <f>COUNTIF($G$13:G61,"PVR")</f>
        <v>0</v>
      </c>
      <c r="H63" s="541">
        <f>COUNTIF($H$13:H61,"EX")</f>
        <v>2</v>
      </c>
      <c r="I63" s="542">
        <f>COUNTIF($I$13:I61,"N/A")</f>
        <v>0</v>
      </c>
    </row>
    <row r="64" spans="1:10" x14ac:dyDescent="0.3">
      <c r="B64" s="547"/>
      <c r="C64" s="546"/>
      <c r="D64" s="546">
        <f>COUNTIF($D$13:D62,"D")</f>
        <v>37</v>
      </c>
      <c r="E64" s="546"/>
      <c r="F64" s="546"/>
      <c r="G64" s="546"/>
      <c r="H64" s="546">
        <f>COUNTIF($H$13:H61,"VR")</f>
        <v>34</v>
      </c>
      <c r="I64" s="548"/>
    </row>
    <row r="65" spans="2:9" ht="15" thickBot="1" x14ac:dyDescent="0.35">
      <c r="B65" s="543"/>
      <c r="C65" s="544"/>
      <c r="D65" s="544"/>
      <c r="E65" s="544"/>
      <c r="F65" s="544"/>
      <c r="G65" s="544"/>
      <c r="H65" s="544">
        <f>COUNTIF($H$13:H62,"FL")</f>
        <v>1</v>
      </c>
      <c r="I65" s="545"/>
    </row>
  </sheetData>
  <mergeCells count="17">
    <mergeCell ref="A4:D4"/>
    <mergeCell ref="E4:J4"/>
    <mergeCell ref="A1:J1"/>
    <mergeCell ref="A2:D2"/>
    <mergeCell ref="E2:J2"/>
    <mergeCell ref="A3:D3"/>
    <mergeCell ref="E3:J3"/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7ADA7-97F3-499C-AB3B-F9F695FE2D98}">
  <sheetPr codeName="Sheet21"/>
  <dimension ref="A1:J21"/>
  <sheetViews>
    <sheetView workbookViewId="0">
      <selection activeCell="B19" sqref="B19:I21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182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" t="s">
        <v>183</v>
      </c>
      <c r="B13" s="9"/>
      <c r="C13" s="9"/>
      <c r="D13" s="33" t="s">
        <v>222</v>
      </c>
      <c r="E13" s="10"/>
      <c r="F13" s="11"/>
      <c r="G13" s="12"/>
      <c r="H13" s="36" t="s">
        <v>87</v>
      </c>
      <c r="I13" s="13"/>
      <c r="J13" s="14"/>
    </row>
    <row r="14" spans="1:10" ht="15" thickBot="1" x14ac:dyDescent="0.35">
      <c r="A14" s="15" t="s">
        <v>184</v>
      </c>
      <c r="B14" s="12"/>
      <c r="C14" s="12"/>
      <c r="D14" s="33" t="s">
        <v>222</v>
      </c>
      <c r="E14" s="10"/>
      <c r="F14" s="11"/>
      <c r="G14" s="12"/>
      <c r="H14" s="36" t="s">
        <v>87</v>
      </c>
      <c r="I14" s="17"/>
      <c r="J14" s="18"/>
    </row>
    <row r="15" spans="1:10" ht="15" thickBot="1" x14ac:dyDescent="0.35">
      <c r="A15" s="19"/>
      <c r="B15" s="20"/>
      <c r="C15" s="20"/>
      <c r="D15" s="20"/>
      <c r="E15" s="21"/>
      <c r="F15" s="22"/>
      <c r="G15" s="20"/>
      <c r="H15" s="21"/>
      <c r="I15" s="23"/>
      <c r="J15" s="24"/>
    </row>
    <row r="16" spans="1:10" ht="15" thickBot="1" x14ac:dyDescent="0.35">
      <c r="A16" s="81" t="s">
        <v>59</v>
      </c>
      <c r="B16" s="85"/>
      <c r="C16" s="85"/>
      <c r="D16" s="216" t="s">
        <v>222</v>
      </c>
      <c r="E16" s="83"/>
      <c r="F16" s="84"/>
      <c r="G16" s="85"/>
      <c r="H16" s="71" t="s">
        <v>87</v>
      </c>
      <c r="I16" s="13"/>
      <c r="J16" s="14"/>
    </row>
    <row r="17" spans="1:10" ht="15" thickBot="1" x14ac:dyDescent="0.35">
      <c r="A17" s="25" t="s">
        <v>44</v>
      </c>
      <c r="B17" s="88"/>
      <c r="C17" s="88"/>
      <c r="D17" s="216" t="s">
        <v>222</v>
      </c>
      <c r="E17" s="511"/>
      <c r="F17" s="512"/>
      <c r="G17" s="88"/>
      <c r="H17" s="324" t="s">
        <v>87</v>
      </c>
      <c r="I17" s="26"/>
      <c r="J17" s="27"/>
    </row>
    <row r="18" spans="1:10" ht="15" thickBot="1" x14ac:dyDescent="0.35"/>
    <row r="19" spans="1:10" x14ac:dyDescent="0.3">
      <c r="B19" s="540">
        <f ca="1">COUNTIF($B$13:$B$24,"P")</f>
        <v>0</v>
      </c>
      <c r="C19" s="541">
        <f>COUNTIF($C$13:C17,"C")</f>
        <v>0</v>
      </c>
      <c r="D19" s="541">
        <f>COUNTIF($D$13:D17,"G")</f>
        <v>4</v>
      </c>
      <c r="E19" s="541">
        <f>COUNTIF($E$13:E17,"C")</f>
        <v>0</v>
      </c>
      <c r="F19" s="541">
        <f>COUNTIF($F$13:F17,"P")</f>
        <v>0</v>
      </c>
      <c r="G19" s="541">
        <f>COUNTIF($G$13:G17,"PVR")</f>
        <v>0</v>
      </c>
      <c r="H19" s="541">
        <f>COUNTIF($H$13:H17,"EX")</f>
        <v>4</v>
      </c>
      <c r="I19" s="542">
        <f>COUNTIF($I$13:I17,"N/A")</f>
        <v>0</v>
      </c>
    </row>
    <row r="20" spans="1:10" x14ac:dyDescent="0.3">
      <c r="B20" s="547"/>
      <c r="C20" s="546"/>
      <c r="D20" s="546">
        <f>COUNTIF($D$13:D18,"D")</f>
        <v>0</v>
      </c>
      <c r="E20" s="546"/>
      <c r="F20" s="546"/>
      <c r="G20" s="546"/>
      <c r="H20" s="546">
        <f>COUNTIF($H$13:H17,"VR")</f>
        <v>0</v>
      </c>
      <c r="I20" s="548"/>
    </row>
    <row r="21" spans="1:10" ht="15" thickBot="1" x14ac:dyDescent="0.35">
      <c r="B21" s="543"/>
      <c r="C21" s="544"/>
      <c r="D21" s="544"/>
      <c r="E21" s="544"/>
      <c r="F21" s="544"/>
      <c r="G21" s="544"/>
      <c r="H21" s="544">
        <f>COUNTIF($H$13:H18,"FL")</f>
        <v>0</v>
      </c>
      <c r="I21" s="545"/>
    </row>
  </sheetData>
  <mergeCells count="17">
    <mergeCell ref="A4:D4"/>
    <mergeCell ref="E4:J4"/>
    <mergeCell ref="A1:J1"/>
    <mergeCell ref="A2:D2"/>
    <mergeCell ref="E2:J2"/>
    <mergeCell ref="A3:D3"/>
    <mergeCell ref="E3:J3"/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B897-FB6E-45F1-8683-4337D427FB6F}">
  <sheetPr codeName="Sheet22"/>
  <dimension ref="A1:J40"/>
  <sheetViews>
    <sheetView topLeftCell="A20" workbookViewId="0">
      <selection activeCell="A13" sqref="A13:A36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182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342" t="s">
        <v>13</v>
      </c>
      <c r="C12" s="343" t="s">
        <v>14</v>
      </c>
      <c r="D12" s="344" t="s">
        <v>15</v>
      </c>
      <c r="E12" s="342" t="s">
        <v>16</v>
      </c>
      <c r="F12" s="342" t="s">
        <v>17</v>
      </c>
      <c r="G12" s="343" t="s">
        <v>14</v>
      </c>
      <c r="H12" s="345" t="s">
        <v>15</v>
      </c>
      <c r="I12" s="342" t="s">
        <v>18</v>
      </c>
      <c r="J12" s="343" t="s">
        <v>19</v>
      </c>
    </row>
    <row r="13" spans="1:10" ht="15" thickBot="1" x14ac:dyDescent="0.35">
      <c r="A13" s="513">
        <v>1</v>
      </c>
      <c r="B13" s="514"/>
      <c r="C13" s="224"/>
      <c r="D13" s="300" t="s">
        <v>222</v>
      </c>
      <c r="E13" s="301"/>
      <c r="F13" s="478"/>
      <c r="G13" s="300"/>
      <c r="H13" s="302" t="s">
        <v>87</v>
      </c>
      <c r="I13" s="516"/>
      <c r="J13" s="515"/>
    </row>
    <row r="14" spans="1:10" ht="15" thickBot="1" x14ac:dyDescent="0.35">
      <c r="A14" s="497"/>
      <c r="B14" s="45"/>
      <c r="C14" s="43"/>
      <c r="D14" s="43"/>
      <c r="E14" s="50"/>
      <c r="F14" s="467"/>
      <c r="G14" s="43"/>
      <c r="H14" s="44"/>
      <c r="I14" s="393"/>
      <c r="J14" s="46"/>
    </row>
    <row r="15" spans="1:10" x14ac:dyDescent="0.3">
      <c r="A15" s="494" t="s">
        <v>59</v>
      </c>
      <c r="B15" s="40"/>
      <c r="C15" s="35"/>
      <c r="D15" s="300" t="s">
        <v>222</v>
      </c>
      <c r="E15" s="301"/>
      <c r="F15" s="478"/>
      <c r="G15" s="300"/>
      <c r="H15" s="302" t="s">
        <v>87</v>
      </c>
      <c r="I15" s="495"/>
      <c r="J15" s="496"/>
    </row>
    <row r="16" spans="1:10" x14ac:dyDescent="0.3">
      <c r="A16" s="481" t="s">
        <v>44</v>
      </c>
      <c r="B16" s="303"/>
      <c r="C16" s="300"/>
      <c r="D16" s="300" t="s">
        <v>222</v>
      </c>
      <c r="E16" s="301"/>
      <c r="F16" s="478"/>
      <c r="G16" s="300"/>
      <c r="H16" s="302" t="s">
        <v>87</v>
      </c>
      <c r="I16" s="485"/>
      <c r="J16" s="487"/>
    </row>
    <row r="17" spans="1:10" ht="15" thickBot="1" x14ac:dyDescent="0.35">
      <c r="A17" s="489" t="s">
        <v>60</v>
      </c>
      <c r="B17" s="490"/>
      <c r="C17" s="491"/>
      <c r="D17" s="300" t="s">
        <v>222</v>
      </c>
      <c r="E17" s="301"/>
      <c r="F17" s="478"/>
      <c r="G17" s="300"/>
      <c r="H17" s="302" t="s">
        <v>87</v>
      </c>
      <c r="I17" s="492"/>
      <c r="J17" s="493"/>
    </row>
    <row r="18" spans="1:10" ht="15" thickBot="1" x14ac:dyDescent="0.35">
      <c r="A18" s="443"/>
      <c r="B18" s="187"/>
      <c r="C18" s="171"/>
      <c r="D18" s="171"/>
      <c r="E18" s="172"/>
      <c r="F18" s="517"/>
      <c r="G18" s="171"/>
      <c r="H18" s="182"/>
      <c r="I18" s="196"/>
      <c r="J18" s="192"/>
    </row>
    <row r="19" spans="1:10" x14ac:dyDescent="0.3">
      <c r="A19" s="494" t="s">
        <v>47</v>
      </c>
      <c r="B19" s="189"/>
      <c r="C19" s="170"/>
      <c r="D19" s="300" t="s">
        <v>222</v>
      </c>
      <c r="E19" s="301"/>
      <c r="F19" s="478"/>
      <c r="G19" s="300"/>
      <c r="H19" s="302" t="s">
        <v>87</v>
      </c>
      <c r="I19" s="198"/>
      <c r="J19" s="193"/>
    </row>
    <row r="20" spans="1:10" ht="15" thickBot="1" x14ac:dyDescent="0.35">
      <c r="A20" s="489" t="s">
        <v>48</v>
      </c>
      <c r="B20" s="186"/>
      <c r="C20" s="169"/>
      <c r="D20" s="300" t="s">
        <v>222</v>
      </c>
      <c r="E20" s="301"/>
      <c r="F20" s="478"/>
      <c r="G20" s="300"/>
      <c r="H20" s="302" t="s">
        <v>87</v>
      </c>
      <c r="I20" s="195"/>
      <c r="J20" s="191"/>
    </row>
    <row r="21" spans="1:10" ht="15" thickBot="1" x14ac:dyDescent="0.35">
      <c r="A21" s="443"/>
      <c r="B21" s="187"/>
      <c r="C21" s="171"/>
      <c r="D21" s="171"/>
      <c r="E21" s="172"/>
      <c r="F21" s="517"/>
      <c r="G21" s="171"/>
      <c r="H21" s="182"/>
      <c r="I21" s="196"/>
      <c r="J21" s="192"/>
    </row>
    <row r="22" spans="1:10" x14ac:dyDescent="0.3">
      <c r="A22" s="494" t="s">
        <v>51</v>
      </c>
      <c r="B22" s="189"/>
      <c r="C22" s="170"/>
      <c r="D22" s="300" t="s">
        <v>222</v>
      </c>
      <c r="E22" s="301"/>
      <c r="F22" s="478"/>
      <c r="G22" s="300"/>
      <c r="H22" s="302" t="s">
        <v>87</v>
      </c>
      <c r="I22" s="198"/>
      <c r="J22" s="193"/>
    </row>
    <row r="23" spans="1:10" x14ac:dyDescent="0.3">
      <c r="A23" s="481" t="s">
        <v>52</v>
      </c>
      <c r="B23" s="519"/>
      <c r="C23" s="307"/>
      <c r="D23" s="300" t="s">
        <v>222</v>
      </c>
      <c r="E23" s="301"/>
      <c r="F23" s="478"/>
      <c r="G23" s="300"/>
      <c r="H23" s="302" t="s">
        <v>87</v>
      </c>
      <c r="I23" s="480"/>
      <c r="J23" s="523"/>
    </row>
    <row r="24" spans="1:10" ht="15" thickBot="1" x14ac:dyDescent="0.35">
      <c r="A24" s="489" t="s">
        <v>53</v>
      </c>
      <c r="B24" s="186"/>
      <c r="C24" s="169"/>
      <c r="D24" s="300" t="s">
        <v>222</v>
      </c>
      <c r="E24" s="301"/>
      <c r="F24" s="478"/>
      <c r="G24" s="300"/>
      <c r="H24" s="302" t="s">
        <v>87</v>
      </c>
      <c r="I24" s="195"/>
      <c r="J24" s="191"/>
    </row>
    <row r="25" spans="1:10" ht="15" thickBot="1" x14ac:dyDescent="0.35">
      <c r="A25" s="443"/>
      <c r="B25" s="187"/>
      <c r="C25" s="171"/>
      <c r="D25" s="171"/>
      <c r="E25" s="172"/>
      <c r="F25" s="517"/>
      <c r="G25" s="171"/>
      <c r="H25" s="182"/>
      <c r="I25" s="196"/>
      <c r="J25" s="192"/>
    </row>
    <row r="26" spans="1:10" x14ac:dyDescent="0.3">
      <c r="A26" s="494" t="s">
        <v>185</v>
      </c>
      <c r="B26" s="189"/>
      <c r="C26" s="170"/>
      <c r="D26" s="300" t="s">
        <v>222</v>
      </c>
      <c r="E26" s="301"/>
      <c r="F26" s="478"/>
      <c r="G26" s="300"/>
      <c r="H26" s="302" t="s">
        <v>87</v>
      </c>
      <c r="I26" s="198"/>
      <c r="J26" s="193"/>
    </row>
    <row r="27" spans="1:10" x14ac:dyDescent="0.3">
      <c r="A27" s="481" t="s">
        <v>186</v>
      </c>
      <c r="B27" s="519"/>
      <c r="C27" s="307"/>
      <c r="D27" s="300" t="s">
        <v>222</v>
      </c>
      <c r="E27" s="301"/>
      <c r="F27" s="478"/>
      <c r="G27" s="300"/>
      <c r="H27" s="302" t="s">
        <v>87</v>
      </c>
      <c r="I27" s="480"/>
      <c r="J27" s="523"/>
    </row>
    <row r="28" spans="1:10" x14ac:dyDescent="0.3">
      <c r="A28" s="481" t="s">
        <v>187</v>
      </c>
      <c r="B28" s="519"/>
      <c r="C28" s="307"/>
      <c r="D28" s="300" t="s">
        <v>222</v>
      </c>
      <c r="E28" s="301"/>
      <c r="F28" s="478"/>
      <c r="G28" s="300"/>
      <c r="H28" s="302" t="s">
        <v>87</v>
      </c>
      <c r="I28" s="480"/>
      <c r="J28" s="523"/>
    </row>
    <row r="29" spans="1:10" x14ac:dyDescent="0.3">
      <c r="A29" s="481" t="s">
        <v>188</v>
      </c>
      <c r="B29" s="519"/>
      <c r="C29" s="307"/>
      <c r="D29" s="300" t="s">
        <v>222</v>
      </c>
      <c r="E29" s="301"/>
      <c r="F29" s="478"/>
      <c r="G29" s="300"/>
      <c r="H29" s="302" t="s">
        <v>87</v>
      </c>
      <c r="I29" s="480"/>
      <c r="J29" s="523"/>
    </row>
    <row r="30" spans="1:10" ht="15" thickBot="1" x14ac:dyDescent="0.35">
      <c r="A30" s="489" t="s">
        <v>56</v>
      </c>
      <c r="B30" s="186"/>
      <c r="C30" s="169"/>
      <c r="D30" s="169"/>
      <c r="E30" s="177"/>
      <c r="F30" s="518"/>
      <c r="G30" s="169"/>
      <c r="H30" s="181"/>
      <c r="I30" s="195" t="s">
        <v>88</v>
      </c>
      <c r="J30" s="191"/>
    </row>
    <row r="31" spans="1:10" ht="15" thickBot="1" x14ac:dyDescent="0.35">
      <c r="A31" s="443"/>
      <c r="B31" s="187"/>
      <c r="C31" s="171"/>
      <c r="D31" s="171"/>
      <c r="E31" s="172"/>
      <c r="F31" s="517"/>
      <c r="G31" s="171"/>
      <c r="H31" s="182"/>
      <c r="I31" s="196"/>
      <c r="J31" s="192"/>
    </row>
    <row r="32" spans="1:10" x14ac:dyDescent="0.3">
      <c r="A32" s="494" t="s">
        <v>189</v>
      </c>
      <c r="B32" s="189"/>
      <c r="C32" s="170"/>
      <c r="D32" s="300" t="s">
        <v>222</v>
      </c>
      <c r="E32" s="301"/>
      <c r="F32" s="478"/>
      <c r="G32" s="300"/>
      <c r="H32" s="302" t="s">
        <v>87</v>
      </c>
      <c r="I32" s="198"/>
      <c r="J32" s="193"/>
    </row>
    <row r="33" spans="1:10" x14ac:dyDescent="0.3">
      <c r="A33" s="481" t="s">
        <v>190</v>
      </c>
      <c r="B33" s="519"/>
      <c r="C33" s="307"/>
      <c r="D33" s="300" t="s">
        <v>222</v>
      </c>
      <c r="E33" s="301"/>
      <c r="F33" s="478"/>
      <c r="G33" s="300"/>
      <c r="H33" s="302" t="s">
        <v>87</v>
      </c>
      <c r="I33" s="480"/>
      <c r="J33" s="523"/>
    </row>
    <row r="34" spans="1:10" x14ac:dyDescent="0.3">
      <c r="A34" s="481" t="s">
        <v>191</v>
      </c>
      <c r="B34" s="519"/>
      <c r="C34" s="307"/>
      <c r="D34" s="300" t="s">
        <v>222</v>
      </c>
      <c r="E34" s="301"/>
      <c r="F34" s="478"/>
      <c r="G34" s="300"/>
      <c r="H34" s="302" t="s">
        <v>87</v>
      </c>
      <c r="I34" s="480"/>
      <c r="J34" s="523"/>
    </row>
    <row r="35" spans="1:10" ht="15" thickBot="1" x14ac:dyDescent="0.35">
      <c r="A35" s="489" t="s">
        <v>192</v>
      </c>
      <c r="B35" s="186"/>
      <c r="C35" s="169"/>
      <c r="D35" s="300" t="s">
        <v>222</v>
      </c>
      <c r="E35" s="301"/>
      <c r="F35" s="478"/>
      <c r="G35" s="300"/>
      <c r="H35" s="302" t="s">
        <v>87</v>
      </c>
      <c r="I35" s="195"/>
      <c r="J35" s="191"/>
    </row>
    <row r="36" spans="1:10" ht="15" thickBot="1" x14ac:dyDescent="0.35">
      <c r="A36" s="443"/>
      <c r="B36" s="187"/>
      <c r="C36" s="171"/>
      <c r="D36" s="171"/>
      <c r="E36" s="172"/>
      <c r="F36" s="517"/>
      <c r="G36" s="171"/>
      <c r="H36" s="182"/>
      <c r="I36" s="196"/>
      <c r="J36" s="192"/>
    </row>
    <row r="37" spans="1:10" ht="15" thickBot="1" x14ac:dyDescent="0.35"/>
    <row r="38" spans="1:10" x14ac:dyDescent="0.3">
      <c r="B38" s="540">
        <f>COUNTIF($B$13:$B$24,"P")</f>
        <v>0</v>
      </c>
      <c r="C38" s="541">
        <f>COUNTIF($C$13:C36,"C")</f>
        <v>0</v>
      </c>
      <c r="D38" s="541">
        <f>COUNTIF($D$13:D36,"G")</f>
        <v>17</v>
      </c>
      <c r="E38" s="541">
        <f>COUNTIF($E$13:E36,"C")</f>
        <v>0</v>
      </c>
      <c r="F38" s="541">
        <f>COUNTIF($F$13:F36,"P")</f>
        <v>0</v>
      </c>
      <c r="G38" s="541">
        <f>COUNTIF($G$13:G36,"PVR")</f>
        <v>0</v>
      </c>
      <c r="H38" s="541">
        <f>COUNTIF($H$13:H36,"EX")</f>
        <v>17</v>
      </c>
      <c r="I38" s="542">
        <f>COUNTIF($I$13:I36,"N/A")</f>
        <v>1</v>
      </c>
    </row>
    <row r="39" spans="1:10" x14ac:dyDescent="0.3">
      <c r="B39" s="547"/>
      <c r="C39" s="546"/>
      <c r="D39" s="546">
        <f>COUNTIF($D$13:D37,"D")</f>
        <v>0</v>
      </c>
      <c r="E39" s="546"/>
      <c r="F39" s="546"/>
      <c r="G39" s="546"/>
      <c r="H39" s="546">
        <f>COUNTIF($H$13:H36,"VR")</f>
        <v>0</v>
      </c>
      <c r="I39" s="548"/>
    </row>
    <row r="40" spans="1:10" ht="15" thickBot="1" x14ac:dyDescent="0.35">
      <c r="B40" s="543"/>
      <c r="C40" s="544"/>
      <c r="D40" s="544"/>
      <c r="E40" s="544"/>
      <c r="F40" s="544"/>
      <c r="G40" s="544"/>
      <c r="H40" s="544">
        <f>COUNTIF($H$13:H37,"FL")</f>
        <v>0</v>
      </c>
      <c r="I40" s="545"/>
    </row>
  </sheetData>
  <mergeCells count="17">
    <mergeCell ref="A4:D4"/>
    <mergeCell ref="E4:J4"/>
    <mergeCell ref="A1:J1"/>
    <mergeCell ref="A2:D2"/>
    <mergeCell ref="E2:J2"/>
    <mergeCell ref="A3:D3"/>
    <mergeCell ref="E3:J3"/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4968B-DD03-4B87-94EE-1FBFE3719B53}">
  <sheetPr codeName="Sheet23"/>
  <dimension ref="A1:J17"/>
  <sheetViews>
    <sheetView workbookViewId="0">
      <selection activeCell="B15" sqref="B15:I1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193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562" t="s">
        <v>166</v>
      </c>
      <c r="B13" s="563"/>
      <c r="C13" s="563"/>
      <c r="D13" s="563"/>
      <c r="E13" s="563"/>
      <c r="F13" s="563"/>
      <c r="G13" s="563"/>
      <c r="H13" s="563"/>
      <c r="I13" s="563"/>
      <c r="J13" s="564"/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0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0</v>
      </c>
      <c r="E16" s="546"/>
      <c r="F16" s="546"/>
      <c r="G16" s="546"/>
      <c r="H16" s="546">
        <f>COUNTIF($H$13:H13,"VR")</f>
        <v>0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8">
    <mergeCell ref="A4:D4"/>
    <mergeCell ref="E4:J4"/>
    <mergeCell ref="A1:J1"/>
    <mergeCell ref="A2:D2"/>
    <mergeCell ref="E2:J2"/>
    <mergeCell ref="A3:D3"/>
    <mergeCell ref="E3:J3"/>
    <mergeCell ref="A5:D5"/>
    <mergeCell ref="E5:J5"/>
    <mergeCell ref="A6:D6"/>
    <mergeCell ref="E6:J6"/>
    <mergeCell ref="A7:D7"/>
    <mergeCell ref="E7:J7"/>
    <mergeCell ref="A8:J8"/>
    <mergeCell ref="A9:J9"/>
    <mergeCell ref="B10:E11"/>
    <mergeCell ref="F10:J11"/>
    <mergeCell ref="A13:J1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CD2FA-A12A-450D-9871-FC73E8CBA5B7}">
  <sheetPr codeName="Sheet24"/>
  <dimension ref="A1:J31"/>
  <sheetViews>
    <sheetView topLeftCell="A10" workbookViewId="0">
      <selection activeCell="A13" sqref="A13:A2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9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342" t="s">
        <v>13</v>
      </c>
      <c r="C12" s="343" t="s">
        <v>14</v>
      </c>
      <c r="D12" s="344" t="s">
        <v>15</v>
      </c>
      <c r="E12" s="342" t="s">
        <v>16</v>
      </c>
      <c r="F12" s="342" t="s">
        <v>17</v>
      </c>
      <c r="G12" s="343" t="s">
        <v>14</v>
      </c>
      <c r="H12" s="345" t="s">
        <v>15</v>
      </c>
      <c r="I12" s="342" t="s">
        <v>18</v>
      </c>
      <c r="J12" s="343" t="s">
        <v>19</v>
      </c>
    </row>
    <row r="13" spans="1:10" x14ac:dyDescent="0.3">
      <c r="A13" s="426" t="s">
        <v>25</v>
      </c>
      <c r="B13" s="482"/>
      <c r="C13" s="70"/>
      <c r="D13" s="300" t="s">
        <v>222</v>
      </c>
      <c r="E13" s="301"/>
      <c r="F13" s="478"/>
      <c r="G13" s="300"/>
      <c r="H13" s="302" t="s">
        <v>87</v>
      </c>
      <c r="I13" s="484"/>
      <c r="J13" s="486"/>
    </row>
    <row r="14" spans="1:10" x14ac:dyDescent="0.3">
      <c r="A14" s="356" t="s">
        <v>26</v>
      </c>
      <c r="B14" s="303"/>
      <c r="C14" s="300"/>
      <c r="D14" s="300" t="s">
        <v>222</v>
      </c>
      <c r="E14" s="301"/>
      <c r="F14" s="478"/>
      <c r="G14" s="300"/>
      <c r="H14" s="302" t="s">
        <v>87</v>
      </c>
      <c r="I14" s="485"/>
      <c r="J14" s="487"/>
    </row>
    <row r="15" spans="1:10" ht="15" thickBot="1" x14ac:dyDescent="0.35">
      <c r="A15" s="427" t="s">
        <v>30</v>
      </c>
      <c r="B15" s="490"/>
      <c r="C15" s="491"/>
      <c r="D15" s="300" t="s">
        <v>222</v>
      </c>
      <c r="E15" s="301"/>
      <c r="F15" s="478"/>
      <c r="G15" s="300"/>
      <c r="H15" s="302" t="s">
        <v>87</v>
      </c>
      <c r="I15" s="492"/>
      <c r="J15" s="493"/>
    </row>
    <row r="16" spans="1:10" ht="15" thickBot="1" x14ac:dyDescent="0.35">
      <c r="A16" s="150"/>
      <c r="B16" s="45"/>
      <c r="C16" s="43"/>
      <c r="D16" s="43"/>
      <c r="E16" s="50"/>
      <c r="F16" s="467"/>
      <c r="G16" s="43"/>
      <c r="H16" s="44"/>
      <c r="I16" s="393"/>
      <c r="J16" s="46"/>
    </row>
    <row r="17" spans="1:10" x14ac:dyDescent="0.3">
      <c r="A17" s="428" t="s">
        <v>59</v>
      </c>
      <c r="B17" s="40"/>
      <c r="C17" s="35"/>
      <c r="D17" s="300" t="s">
        <v>222</v>
      </c>
      <c r="E17" s="301"/>
      <c r="F17" s="478"/>
      <c r="G17" s="300"/>
      <c r="H17" s="302" t="s">
        <v>87</v>
      </c>
      <c r="I17" s="495"/>
      <c r="J17" s="496"/>
    </row>
    <row r="18" spans="1:10" x14ac:dyDescent="0.3">
      <c r="A18" s="356" t="s">
        <v>44</v>
      </c>
      <c r="B18" s="519"/>
      <c r="C18" s="307"/>
      <c r="D18" s="300" t="s">
        <v>222</v>
      </c>
      <c r="E18" s="301"/>
      <c r="F18" s="478"/>
      <c r="G18" s="300"/>
      <c r="H18" s="302" t="s">
        <v>87</v>
      </c>
      <c r="I18" s="480"/>
      <c r="J18" s="523"/>
    </row>
    <row r="19" spans="1:10" ht="15" thickBot="1" x14ac:dyDescent="0.35">
      <c r="A19" s="427" t="s">
        <v>60</v>
      </c>
      <c r="B19" s="186"/>
      <c r="C19" s="169"/>
      <c r="D19" s="300" t="s">
        <v>222</v>
      </c>
      <c r="E19" s="301"/>
      <c r="F19" s="478"/>
      <c r="G19" s="300"/>
      <c r="H19" s="302" t="s">
        <v>87</v>
      </c>
      <c r="I19" s="195"/>
      <c r="J19" s="191"/>
    </row>
    <row r="20" spans="1:10" ht="15" thickBot="1" x14ac:dyDescent="0.35">
      <c r="A20" s="136"/>
      <c r="B20" s="187"/>
      <c r="C20" s="171"/>
      <c r="D20" s="171"/>
      <c r="E20" s="172"/>
      <c r="F20" s="517"/>
      <c r="G20" s="171"/>
      <c r="H20" s="182"/>
      <c r="I20" s="196"/>
      <c r="J20" s="192"/>
    </row>
    <row r="21" spans="1:10" x14ac:dyDescent="0.3">
      <c r="A21" s="428" t="s">
        <v>63</v>
      </c>
      <c r="B21" s="189"/>
      <c r="C21" s="170"/>
      <c r="D21" s="300" t="s">
        <v>222</v>
      </c>
      <c r="E21" s="301"/>
      <c r="F21" s="478"/>
      <c r="G21" s="300"/>
      <c r="H21" s="302" t="s">
        <v>87</v>
      </c>
      <c r="I21" s="198"/>
      <c r="J21" s="193"/>
    </row>
    <row r="22" spans="1:10" x14ac:dyDescent="0.3">
      <c r="A22" s="356" t="s">
        <v>64</v>
      </c>
      <c r="B22" s="519"/>
      <c r="C22" s="307"/>
      <c r="D22" s="300" t="s">
        <v>222</v>
      </c>
      <c r="E22" s="301"/>
      <c r="F22" s="478"/>
      <c r="G22" s="300"/>
      <c r="H22" s="302" t="s">
        <v>87</v>
      </c>
      <c r="I22" s="480"/>
      <c r="J22" s="523"/>
    </row>
    <row r="23" spans="1:10" ht="15" thickBot="1" x14ac:dyDescent="0.35">
      <c r="A23" s="427" t="s">
        <v>48</v>
      </c>
      <c r="B23" s="186"/>
      <c r="C23" s="169"/>
      <c r="D23" s="300" t="s">
        <v>222</v>
      </c>
      <c r="E23" s="177"/>
      <c r="F23" s="518"/>
      <c r="G23" s="169"/>
      <c r="H23" s="181" t="s">
        <v>76</v>
      </c>
      <c r="I23" s="195"/>
      <c r="J23" s="191"/>
    </row>
    <row r="24" spans="1:10" ht="15" thickBot="1" x14ac:dyDescent="0.35">
      <c r="A24" s="136"/>
      <c r="B24" s="187"/>
      <c r="C24" s="171"/>
      <c r="D24" s="171"/>
      <c r="E24" s="172"/>
      <c r="F24" s="517"/>
      <c r="G24" s="171"/>
      <c r="H24" s="182"/>
      <c r="I24" s="196"/>
      <c r="J24" s="192"/>
    </row>
    <row r="25" spans="1:10" x14ac:dyDescent="0.3">
      <c r="A25" s="428" t="s">
        <v>51</v>
      </c>
      <c r="B25" s="189"/>
      <c r="C25" s="170"/>
      <c r="D25" s="300" t="s">
        <v>222</v>
      </c>
      <c r="E25" s="301"/>
      <c r="F25" s="478"/>
      <c r="G25" s="300"/>
      <c r="H25" s="302" t="s">
        <v>87</v>
      </c>
      <c r="I25" s="198"/>
      <c r="J25" s="193"/>
    </row>
    <row r="26" spans="1:10" ht="15" thickBot="1" x14ac:dyDescent="0.35">
      <c r="A26" s="427" t="s">
        <v>52</v>
      </c>
      <c r="B26" s="186"/>
      <c r="C26" s="169"/>
      <c r="D26" s="300" t="s">
        <v>222</v>
      </c>
      <c r="E26" s="301"/>
      <c r="F26" s="478"/>
      <c r="G26" s="300"/>
      <c r="H26" s="302" t="s">
        <v>87</v>
      </c>
      <c r="I26" s="195"/>
      <c r="J26" s="191"/>
    </row>
    <row r="27" spans="1:10" ht="15" thickBot="1" x14ac:dyDescent="0.35">
      <c r="A27" s="136"/>
      <c r="B27" s="187"/>
      <c r="C27" s="171"/>
      <c r="D27" s="171"/>
      <c r="E27" s="172"/>
      <c r="F27" s="517"/>
      <c r="G27" s="171"/>
      <c r="H27" s="182"/>
      <c r="I27" s="196"/>
      <c r="J27" s="192"/>
    </row>
    <row r="28" spans="1:10" ht="15" thickBot="1" x14ac:dyDescent="0.35"/>
    <row r="29" spans="1:10" x14ac:dyDescent="0.3">
      <c r="B29" s="540">
        <f>COUNTIF($B$13:$B$24,"P")</f>
        <v>0</v>
      </c>
      <c r="C29" s="541">
        <f>COUNTIF($C$13:C27,"C")</f>
        <v>0</v>
      </c>
      <c r="D29" s="541">
        <f>COUNTIF($D$13:D27,"G")</f>
        <v>11</v>
      </c>
      <c r="E29" s="541">
        <f>COUNTIF($E$13:E27,"C")</f>
        <v>0</v>
      </c>
      <c r="F29" s="541">
        <f>COUNTIF($F$13:F27,"P")</f>
        <v>0</v>
      </c>
      <c r="G29" s="541">
        <f>COUNTIF($G$13:G27,"PVR")</f>
        <v>0</v>
      </c>
      <c r="H29" s="541">
        <f>COUNTIF($H$13:H27,"EX")</f>
        <v>10</v>
      </c>
      <c r="I29" s="542">
        <f>COUNTIF($I$13:I27,"N/A")</f>
        <v>0</v>
      </c>
    </row>
    <row r="30" spans="1:10" x14ac:dyDescent="0.3">
      <c r="B30" s="547"/>
      <c r="C30" s="546"/>
      <c r="D30" s="546">
        <f>COUNTIF($D$13:D28,"D")</f>
        <v>0</v>
      </c>
      <c r="E30" s="546"/>
      <c r="F30" s="546"/>
      <c r="G30" s="546"/>
      <c r="H30" s="546">
        <f>COUNTIF($H$13:H27,"VR")</f>
        <v>1</v>
      </c>
      <c r="I30" s="548"/>
    </row>
    <row r="31" spans="1:10" ht="15" thickBot="1" x14ac:dyDescent="0.35">
      <c r="B31" s="543"/>
      <c r="C31" s="544"/>
      <c r="D31" s="544"/>
      <c r="E31" s="544"/>
      <c r="F31" s="544"/>
      <c r="G31" s="544"/>
      <c r="H31" s="544">
        <f>COUNTIF($H$13:H28,"FL")</f>
        <v>0</v>
      </c>
      <c r="I31" s="545"/>
    </row>
  </sheetData>
  <mergeCells count="17">
    <mergeCell ref="A4:D4"/>
    <mergeCell ref="E4:J4"/>
    <mergeCell ref="A1:J1"/>
    <mergeCell ref="A2:D2"/>
    <mergeCell ref="E2:J2"/>
    <mergeCell ref="A3:D3"/>
    <mergeCell ref="E3:J3"/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295AA-6B8A-46E6-871E-DD9491F0F976}">
  <sheetPr codeName="Sheet25"/>
  <dimension ref="A1:J56"/>
  <sheetViews>
    <sheetView topLeftCell="A33" zoomScale="107" zoomScaleNormal="107" workbookViewId="0">
      <selection activeCell="A13" sqref="A13:A52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206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342" t="s">
        <v>13</v>
      </c>
      <c r="C12" s="343" t="s">
        <v>14</v>
      </c>
      <c r="D12" s="344" t="s">
        <v>15</v>
      </c>
      <c r="E12" s="342" t="s">
        <v>16</v>
      </c>
      <c r="F12" s="342" t="s">
        <v>17</v>
      </c>
      <c r="G12" s="343" t="s">
        <v>14</v>
      </c>
      <c r="H12" s="345" t="s">
        <v>15</v>
      </c>
      <c r="I12" s="342" t="s">
        <v>18</v>
      </c>
      <c r="J12" s="343" t="s">
        <v>19</v>
      </c>
    </row>
    <row r="13" spans="1:10" x14ac:dyDescent="0.3">
      <c r="A13" s="426" t="s">
        <v>25</v>
      </c>
      <c r="B13" s="482"/>
      <c r="C13" s="70"/>
      <c r="D13" s="307" t="s">
        <v>222</v>
      </c>
      <c r="E13" s="520"/>
      <c r="F13" s="521"/>
      <c r="G13" s="307"/>
      <c r="H13" s="522" t="s">
        <v>76</v>
      </c>
      <c r="I13" s="484"/>
      <c r="J13" s="486"/>
    </row>
    <row r="14" spans="1:10" ht="15" thickBot="1" x14ac:dyDescent="0.35">
      <c r="A14" s="427" t="s">
        <v>26</v>
      </c>
      <c r="B14" s="490"/>
      <c r="C14" s="491"/>
      <c r="D14" s="307" t="s">
        <v>222</v>
      </c>
      <c r="E14" s="520"/>
      <c r="F14" s="521"/>
      <c r="G14" s="307"/>
      <c r="H14" s="522" t="s">
        <v>76</v>
      </c>
      <c r="I14" s="492"/>
      <c r="J14" s="493"/>
    </row>
    <row r="15" spans="1:10" ht="15" thickBot="1" x14ac:dyDescent="0.35">
      <c r="A15" s="150"/>
      <c r="B15" s="45"/>
      <c r="C15" s="43"/>
      <c r="D15" s="43"/>
      <c r="E15" s="50"/>
      <c r="F15" s="467"/>
      <c r="G15" s="43"/>
      <c r="H15" s="44"/>
      <c r="I15" s="393"/>
      <c r="J15" s="46"/>
    </row>
    <row r="16" spans="1:10" x14ac:dyDescent="0.3">
      <c r="A16" s="428" t="s">
        <v>80</v>
      </c>
      <c r="B16" s="40"/>
      <c r="C16" s="35"/>
      <c r="D16" s="307" t="s">
        <v>75</v>
      </c>
      <c r="E16" s="520"/>
      <c r="F16" s="521"/>
      <c r="G16" s="307"/>
      <c r="H16" s="522" t="s">
        <v>76</v>
      </c>
      <c r="I16" s="495"/>
      <c r="J16" s="496"/>
    </row>
    <row r="17" spans="1:10" ht="15" thickBot="1" x14ac:dyDescent="0.35">
      <c r="A17" s="427" t="s">
        <v>81</v>
      </c>
      <c r="B17" s="490"/>
      <c r="C17" s="491"/>
      <c r="D17" s="307" t="s">
        <v>75</v>
      </c>
      <c r="E17" s="520"/>
      <c r="F17" s="521"/>
      <c r="G17" s="307"/>
      <c r="H17" s="522" t="s">
        <v>76</v>
      </c>
      <c r="I17" s="492"/>
      <c r="J17" s="493"/>
    </row>
    <row r="18" spans="1:10" ht="15" thickBot="1" x14ac:dyDescent="0.35">
      <c r="A18" s="161"/>
      <c r="B18" s="187"/>
      <c r="C18" s="171"/>
      <c r="D18" s="171"/>
      <c r="E18" s="172"/>
      <c r="F18" s="517"/>
      <c r="G18" s="171"/>
      <c r="H18" s="182"/>
      <c r="I18" s="196"/>
      <c r="J18" s="192"/>
    </row>
    <row r="19" spans="1:10" x14ac:dyDescent="0.3">
      <c r="A19" s="428" t="s">
        <v>194</v>
      </c>
      <c r="B19" s="189"/>
      <c r="C19" s="170"/>
      <c r="D19" s="307" t="s">
        <v>75</v>
      </c>
      <c r="E19" s="520"/>
      <c r="F19" s="521"/>
      <c r="G19" s="307"/>
      <c r="H19" s="522" t="s">
        <v>76</v>
      </c>
      <c r="I19" s="198"/>
      <c r="J19" s="193"/>
    </row>
    <row r="20" spans="1:10" x14ac:dyDescent="0.3">
      <c r="A20" s="356" t="s">
        <v>195</v>
      </c>
      <c r="B20" s="519"/>
      <c r="C20" s="307"/>
      <c r="D20" s="307" t="s">
        <v>75</v>
      </c>
      <c r="E20" s="520"/>
      <c r="F20" s="521"/>
      <c r="G20" s="307"/>
      <c r="H20" s="522" t="s">
        <v>76</v>
      </c>
      <c r="I20" s="480"/>
      <c r="J20" s="523"/>
    </row>
    <row r="21" spans="1:10" x14ac:dyDescent="0.3">
      <c r="A21" s="356" t="s">
        <v>149</v>
      </c>
      <c r="B21" s="519"/>
      <c r="C21" s="307"/>
      <c r="D21" s="307" t="s">
        <v>75</v>
      </c>
      <c r="E21" s="520"/>
      <c r="F21" s="521"/>
      <c r="G21" s="307"/>
      <c r="H21" s="522" t="s">
        <v>76</v>
      </c>
      <c r="I21" s="480"/>
      <c r="J21" s="523"/>
    </row>
    <row r="22" spans="1:10" x14ac:dyDescent="0.3">
      <c r="A22" s="356" t="s">
        <v>150</v>
      </c>
      <c r="B22" s="519"/>
      <c r="C22" s="307"/>
      <c r="D22" s="307" t="s">
        <v>75</v>
      </c>
      <c r="E22" s="520"/>
      <c r="F22" s="521"/>
      <c r="G22" s="307"/>
      <c r="H22" s="522" t="s">
        <v>76</v>
      </c>
      <c r="I22" s="480"/>
      <c r="J22" s="523"/>
    </row>
    <row r="23" spans="1:10" ht="15" thickBot="1" x14ac:dyDescent="0.35">
      <c r="A23" s="427" t="s">
        <v>151</v>
      </c>
      <c r="B23" s="186"/>
      <c r="C23" s="169"/>
      <c r="D23" s="307" t="s">
        <v>75</v>
      </c>
      <c r="E23" s="520"/>
      <c r="F23" s="521"/>
      <c r="G23" s="307"/>
      <c r="H23" s="522" t="s">
        <v>76</v>
      </c>
      <c r="I23" s="195"/>
      <c r="J23" s="191"/>
    </row>
    <row r="24" spans="1:10" ht="15" thickBot="1" x14ac:dyDescent="0.35">
      <c r="A24" s="161"/>
      <c r="B24" s="187"/>
      <c r="C24" s="171"/>
      <c r="D24" s="171"/>
      <c r="E24" s="172"/>
      <c r="F24" s="517"/>
      <c r="G24" s="171"/>
      <c r="H24" s="182"/>
      <c r="I24" s="196"/>
      <c r="J24" s="192"/>
    </row>
    <row r="25" spans="1:10" x14ac:dyDescent="0.3">
      <c r="A25" s="428" t="s">
        <v>196</v>
      </c>
      <c r="B25" s="189"/>
      <c r="C25" s="170"/>
      <c r="D25" s="307" t="s">
        <v>75</v>
      </c>
      <c r="E25" s="520"/>
      <c r="F25" s="521"/>
      <c r="G25" s="307"/>
      <c r="H25" s="522" t="s">
        <v>76</v>
      </c>
      <c r="I25" s="198"/>
      <c r="J25" s="193"/>
    </row>
    <row r="26" spans="1:10" x14ac:dyDescent="0.3">
      <c r="A26" s="356" t="s">
        <v>82</v>
      </c>
      <c r="B26" s="519"/>
      <c r="C26" s="307"/>
      <c r="D26" s="307" t="s">
        <v>75</v>
      </c>
      <c r="E26" s="520"/>
      <c r="F26" s="521"/>
      <c r="G26" s="307"/>
      <c r="H26" s="522" t="s">
        <v>76</v>
      </c>
      <c r="I26" s="480"/>
      <c r="J26" s="523"/>
    </row>
    <row r="27" spans="1:10" x14ac:dyDescent="0.3">
      <c r="A27" s="356" t="s">
        <v>83</v>
      </c>
      <c r="B27" s="519"/>
      <c r="C27" s="307"/>
      <c r="D27" s="307" t="s">
        <v>75</v>
      </c>
      <c r="E27" s="520"/>
      <c r="F27" s="521"/>
      <c r="G27" s="307"/>
      <c r="H27" s="522" t="s">
        <v>76</v>
      </c>
      <c r="I27" s="480"/>
      <c r="J27" s="523"/>
    </row>
    <row r="28" spans="1:10" ht="15" thickBot="1" x14ac:dyDescent="0.35">
      <c r="A28" s="427" t="s">
        <v>152</v>
      </c>
      <c r="B28" s="186"/>
      <c r="C28" s="169"/>
      <c r="D28" s="307" t="s">
        <v>75</v>
      </c>
      <c r="E28" s="520"/>
      <c r="F28" s="521"/>
      <c r="G28" s="307"/>
      <c r="H28" s="522" t="s">
        <v>76</v>
      </c>
      <c r="I28" s="195"/>
      <c r="J28" s="191"/>
    </row>
    <row r="29" spans="1:10" ht="15" thickBot="1" x14ac:dyDescent="0.35">
      <c r="A29" s="161"/>
      <c r="B29" s="187"/>
      <c r="C29" s="171"/>
      <c r="D29" s="171"/>
      <c r="E29" s="172"/>
      <c r="F29" s="517"/>
      <c r="G29" s="171"/>
      <c r="H29" s="182"/>
      <c r="I29" s="196"/>
      <c r="J29" s="192"/>
    </row>
    <row r="30" spans="1:10" x14ac:dyDescent="0.3">
      <c r="A30" s="428" t="s">
        <v>197</v>
      </c>
      <c r="B30" s="189"/>
      <c r="C30" s="170"/>
      <c r="D30" s="307" t="s">
        <v>75</v>
      </c>
      <c r="E30" s="520"/>
      <c r="F30" s="521"/>
      <c r="G30" s="307"/>
      <c r="H30" s="522" t="s">
        <v>76</v>
      </c>
      <c r="I30" s="198"/>
      <c r="J30" s="193"/>
    </row>
    <row r="31" spans="1:10" x14ac:dyDescent="0.3">
      <c r="A31" s="356" t="s">
        <v>198</v>
      </c>
      <c r="B31" s="519"/>
      <c r="C31" s="307"/>
      <c r="D31" s="307" t="s">
        <v>75</v>
      </c>
      <c r="E31" s="520"/>
      <c r="F31" s="521"/>
      <c r="G31" s="307"/>
      <c r="H31" s="522" t="s">
        <v>76</v>
      </c>
      <c r="I31" s="480"/>
      <c r="J31" s="523"/>
    </row>
    <row r="32" spans="1:10" x14ac:dyDescent="0.3">
      <c r="A32" s="356" t="s">
        <v>199</v>
      </c>
      <c r="B32" s="519"/>
      <c r="C32" s="307"/>
      <c r="D32" s="307" t="s">
        <v>75</v>
      </c>
      <c r="E32" s="520"/>
      <c r="F32" s="521"/>
      <c r="G32" s="307"/>
      <c r="H32" s="522" t="s">
        <v>76</v>
      </c>
      <c r="I32" s="480"/>
      <c r="J32" s="523"/>
    </row>
    <row r="33" spans="1:10" x14ac:dyDescent="0.3">
      <c r="A33" s="356" t="s">
        <v>200</v>
      </c>
      <c r="B33" s="519"/>
      <c r="C33" s="307"/>
      <c r="D33" s="307" t="s">
        <v>75</v>
      </c>
      <c r="E33" s="520"/>
      <c r="F33" s="521"/>
      <c r="G33" s="307"/>
      <c r="H33" s="522" t="s">
        <v>76</v>
      </c>
      <c r="I33" s="480"/>
      <c r="J33" s="523"/>
    </row>
    <row r="34" spans="1:10" ht="15" thickBot="1" x14ac:dyDescent="0.35">
      <c r="A34" s="427" t="s">
        <v>201</v>
      </c>
      <c r="B34" s="186"/>
      <c r="C34" s="169"/>
      <c r="D34" s="307" t="s">
        <v>75</v>
      </c>
      <c r="E34" s="520"/>
      <c r="F34" s="521"/>
      <c r="G34" s="307"/>
      <c r="H34" s="522" t="s">
        <v>76</v>
      </c>
      <c r="I34" s="195"/>
      <c r="J34" s="191"/>
    </row>
    <row r="35" spans="1:10" ht="15" thickBot="1" x14ac:dyDescent="0.35">
      <c r="A35" s="161"/>
      <c r="B35" s="187"/>
      <c r="C35" s="171"/>
      <c r="D35" s="171"/>
      <c r="E35" s="172"/>
      <c r="F35" s="517"/>
      <c r="G35" s="171"/>
      <c r="H35" s="182"/>
      <c r="I35" s="196"/>
      <c r="J35" s="192"/>
    </row>
    <row r="36" spans="1:10" ht="15" thickBot="1" x14ac:dyDescent="0.35">
      <c r="A36" s="386">
        <v>6</v>
      </c>
      <c r="B36" s="188"/>
      <c r="C36" s="173"/>
      <c r="D36" s="307" t="s">
        <v>222</v>
      </c>
      <c r="E36" s="520"/>
      <c r="F36" s="521"/>
      <c r="G36" s="307"/>
      <c r="H36" s="522" t="s">
        <v>87</v>
      </c>
      <c r="I36" s="197"/>
      <c r="J36" s="524"/>
    </row>
    <row r="37" spans="1:10" ht="15" thickBot="1" x14ac:dyDescent="0.35">
      <c r="A37" s="161"/>
      <c r="B37" s="187"/>
      <c r="C37" s="171"/>
      <c r="D37" s="171"/>
      <c r="E37" s="172"/>
      <c r="F37" s="517"/>
      <c r="G37" s="171"/>
      <c r="H37" s="182"/>
      <c r="I37" s="196"/>
      <c r="J37" s="192"/>
    </row>
    <row r="38" spans="1:10" x14ac:dyDescent="0.3">
      <c r="A38" s="525" t="s">
        <v>27</v>
      </c>
      <c r="B38" s="189"/>
      <c r="C38" s="170"/>
      <c r="D38" s="307" t="s">
        <v>222</v>
      </c>
      <c r="E38" s="520"/>
      <c r="F38" s="521"/>
      <c r="G38" s="307"/>
      <c r="H38" s="522" t="s">
        <v>87</v>
      </c>
      <c r="I38" s="198"/>
      <c r="J38" s="193"/>
    </row>
    <row r="39" spans="1:10" ht="15" thickBot="1" x14ac:dyDescent="0.35">
      <c r="A39" s="526" t="s">
        <v>28</v>
      </c>
      <c r="B39" s="186"/>
      <c r="C39" s="169"/>
      <c r="D39" s="307" t="s">
        <v>222</v>
      </c>
      <c r="E39" s="520"/>
      <c r="F39" s="521"/>
      <c r="G39" s="307"/>
      <c r="H39" s="522" t="s">
        <v>87</v>
      </c>
      <c r="I39" s="195"/>
      <c r="J39" s="191"/>
    </row>
    <row r="40" spans="1:10" ht="15" thickBot="1" x14ac:dyDescent="0.35">
      <c r="A40" s="161"/>
      <c r="B40" s="187"/>
      <c r="C40" s="171"/>
      <c r="D40" s="171"/>
      <c r="E40" s="172"/>
      <c r="F40" s="517"/>
      <c r="G40" s="171"/>
      <c r="H40" s="182"/>
      <c r="I40" s="196"/>
      <c r="J40" s="192"/>
    </row>
    <row r="41" spans="1:10" ht="15" thickBot="1" x14ac:dyDescent="0.35">
      <c r="A41" s="386">
        <v>8</v>
      </c>
      <c r="B41" s="188"/>
      <c r="C41" s="173"/>
      <c r="D41" s="307" t="s">
        <v>222</v>
      </c>
      <c r="E41" s="520"/>
      <c r="F41" s="521"/>
      <c r="G41" s="307"/>
      <c r="H41" s="522" t="s">
        <v>87</v>
      </c>
      <c r="I41" s="197"/>
      <c r="J41" s="524"/>
    </row>
    <row r="42" spans="1:10" ht="15" thickBot="1" x14ac:dyDescent="0.35">
      <c r="A42" s="161"/>
      <c r="B42" s="187"/>
      <c r="C42" s="171"/>
      <c r="D42" s="171"/>
      <c r="E42" s="172"/>
      <c r="F42" s="517"/>
      <c r="G42" s="171"/>
      <c r="H42" s="182"/>
      <c r="I42" s="196"/>
      <c r="J42" s="192"/>
    </row>
    <row r="43" spans="1:10" x14ac:dyDescent="0.3">
      <c r="A43" s="525" t="s">
        <v>202</v>
      </c>
      <c r="B43" s="189"/>
      <c r="C43" s="170"/>
      <c r="D43" s="307" t="s">
        <v>222</v>
      </c>
      <c r="E43" s="520"/>
      <c r="F43" s="521"/>
      <c r="G43" s="307"/>
      <c r="H43" s="522" t="s">
        <v>87</v>
      </c>
      <c r="I43" s="198"/>
      <c r="J43" s="193"/>
    </row>
    <row r="44" spans="1:10" x14ac:dyDescent="0.3">
      <c r="A44" s="527" t="s">
        <v>203</v>
      </c>
      <c r="B44" s="519"/>
      <c r="C44" s="307"/>
      <c r="D44" s="307" t="s">
        <v>222</v>
      </c>
      <c r="E44" s="520"/>
      <c r="F44" s="521"/>
      <c r="G44" s="307"/>
      <c r="H44" s="522" t="s">
        <v>87</v>
      </c>
      <c r="I44" s="480"/>
      <c r="J44" s="523"/>
    </row>
    <row r="45" spans="1:10" x14ac:dyDescent="0.3">
      <c r="A45" s="527" t="s">
        <v>204</v>
      </c>
      <c r="B45" s="519"/>
      <c r="C45" s="307"/>
      <c r="D45" s="307" t="s">
        <v>222</v>
      </c>
      <c r="E45" s="520"/>
      <c r="F45" s="521"/>
      <c r="G45" s="307"/>
      <c r="H45" s="522" t="s">
        <v>87</v>
      </c>
      <c r="I45" s="480"/>
      <c r="J45" s="523"/>
    </row>
    <row r="46" spans="1:10" x14ac:dyDescent="0.3">
      <c r="A46" s="527" t="s">
        <v>205</v>
      </c>
      <c r="B46" s="519"/>
      <c r="C46" s="307"/>
      <c r="D46" s="307" t="s">
        <v>222</v>
      </c>
      <c r="E46" s="520"/>
      <c r="F46" s="521"/>
      <c r="G46" s="307"/>
      <c r="H46" s="522" t="s">
        <v>87</v>
      </c>
      <c r="I46" s="480"/>
      <c r="J46" s="523"/>
    </row>
    <row r="47" spans="1:10" ht="15" thickBot="1" x14ac:dyDescent="0.35">
      <c r="A47" s="526" t="s">
        <v>32</v>
      </c>
      <c r="B47" s="186"/>
      <c r="C47" s="169"/>
      <c r="D47" s="169"/>
      <c r="E47" s="177"/>
      <c r="F47" s="518"/>
      <c r="G47" s="169"/>
      <c r="H47" s="181"/>
      <c r="I47" s="195" t="s">
        <v>88</v>
      </c>
      <c r="J47" s="191"/>
    </row>
    <row r="48" spans="1:10" ht="15" thickBot="1" x14ac:dyDescent="0.35">
      <c r="A48" s="161"/>
      <c r="B48" s="187"/>
      <c r="C48" s="171"/>
      <c r="D48" s="171"/>
      <c r="E48" s="172"/>
      <c r="F48" s="517"/>
      <c r="G48" s="171"/>
      <c r="H48" s="182"/>
      <c r="I48" s="196"/>
      <c r="J48" s="192"/>
    </row>
    <row r="49" spans="1:10" x14ac:dyDescent="0.3">
      <c r="A49" s="525" t="s">
        <v>35</v>
      </c>
      <c r="B49" s="189"/>
      <c r="C49" s="170"/>
      <c r="D49" s="307" t="s">
        <v>222</v>
      </c>
      <c r="E49" s="520"/>
      <c r="F49" s="521"/>
      <c r="G49" s="307"/>
      <c r="H49" s="522" t="s">
        <v>87</v>
      </c>
      <c r="I49" s="198"/>
      <c r="J49" s="193"/>
    </row>
    <row r="50" spans="1:10" x14ac:dyDescent="0.3">
      <c r="A50" s="527" t="s">
        <v>36</v>
      </c>
      <c r="B50" s="519"/>
      <c r="C50" s="307"/>
      <c r="D50" s="307" t="s">
        <v>222</v>
      </c>
      <c r="E50" s="520"/>
      <c r="F50" s="521"/>
      <c r="G50" s="307"/>
      <c r="H50" s="522" t="s">
        <v>87</v>
      </c>
      <c r="I50" s="480"/>
      <c r="J50" s="523"/>
    </row>
    <row r="51" spans="1:10" ht="15" thickBot="1" x14ac:dyDescent="0.35">
      <c r="A51" s="526" t="s">
        <v>37</v>
      </c>
      <c r="B51" s="186"/>
      <c r="C51" s="169"/>
      <c r="D51" s="307" t="s">
        <v>222</v>
      </c>
      <c r="E51" s="520"/>
      <c r="F51" s="521"/>
      <c r="G51" s="307"/>
      <c r="H51" s="522" t="s">
        <v>87</v>
      </c>
      <c r="I51" s="195"/>
      <c r="J51" s="191"/>
    </row>
    <row r="52" spans="1:10" ht="15" thickBot="1" x14ac:dyDescent="0.35">
      <c r="A52" s="161"/>
      <c r="B52" s="187"/>
      <c r="C52" s="171"/>
      <c r="D52" s="171"/>
      <c r="E52" s="172"/>
      <c r="F52" s="517"/>
      <c r="G52" s="171"/>
      <c r="H52" s="182"/>
      <c r="I52" s="196"/>
      <c r="J52" s="192"/>
    </row>
    <row r="53" spans="1:10" ht="15" thickBot="1" x14ac:dyDescent="0.35"/>
    <row r="54" spans="1:10" x14ac:dyDescent="0.3">
      <c r="B54" s="540">
        <f>COUNTIF($B$13:$B$24,"P")</f>
        <v>0</v>
      </c>
      <c r="C54" s="541">
        <f>COUNTIF($C$13:C52,"C")</f>
        <v>0</v>
      </c>
      <c r="D54" s="541">
        <f>COUNTIF($D$13:D52,"G")</f>
        <v>13</v>
      </c>
      <c r="E54" s="541">
        <f>COUNTIF($E$13:E52,"C")</f>
        <v>0</v>
      </c>
      <c r="F54" s="541">
        <f>COUNTIF($F$13:F52,"P")</f>
        <v>0</v>
      </c>
      <c r="G54" s="541">
        <f>COUNTIF($G$13:G52,"PVR")</f>
        <v>0</v>
      </c>
      <c r="H54" s="541">
        <f>COUNTIF($H$13:H52,"EX")</f>
        <v>11</v>
      </c>
      <c r="I54" s="542">
        <f>COUNTIF($I$13:I52,"N/A")</f>
        <v>1</v>
      </c>
    </row>
    <row r="55" spans="1:10" x14ac:dyDescent="0.3">
      <c r="B55" s="547"/>
      <c r="C55" s="546"/>
      <c r="D55" s="546">
        <f>COUNTIF($D$13:D53,"D")</f>
        <v>16</v>
      </c>
      <c r="E55" s="546"/>
      <c r="F55" s="546"/>
      <c r="G55" s="546"/>
      <c r="H55" s="546">
        <f>COUNTIF($H$13:H52,"VR")</f>
        <v>18</v>
      </c>
      <c r="I55" s="548"/>
    </row>
    <row r="56" spans="1:10" ht="15" thickBot="1" x14ac:dyDescent="0.35">
      <c r="B56" s="543"/>
      <c r="C56" s="544"/>
      <c r="D56" s="544"/>
      <c r="E56" s="544"/>
      <c r="F56" s="544"/>
      <c r="G56" s="544"/>
      <c r="H56" s="544">
        <f>COUNTIF($H$13:H53,"FL")</f>
        <v>0</v>
      </c>
      <c r="I56" s="545"/>
    </row>
  </sheetData>
  <mergeCells count="17">
    <mergeCell ref="A4:D4"/>
    <mergeCell ref="E4:J4"/>
    <mergeCell ref="A1:J1"/>
    <mergeCell ref="A2:D2"/>
    <mergeCell ref="E2:J2"/>
    <mergeCell ref="A3:D3"/>
    <mergeCell ref="E3:J3"/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858E-6678-472B-8067-C4805849F445}">
  <sheetPr codeName="Sheet26"/>
  <dimension ref="C1:N16"/>
  <sheetViews>
    <sheetView tabSelected="1" workbookViewId="0">
      <selection activeCell="C2" sqref="C2:N13"/>
    </sheetView>
  </sheetViews>
  <sheetFormatPr defaultRowHeight="14.4" x14ac:dyDescent="0.3"/>
  <cols>
    <col min="3" max="6" width="12.77734375" customWidth="1"/>
    <col min="7" max="7" width="15" customWidth="1"/>
    <col min="8" max="12" width="12.77734375" customWidth="1"/>
    <col min="13" max="13" width="12.6640625" customWidth="1"/>
    <col min="14" max="14" width="12.77734375" customWidth="1"/>
  </cols>
  <sheetData>
    <row r="1" spans="3:14" ht="15" thickBot="1" x14ac:dyDescent="0.35"/>
    <row r="2" spans="3:14" ht="16.2" thickBot="1" x14ac:dyDescent="0.35">
      <c r="C2" s="583" t="s">
        <v>223</v>
      </c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5"/>
    </row>
    <row r="3" spans="3:14" ht="21.6" customHeight="1" thickBot="1" x14ac:dyDescent="0.35">
      <c r="C3" s="586" t="s">
        <v>207</v>
      </c>
      <c r="D3" s="587"/>
      <c r="E3" s="587"/>
      <c r="F3" s="586" t="s">
        <v>208</v>
      </c>
      <c r="G3" s="587"/>
      <c r="H3" s="587"/>
      <c r="I3" s="588"/>
      <c r="J3" s="586" t="s">
        <v>209</v>
      </c>
      <c r="K3" s="587"/>
      <c r="L3" s="587"/>
      <c r="M3" s="588"/>
      <c r="N3" s="528"/>
    </row>
    <row r="4" spans="3:14" ht="43.8" customHeight="1" thickBot="1" x14ac:dyDescent="0.35">
      <c r="C4" s="589" t="s">
        <v>13</v>
      </c>
      <c r="D4" s="590"/>
      <c r="E4" s="530" t="s">
        <v>14</v>
      </c>
      <c r="F4" s="589" t="s">
        <v>15</v>
      </c>
      <c r="G4" s="590"/>
      <c r="H4" s="589" t="s">
        <v>16</v>
      </c>
      <c r="I4" s="590"/>
      <c r="J4" s="589" t="s">
        <v>15</v>
      </c>
      <c r="K4" s="591"/>
      <c r="L4" s="591"/>
      <c r="M4" s="590"/>
      <c r="N4" s="529" t="s">
        <v>18</v>
      </c>
    </row>
    <row r="5" spans="3:14" ht="38.4" customHeight="1" x14ac:dyDescent="0.3">
      <c r="C5" s="531" t="s">
        <v>214</v>
      </c>
      <c r="D5" s="531" t="s">
        <v>215</v>
      </c>
      <c r="E5" s="531" t="s">
        <v>220</v>
      </c>
      <c r="F5" s="531" t="s">
        <v>216</v>
      </c>
      <c r="G5" s="531" t="s">
        <v>217</v>
      </c>
      <c r="H5" s="531" t="s">
        <v>218</v>
      </c>
      <c r="I5" s="531" t="s">
        <v>219</v>
      </c>
      <c r="J5" s="531" t="s">
        <v>210</v>
      </c>
      <c r="K5" s="531" t="s">
        <v>211</v>
      </c>
      <c r="L5" s="531" t="s">
        <v>212</v>
      </c>
      <c r="M5" s="531" t="s">
        <v>213</v>
      </c>
      <c r="N5" s="531"/>
    </row>
    <row r="6" spans="3:14" x14ac:dyDescent="0.3">
      <c r="C6" s="129">
        <v>0</v>
      </c>
      <c r="D6" s="129">
        <v>0</v>
      </c>
      <c r="E6" s="129">
        <v>0</v>
      </c>
      <c r="F6" s="129">
        <v>4</v>
      </c>
      <c r="G6" s="129">
        <v>25</v>
      </c>
      <c r="H6" s="129">
        <v>0</v>
      </c>
      <c r="I6" s="129">
        <v>0</v>
      </c>
      <c r="J6" s="31">
        <v>9</v>
      </c>
      <c r="K6" s="31">
        <v>20</v>
      </c>
      <c r="L6" s="31">
        <v>0</v>
      </c>
      <c r="M6" s="31">
        <v>0</v>
      </c>
      <c r="N6" s="31">
        <v>1</v>
      </c>
    </row>
    <row r="7" spans="3:14" ht="15" thickBot="1" x14ac:dyDescent="0.35"/>
    <row r="8" spans="3:14" ht="16.2" thickBot="1" x14ac:dyDescent="0.35">
      <c r="C8" s="583" t="s">
        <v>221</v>
      </c>
      <c r="D8" s="584"/>
      <c r="E8" s="584"/>
      <c r="F8" s="584"/>
      <c r="G8" s="584"/>
      <c r="H8" s="584"/>
      <c r="I8" s="584"/>
      <c r="J8" s="584"/>
      <c r="K8" s="584"/>
      <c r="L8" s="584"/>
      <c r="M8" s="584"/>
      <c r="N8" s="585"/>
    </row>
    <row r="9" spans="3:14" ht="15" thickBot="1" x14ac:dyDescent="0.35">
      <c r="C9" s="586" t="s">
        <v>207</v>
      </c>
      <c r="D9" s="587"/>
      <c r="E9" s="587"/>
      <c r="F9" s="586" t="s">
        <v>208</v>
      </c>
      <c r="G9" s="587"/>
      <c r="H9" s="587"/>
      <c r="I9" s="588"/>
      <c r="J9" s="586" t="s">
        <v>209</v>
      </c>
      <c r="K9" s="587"/>
      <c r="L9" s="587"/>
      <c r="M9" s="588"/>
      <c r="N9" s="528"/>
    </row>
    <row r="10" spans="3:14" ht="40.200000000000003" thickBot="1" x14ac:dyDescent="0.35">
      <c r="C10" s="589" t="s">
        <v>13</v>
      </c>
      <c r="D10" s="590"/>
      <c r="E10" s="530" t="s">
        <v>14</v>
      </c>
      <c r="F10" s="589" t="s">
        <v>15</v>
      </c>
      <c r="G10" s="590"/>
      <c r="H10" s="589" t="s">
        <v>16</v>
      </c>
      <c r="I10" s="590"/>
      <c r="J10" s="589" t="s">
        <v>15</v>
      </c>
      <c r="K10" s="591"/>
      <c r="L10" s="591"/>
      <c r="M10" s="590"/>
      <c r="N10" s="529" t="s">
        <v>18</v>
      </c>
    </row>
    <row r="11" spans="3:14" ht="39.6" x14ac:dyDescent="0.3">
      <c r="C11" s="531" t="s">
        <v>214</v>
      </c>
      <c r="D11" s="531" t="s">
        <v>215</v>
      </c>
      <c r="E11" s="531" t="s">
        <v>220</v>
      </c>
      <c r="F11" s="531" t="s">
        <v>216</v>
      </c>
      <c r="G11" s="531" t="s">
        <v>217</v>
      </c>
      <c r="H11" s="531" t="s">
        <v>218</v>
      </c>
      <c r="I11" s="531" t="s">
        <v>219</v>
      </c>
      <c r="J11" s="531" t="s">
        <v>210</v>
      </c>
      <c r="K11" s="531" t="s">
        <v>211</v>
      </c>
      <c r="L11" s="531" t="s">
        <v>212</v>
      </c>
      <c r="M11" s="531" t="s">
        <v>213</v>
      </c>
      <c r="N11" s="531"/>
    </row>
    <row r="12" spans="3:14" x14ac:dyDescent="0.3">
      <c r="C12" s="129">
        <v>0</v>
      </c>
      <c r="D12" s="129">
        <v>0</v>
      </c>
      <c r="E12" s="129">
        <v>6</v>
      </c>
      <c r="F12" s="129">
        <v>63</v>
      </c>
      <c r="G12" s="129">
        <v>178</v>
      </c>
      <c r="H12" s="129">
        <v>0</v>
      </c>
      <c r="I12" s="129">
        <v>0</v>
      </c>
      <c r="J12" s="31">
        <v>67</v>
      </c>
      <c r="K12" s="31">
        <v>172</v>
      </c>
      <c r="L12" s="31">
        <v>2</v>
      </c>
      <c r="M12" s="31">
        <v>0</v>
      </c>
      <c r="N12" s="31">
        <v>14</v>
      </c>
    </row>
    <row r="13" spans="3:14" x14ac:dyDescent="0.3">
      <c r="E13">
        <v>6</v>
      </c>
      <c r="F13">
        <v>67</v>
      </c>
      <c r="G13">
        <v>203</v>
      </c>
      <c r="J13">
        <v>76</v>
      </c>
      <c r="K13">
        <v>192</v>
      </c>
      <c r="L13">
        <v>2</v>
      </c>
    </row>
    <row r="15" spans="3:14" x14ac:dyDescent="0.3">
      <c r="F15">
        <v>261</v>
      </c>
    </row>
    <row r="16" spans="3:14" x14ac:dyDescent="0.3">
      <c r="F16">
        <v>247</v>
      </c>
    </row>
  </sheetData>
  <mergeCells count="16">
    <mergeCell ref="C2:N2"/>
    <mergeCell ref="J4:M4"/>
    <mergeCell ref="C4:D4"/>
    <mergeCell ref="F4:G4"/>
    <mergeCell ref="H4:I4"/>
    <mergeCell ref="F3:I3"/>
    <mergeCell ref="J3:M3"/>
    <mergeCell ref="C3:E3"/>
    <mergeCell ref="C8:N8"/>
    <mergeCell ref="C9:E9"/>
    <mergeCell ref="F9:I9"/>
    <mergeCell ref="J9:M9"/>
    <mergeCell ref="C10:D10"/>
    <mergeCell ref="F10:G10"/>
    <mergeCell ref="H10:I10"/>
    <mergeCell ref="J10:M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8DFF-EFDF-4EB3-A593-655BB88CB5BD}">
  <sheetPr codeName="Sheet3"/>
  <dimension ref="A1:J20"/>
  <sheetViews>
    <sheetView topLeftCell="A8" workbookViewId="0">
      <selection activeCell="A13" sqref="A13:A15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29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1" t="s">
        <v>25</v>
      </c>
      <c r="B13" s="82"/>
      <c r="C13" s="82"/>
      <c r="D13" s="216" t="s">
        <v>75</v>
      </c>
      <c r="E13" s="217"/>
      <c r="F13" s="69"/>
      <c r="G13" s="70"/>
      <c r="H13" s="218" t="s">
        <v>76</v>
      </c>
      <c r="I13" s="79"/>
      <c r="J13" s="86"/>
    </row>
    <row r="14" spans="1:10" x14ac:dyDescent="0.3">
      <c r="A14" s="29" t="s">
        <v>26</v>
      </c>
      <c r="B14" s="12"/>
      <c r="C14" s="12"/>
      <c r="D14" s="39" t="s">
        <v>75</v>
      </c>
      <c r="E14" s="36"/>
      <c r="F14" s="40"/>
      <c r="G14" s="35"/>
      <c r="H14" s="36" t="s">
        <v>76</v>
      </c>
      <c r="I14" s="80"/>
      <c r="J14" s="87"/>
    </row>
    <row r="15" spans="1:10" x14ac:dyDescent="0.3">
      <c r="A15" s="29" t="s">
        <v>30</v>
      </c>
      <c r="B15" s="12"/>
      <c r="C15" s="12"/>
      <c r="D15" s="39" t="s">
        <v>75</v>
      </c>
      <c r="E15" s="36"/>
      <c r="F15" s="40"/>
      <c r="G15" s="35"/>
      <c r="H15" s="36" t="s">
        <v>76</v>
      </c>
      <c r="I15" s="80"/>
      <c r="J15" s="87"/>
    </row>
    <row r="16" spans="1:10" ht="15" thickBot="1" x14ac:dyDescent="0.35">
      <c r="A16" s="90"/>
      <c r="B16" s="91"/>
      <c r="C16" s="91"/>
      <c r="D16" s="91"/>
      <c r="E16" s="92"/>
      <c r="F16" s="93"/>
      <c r="G16" s="91"/>
      <c r="H16" s="92"/>
      <c r="I16" s="94"/>
      <c r="J16" s="95"/>
    </row>
    <row r="17" spans="2:9" ht="15" thickBot="1" x14ac:dyDescent="0.35"/>
    <row r="18" spans="2:9" x14ac:dyDescent="0.3">
      <c r="B18" s="540">
        <f ca="1">COUNTIF($B$13:$B$24,"P")</f>
        <v>0</v>
      </c>
      <c r="C18" s="541">
        <f>COUNTIF($C$13:C16,"C")</f>
        <v>0</v>
      </c>
      <c r="D18" s="541">
        <f>COUNTIF($D$13:D16,"G")</f>
        <v>0</v>
      </c>
      <c r="E18" s="541">
        <f>COUNTIF($E$13:E16,"C")</f>
        <v>0</v>
      </c>
      <c r="F18" s="541">
        <f>COUNTIF($F$13:F16,"P")</f>
        <v>0</v>
      </c>
      <c r="G18" s="541">
        <f>COUNTIF($G$13:G16,"PVR")</f>
        <v>0</v>
      </c>
      <c r="H18" s="541">
        <f>COUNTIF($H$13:H16,"EX")</f>
        <v>0</v>
      </c>
      <c r="I18" s="542">
        <f>COUNTIF($I$13:I16,"N/A")</f>
        <v>0</v>
      </c>
    </row>
    <row r="19" spans="2:9" x14ac:dyDescent="0.3">
      <c r="B19" s="547"/>
      <c r="C19" s="546"/>
      <c r="D19" s="546">
        <f>COUNTIF($D$13:D17,"D")</f>
        <v>3</v>
      </c>
      <c r="E19" s="546"/>
      <c r="F19" s="546"/>
      <c r="G19" s="546"/>
      <c r="H19" s="546">
        <f>COUNTIF($H$13:H16,"VR")</f>
        <v>3</v>
      </c>
      <c r="I19" s="548"/>
    </row>
    <row r="20" spans="2:9" ht="15" thickBot="1" x14ac:dyDescent="0.35">
      <c r="B20" s="543"/>
      <c r="C20" s="544"/>
      <c r="D20" s="544"/>
      <c r="E20" s="544"/>
      <c r="F20" s="544"/>
      <c r="G20" s="544"/>
      <c r="H20" s="544">
        <f>COUNTIF($H$13:H17,"FL")</f>
        <v>0</v>
      </c>
      <c r="I20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2409A-1DA9-4EF6-BAEF-998D136451C9}">
  <sheetPr codeName="Sheet4"/>
  <dimension ref="A1:J51"/>
  <sheetViews>
    <sheetView topLeftCell="A28" workbookViewId="0">
      <selection activeCell="G49" sqref="G49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29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113">
        <v>1</v>
      </c>
      <c r="B13" s="114"/>
      <c r="C13" s="114"/>
      <c r="D13" s="221" t="s">
        <v>75</v>
      </c>
      <c r="E13" s="222"/>
      <c r="F13" s="223"/>
      <c r="G13" s="224"/>
      <c r="H13" s="225" t="s">
        <v>76</v>
      </c>
      <c r="I13" s="115"/>
      <c r="J13" s="116"/>
    </row>
    <row r="14" spans="1:10" ht="15" thickBot="1" x14ac:dyDescent="0.35">
      <c r="A14" s="106"/>
      <c r="B14" s="20"/>
      <c r="C14" s="20"/>
      <c r="D14" s="43"/>
      <c r="E14" s="44"/>
      <c r="F14" s="45"/>
      <c r="G14" s="43"/>
      <c r="H14" s="50"/>
      <c r="I14" s="23"/>
      <c r="J14" s="24"/>
    </row>
    <row r="15" spans="1:10" x14ac:dyDescent="0.3">
      <c r="A15" s="219" t="s">
        <v>80</v>
      </c>
      <c r="B15" s="12"/>
      <c r="C15" s="12"/>
      <c r="D15" s="35" t="s">
        <v>75</v>
      </c>
      <c r="E15" s="36"/>
      <c r="F15" s="40"/>
      <c r="G15" s="35"/>
      <c r="H15" s="72" t="s">
        <v>76</v>
      </c>
      <c r="I15" s="238"/>
      <c r="J15" s="220"/>
    </row>
    <row r="16" spans="1:10" ht="15" thickBot="1" x14ac:dyDescent="0.35">
      <c r="A16" s="108" t="s">
        <v>81</v>
      </c>
      <c r="B16" s="109"/>
      <c r="C16" s="109"/>
      <c r="D16" s="226" t="s">
        <v>75</v>
      </c>
      <c r="E16" s="227"/>
      <c r="F16" s="228"/>
      <c r="G16" s="229"/>
      <c r="H16" s="230" t="s">
        <v>76</v>
      </c>
      <c r="I16" s="123"/>
      <c r="J16" s="118"/>
    </row>
    <row r="17" spans="1:10" ht="15" thickBot="1" x14ac:dyDescent="0.35">
      <c r="A17" s="106"/>
      <c r="B17" s="20"/>
      <c r="C17" s="20"/>
      <c r="D17" s="43"/>
      <c r="E17" s="44"/>
      <c r="F17" s="45"/>
      <c r="G17" s="43"/>
      <c r="H17" s="50"/>
      <c r="I17" s="23"/>
      <c r="J17" s="24"/>
    </row>
    <row r="18" spans="1:10" ht="15" thickBot="1" x14ac:dyDescent="0.35">
      <c r="A18" s="102">
        <v>3</v>
      </c>
      <c r="B18" s="109"/>
      <c r="C18" s="109"/>
      <c r="D18" s="226" t="s">
        <v>75</v>
      </c>
      <c r="E18" s="227"/>
      <c r="F18" s="228"/>
      <c r="G18" s="229"/>
      <c r="H18" s="230" t="s">
        <v>76</v>
      </c>
      <c r="I18" s="123"/>
      <c r="J18" s="118"/>
    </row>
    <row r="19" spans="1:10" s="101" customFormat="1" ht="15" thickBot="1" x14ac:dyDescent="0.35">
      <c r="A19" s="535"/>
      <c r="B19" s="234"/>
      <c r="C19" s="234"/>
      <c r="D19" s="234"/>
      <c r="E19" s="235"/>
      <c r="F19" s="232"/>
      <c r="G19" s="111"/>
      <c r="H19" s="233"/>
      <c r="I19" s="124"/>
      <c r="J19" s="119"/>
    </row>
    <row r="20" spans="1:10" s="101" customFormat="1" ht="15" thickBot="1" x14ac:dyDescent="0.35">
      <c r="A20" s="308" t="s">
        <v>82</v>
      </c>
      <c r="B20" s="537"/>
      <c r="C20" s="537"/>
      <c r="D20" s="455" t="s">
        <v>75</v>
      </c>
      <c r="E20" s="456"/>
      <c r="F20" s="532"/>
      <c r="G20" s="229"/>
      <c r="H20" s="230" t="s">
        <v>76</v>
      </c>
      <c r="I20" s="126"/>
      <c r="J20" s="236"/>
    </row>
    <row r="21" spans="1:10" ht="15" thickBot="1" x14ac:dyDescent="0.35">
      <c r="A21" s="536" t="s">
        <v>83</v>
      </c>
      <c r="B21" s="538"/>
      <c r="C21" s="538"/>
      <c r="D21" s="306" t="s">
        <v>75</v>
      </c>
      <c r="E21" s="539"/>
      <c r="F21" s="532"/>
      <c r="G21" s="229"/>
      <c r="H21" s="230" t="s">
        <v>76</v>
      </c>
      <c r="I21" s="125"/>
      <c r="J21" s="120"/>
    </row>
    <row r="22" spans="1:10" s="101" customFormat="1" ht="15" thickBot="1" x14ac:dyDescent="0.35">
      <c r="A22" s="536"/>
      <c r="B22" s="533"/>
      <c r="C22" s="533"/>
      <c r="D22" s="533"/>
      <c r="E22" s="534"/>
      <c r="F22" s="232"/>
      <c r="G22" s="111"/>
      <c r="H22" s="233"/>
      <c r="I22" s="124"/>
      <c r="J22" s="119"/>
    </row>
    <row r="23" spans="1:10" ht="15" thickBot="1" x14ac:dyDescent="0.35">
      <c r="A23" s="242">
        <v>5</v>
      </c>
      <c r="B23" s="112"/>
      <c r="C23" s="112"/>
      <c r="D23" s="226" t="s">
        <v>75</v>
      </c>
      <c r="E23" s="227"/>
      <c r="F23" s="228"/>
      <c r="G23" s="229"/>
      <c r="H23" s="230" t="s">
        <v>76</v>
      </c>
      <c r="I23" s="125"/>
      <c r="J23" s="120"/>
    </row>
    <row r="24" spans="1:10" s="101" customFormat="1" ht="15" thickBot="1" x14ac:dyDescent="0.35">
      <c r="A24" s="240"/>
      <c r="B24" s="111"/>
      <c r="C24" s="111"/>
      <c r="D24" s="111"/>
      <c r="E24" s="231"/>
      <c r="F24" s="232"/>
      <c r="G24" s="111"/>
      <c r="H24" s="233"/>
      <c r="I24" s="124"/>
      <c r="J24" s="119"/>
    </row>
    <row r="25" spans="1:10" ht="15" thickBot="1" x14ac:dyDescent="0.35">
      <c r="A25" s="242">
        <v>6</v>
      </c>
      <c r="B25" s="112"/>
      <c r="C25" s="112"/>
      <c r="D25" s="226" t="s">
        <v>75</v>
      </c>
      <c r="E25" s="227"/>
      <c r="F25" s="228"/>
      <c r="G25" s="229"/>
      <c r="H25" s="230" t="s">
        <v>76</v>
      </c>
      <c r="I25" s="125"/>
      <c r="J25" s="120"/>
    </row>
    <row r="26" spans="1:10" s="101" customFormat="1" ht="15" thickBot="1" x14ac:dyDescent="0.35">
      <c r="A26" s="240"/>
      <c r="B26" s="111"/>
      <c r="C26" s="111"/>
      <c r="D26" s="111"/>
      <c r="E26" s="231"/>
      <c r="F26" s="232"/>
      <c r="G26" s="111"/>
      <c r="H26" s="233"/>
      <c r="I26" s="124"/>
      <c r="J26" s="119"/>
    </row>
    <row r="27" spans="1:10" ht="15" thickBot="1" x14ac:dyDescent="0.35">
      <c r="A27" s="242">
        <v>7</v>
      </c>
      <c r="B27" s="112"/>
      <c r="C27" s="112"/>
      <c r="D27" s="226" t="s">
        <v>75</v>
      </c>
      <c r="E27" s="227"/>
      <c r="F27" s="228"/>
      <c r="G27" s="229"/>
      <c r="H27" s="230" t="s">
        <v>76</v>
      </c>
      <c r="I27" s="125"/>
      <c r="J27" s="120"/>
    </row>
    <row r="28" spans="1:10" s="101" customFormat="1" ht="15" thickBot="1" x14ac:dyDescent="0.35">
      <c r="A28" s="240"/>
      <c r="B28" s="111"/>
      <c r="C28" s="111"/>
      <c r="D28" s="111"/>
      <c r="E28" s="231"/>
      <c r="F28" s="232"/>
      <c r="G28" s="111"/>
      <c r="H28" s="233"/>
      <c r="I28" s="124"/>
      <c r="J28" s="119"/>
    </row>
    <row r="29" spans="1:10" s="101" customFormat="1" x14ac:dyDescent="0.3">
      <c r="A29" s="241" t="s">
        <v>84</v>
      </c>
      <c r="B29" s="110"/>
      <c r="C29" s="110"/>
      <c r="D29" s="248" t="s">
        <v>75</v>
      </c>
      <c r="E29" s="249"/>
      <c r="F29" s="250"/>
      <c r="G29" s="248"/>
      <c r="H29" s="251" t="s">
        <v>76</v>
      </c>
      <c r="I29" s="126"/>
      <c r="J29" s="236"/>
    </row>
    <row r="30" spans="1:10" s="101" customFormat="1" x14ac:dyDescent="0.3">
      <c r="A30" s="243" t="s">
        <v>85</v>
      </c>
      <c r="B30" s="99"/>
      <c r="C30" s="99"/>
      <c r="D30" s="248" t="s">
        <v>75</v>
      </c>
      <c r="E30" s="249"/>
      <c r="F30" s="250"/>
      <c r="G30" s="248"/>
      <c r="H30" s="251" t="s">
        <v>76</v>
      </c>
      <c r="I30" s="127"/>
      <c r="J30" s="237"/>
    </row>
    <row r="31" spans="1:10" ht="15" thickBot="1" x14ac:dyDescent="0.35">
      <c r="A31" s="242" t="s">
        <v>86</v>
      </c>
      <c r="B31" s="112"/>
      <c r="C31" s="112"/>
      <c r="D31" s="248" t="s">
        <v>75</v>
      </c>
      <c r="E31" s="249"/>
      <c r="F31" s="250"/>
      <c r="G31" s="248"/>
      <c r="H31" s="251" t="s">
        <v>76</v>
      </c>
      <c r="I31" s="125"/>
      <c r="J31" s="120"/>
    </row>
    <row r="32" spans="1:10" s="101" customFormat="1" ht="15" thickBot="1" x14ac:dyDescent="0.35">
      <c r="A32" s="240"/>
      <c r="B32" s="111"/>
      <c r="C32" s="111"/>
      <c r="D32" s="111"/>
      <c r="E32" s="231"/>
      <c r="F32" s="232"/>
      <c r="G32" s="111"/>
      <c r="H32" s="233"/>
      <c r="I32" s="124"/>
      <c r="J32" s="119"/>
    </row>
    <row r="33" spans="1:10" x14ac:dyDescent="0.3">
      <c r="A33" s="244" t="s">
        <v>31</v>
      </c>
      <c r="B33" s="110"/>
      <c r="C33" s="110"/>
      <c r="D33" s="248" t="s">
        <v>75</v>
      </c>
      <c r="E33" s="249"/>
      <c r="F33" s="250"/>
      <c r="G33" s="248"/>
      <c r="H33" s="251" t="s">
        <v>87</v>
      </c>
      <c r="I33" s="126"/>
      <c r="J33" s="121"/>
    </row>
    <row r="34" spans="1:10" x14ac:dyDescent="0.3">
      <c r="A34" s="245" t="s">
        <v>32</v>
      </c>
      <c r="B34" s="99"/>
      <c r="C34" s="99"/>
      <c r="D34" s="248" t="s">
        <v>75</v>
      </c>
      <c r="E34" s="249"/>
      <c r="F34" s="250"/>
      <c r="G34" s="248"/>
      <c r="H34" s="251" t="s">
        <v>87</v>
      </c>
      <c r="I34" s="127"/>
      <c r="J34" s="122"/>
    </row>
    <row r="35" spans="1:10" x14ac:dyDescent="0.3">
      <c r="A35" s="245" t="s">
        <v>33</v>
      </c>
      <c r="B35" s="248"/>
      <c r="C35" s="248"/>
      <c r="D35" s="248"/>
      <c r="E35" s="249"/>
      <c r="F35" s="250"/>
      <c r="G35" s="248"/>
      <c r="H35" s="251"/>
      <c r="I35" s="252" t="s">
        <v>88</v>
      </c>
      <c r="J35" s="254"/>
    </row>
    <row r="36" spans="1:10" ht="15" thickBot="1" x14ac:dyDescent="0.35">
      <c r="A36" s="246" t="s">
        <v>34</v>
      </c>
      <c r="B36" s="253"/>
      <c r="C36" s="253" t="s">
        <v>89</v>
      </c>
      <c r="D36" s="253"/>
      <c r="E36" s="255"/>
      <c r="F36" s="256"/>
      <c r="G36" s="307" t="s">
        <v>110</v>
      </c>
      <c r="H36" s="258"/>
      <c r="I36" s="259"/>
      <c r="J36" s="260"/>
    </row>
    <row r="37" spans="1:10" s="101" customFormat="1" ht="15" thickBot="1" x14ac:dyDescent="0.35">
      <c r="A37" s="240"/>
      <c r="B37" s="261"/>
      <c r="C37" s="261"/>
      <c r="D37" s="261"/>
      <c r="E37" s="262"/>
      <c r="F37" s="239"/>
      <c r="G37" s="261"/>
      <c r="H37" s="263"/>
      <c r="I37" s="264"/>
      <c r="J37" s="265"/>
    </row>
    <row r="38" spans="1:10" x14ac:dyDescent="0.3">
      <c r="A38" s="244" t="s">
        <v>35</v>
      </c>
      <c r="B38" s="266"/>
      <c r="C38" s="110"/>
      <c r="D38" s="248" t="s">
        <v>75</v>
      </c>
      <c r="E38" s="249"/>
      <c r="F38" s="250"/>
      <c r="G38" s="248"/>
      <c r="H38" s="251" t="s">
        <v>87</v>
      </c>
      <c r="I38" s="126"/>
      <c r="J38" s="268"/>
    </row>
    <row r="39" spans="1:10" x14ac:dyDescent="0.3">
      <c r="A39" s="245" t="s">
        <v>36</v>
      </c>
      <c r="B39" s="248"/>
      <c r="C39" s="99"/>
      <c r="D39" s="248" t="s">
        <v>75</v>
      </c>
      <c r="E39" s="249"/>
      <c r="F39" s="250"/>
      <c r="G39" s="248"/>
      <c r="H39" s="251" t="s">
        <v>87</v>
      </c>
      <c r="I39" s="127"/>
      <c r="J39" s="254"/>
    </row>
    <row r="40" spans="1:10" x14ac:dyDescent="0.3">
      <c r="A40" s="245" t="s">
        <v>37</v>
      </c>
      <c r="B40" s="248"/>
      <c r="C40" s="248"/>
      <c r="D40" s="248"/>
      <c r="E40" s="249"/>
      <c r="F40" s="250"/>
      <c r="G40" s="248"/>
      <c r="H40" s="251"/>
      <c r="I40" s="252" t="s">
        <v>88</v>
      </c>
      <c r="J40" s="254"/>
    </row>
    <row r="41" spans="1:10" ht="15" thickBot="1" x14ac:dyDescent="0.35">
      <c r="A41" s="246" t="s">
        <v>38</v>
      </c>
      <c r="B41" s="253"/>
      <c r="C41" s="253" t="s">
        <v>89</v>
      </c>
      <c r="D41" s="253"/>
      <c r="E41" s="255"/>
      <c r="F41" s="256"/>
      <c r="G41" s="307" t="s">
        <v>110</v>
      </c>
      <c r="H41" s="258"/>
      <c r="I41" s="259"/>
      <c r="J41" s="260"/>
    </row>
    <row r="42" spans="1:10" s="101" customFormat="1" ht="15" thickBot="1" x14ac:dyDescent="0.35">
      <c r="A42" s="240"/>
      <c r="B42" s="261"/>
      <c r="C42" s="261"/>
      <c r="D42" s="261"/>
      <c r="E42" s="262"/>
      <c r="F42" s="239"/>
      <c r="G42" s="261"/>
      <c r="H42" s="263"/>
      <c r="I42" s="264"/>
      <c r="J42" s="265"/>
    </row>
    <row r="43" spans="1:10" x14ac:dyDescent="0.3">
      <c r="A43" s="244" t="s">
        <v>39</v>
      </c>
      <c r="B43" s="266"/>
      <c r="C43" s="266"/>
      <c r="D43" s="248" t="s">
        <v>75</v>
      </c>
      <c r="E43" s="249"/>
      <c r="F43" s="250"/>
      <c r="G43" s="248"/>
      <c r="H43" s="251" t="s">
        <v>87</v>
      </c>
      <c r="I43" s="267"/>
      <c r="J43" s="268"/>
    </row>
    <row r="44" spans="1:10" ht="15" thickBot="1" x14ac:dyDescent="0.35">
      <c r="A44" s="246" t="s">
        <v>40</v>
      </c>
      <c r="B44" s="253"/>
      <c r="C44" s="253" t="s">
        <v>89</v>
      </c>
      <c r="D44" s="253"/>
      <c r="E44" s="255"/>
      <c r="F44" s="269"/>
      <c r="G44" s="307" t="s">
        <v>110</v>
      </c>
      <c r="H44" s="270"/>
      <c r="I44" s="271"/>
      <c r="J44" s="260"/>
    </row>
    <row r="45" spans="1:10" s="101" customFormat="1" ht="15" thickBot="1" x14ac:dyDescent="0.35">
      <c r="A45" s="240"/>
      <c r="B45" s="261"/>
      <c r="C45" s="261"/>
      <c r="D45" s="261"/>
      <c r="E45" s="262"/>
      <c r="F45" s="239"/>
      <c r="G45" s="261"/>
      <c r="H45" s="263"/>
      <c r="I45" s="264"/>
      <c r="J45" s="265"/>
    </row>
    <row r="46" spans="1:10" x14ac:dyDescent="0.3">
      <c r="A46" s="308" t="s">
        <v>41</v>
      </c>
      <c r="B46" s="309"/>
      <c r="C46" s="309"/>
      <c r="D46" s="309" t="s">
        <v>75</v>
      </c>
      <c r="E46" s="310"/>
      <c r="F46" s="311"/>
      <c r="G46" s="309"/>
      <c r="H46" s="312" t="s">
        <v>87</v>
      </c>
      <c r="I46" s="267"/>
      <c r="J46" s="268"/>
    </row>
    <row r="47" spans="1:10" ht="15" thickBot="1" x14ac:dyDescent="0.35">
      <c r="A47" s="247" t="s">
        <v>42</v>
      </c>
      <c r="B47" s="257"/>
      <c r="C47" s="257"/>
      <c r="D47" s="257" t="s">
        <v>75</v>
      </c>
      <c r="E47" s="313"/>
      <c r="F47" s="256"/>
      <c r="G47" s="257"/>
      <c r="H47" s="258" t="s">
        <v>87</v>
      </c>
      <c r="I47" s="259"/>
      <c r="J47" s="272"/>
    </row>
    <row r="48" spans="1:10" ht="15" thickBot="1" x14ac:dyDescent="0.35"/>
    <row r="49" spans="2:9" x14ac:dyDescent="0.3">
      <c r="B49" s="540">
        <f>COUNTIF($B$13:$B$24,"P")</f>
        <v>0</v>
      </c>
      <c r="C49" s="541">
        <f>COUNTIF($C$13:C47,"C")</f>
        <v>3</v>
      </c>
      <c r="D49" s="541">
        <f>COUNTIF($D$13:D47,"G")</f>
        <v>0</v>
      </c>
      <c r="E49" s="541">
        <f>COUNTIF($E$13:E47,"C")</f>
        <v>0</v>
      </c>
      <c r="F49" s="541">
        <f>COUNTIF($F$13:F47,"P")</f>
        <v>0</v>
      </c>
      <c r="G49" s="541">
        <f>COUNTIF(G$13:$G47,"PNR")</f>
        <v>3</v>
      </c>
      <c r="H49" s="541">
        <f>COUNTIF($H$13:H47,"EX")</f>
        <v>7</v>
      </c>
      <c r="I49" s="542">
        <f>COUNTIF($I$13:I47,"N/A")</f>
        <v>2</v>
      </c>
    </row>
    <row r="50" spans="2:9" x14ac:dyDescent="0.3">
      <c r="B50" s="547"/>
      <c r="C50" s="546"/>
      <c r="D50" s="546">
        <f>COUNTIF($D$13:D48,"D")</f>
        <v>19</v>
      </c>
      <c r="E50" s="546"/>
      <c r="F50" s="546"/>
      <c r="G50" s="546"/>
      <c r="H50" s="546">
        <f>COUNTIF($H$13:H47,"VR")</f>
        <v>12</v>
      </c>
      <c r="I50" s="548"/>
    </row>
    <row r="51" spans="2:9" ht="15" thickBot="1" x14ac:dyDescent="0.35">
      <c r="B51" s="543"/>
      <c r="C51" s="544"/>
      <c r="D51" s="544"/>
      <c r="E51" s="544"/>
      <c r="F51" s="544"/>
      <c r="G51" s="544"/>
      <c r="H51" s="544">
        <f>COUNTIF($H$13:H48,"FL")</f>
        <v>0</v>
      </c>
      <c r="I51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1857D-DB8E-4F75-9D20-1C6744CEA35B}">
  <sheetPr codeName="Sheet5"/>
  <dimension ref="A1:J30"/>
  <sheetViews>
    <sheetView topLeftCell="A9" workbookViewId="0">
      <selection activeCell="A13" sqref="A13:A26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43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80"/>
      <c r="C11" s="581"/>
      <c r="D11" s="581"/>
      <c r="E11" s="581"/>
      <c r="F11" s="580"/>
      <c r="G11" s="581"/>
      <c r="H11" s="581"/>
      <c r="I11" s="581"/>
      <c r="J11" s="582"/>
    </row>
    <row r="12" spans="1:10" ht="55.8" thickBot="1" x14ac:dyDescent="0.35">
      <c r="A12" s="74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" t="s">
        <v>59</v>
      </c>
      <c r="B13" s="9"/>
      <c r="C13" s="9"/>
      <c r="D13" s="33" t="s">
        <v>75</v>
      </c>
      <c r="E13" s="34"/>
      <c r="F13" s="69"/>
      <c r="G13" s="70"/>
      <c r="H13" s="71" t="s">
        <v>76</v>
      </c>
      <c r="I13" s="79"/>
      <c r="J13" s="14"/>
    </row>
    <row r="14" spans="1:10" x14ac:dyDescent="0.3">
      <c r="A14" s="15" t="s">
        <v>44</v>
      </c>
      <c r="B14" s="96"/>
      <c r="C14" s="96"/>
      <c r="D14" s="33" t="s">
        <v>75</v>
      </c>
      <c r="E14" s="59"/>
      <c r="F14" s="64"/>
      <c r="G14" s="47"/>
      <c r="H14" s="73" t="s">
        <v>76</v>
      </c>
      <c r="I14" s="17"/>
      <c r="J14" s="18"/>
    </row>
    <row r="15" spans="1:10" x14ac:dyDescent="0.3">
      <c r="A15" s="140" t="s">
        <v>60</v>
      </c>
      <c r="B15" s="100"/>
      <c r="C15" s="100"/>
      <c r="D15" s="33" t="s">
        <v>75</v>
      </c>
      <c r="E15" s="273"/>
      <c r="F15" s="274"/>
      <c r="G15" s="275"/>
      <c r="H15" s="276" t="s">
        <v>76</v>
      </c>
      <c r="I15" s="134"/>
      <c r="J15" s="141"/>
    </row>
    <row r="16" spans="1:10" x14ac:dyDescent="0.3">
      <c r="A16" s="8" t="s">
        <v>45</v>
      </c>
      <c r="B16" s="12"/>
      <c r="C16" s="12"/>
      <c r="D16" s="33" t="s">
        <v>75</v>
      </c>
      <c r="E16" s="36"/>
      <c r="F16" s="40"/>
      <c r="G16" s="35"/>
      <c r="H16" s="276" t="s">
        <v>76</v>
      </c>
      <c r="I16" s="13"/>
      <c r="J16" s="14"/>
    </row>
    <row r="17" spans="1:10" x14ac:dyDescent="0.3">
      <c r="A17" s="15" t="s">
        <v>61</v>
      </c>
      <c r="B17" s="96"/>
      <c r="C17" s="96"/>
      <c r="D17" s="33" t="s">
        <v>75</v>
      </c>
      <c r="E17" s="59"/>
      <c r="F17" s="64"/>
      <c r="G17" s="47"/>
      <c r="H17" s="276" t="s">
        <v>76</v>
      </c>
      <c r="I17" s="17"/>
      <c r="J17" s="18"/>
    </row>
    <row r="18" spans="1:10" ht="15" thickBot="1" x14ac:dyDescent="0.35">
      <c r="A18" s="15" t="s">
        <v>62</v>
      </c>
      <c r="B18" s="128"/>
      <c r="C18" s="128"/>
      <c r="D18" s="33" t="s">
        <v>75</v>
      </c>
      <c r="E18" s="277"/>
      <c r="F18" s="278"/>
      <c r="G18" s="128"/>
      <c r="H18" s="276" t="s">
        <v>76</v>
      </c>
      <c r="I18" s="135"/>
      <c r="J18" s="142"/>
    </row>
    <row r="19" spans="1:10" ht="15" thickBot="1" x14ac:dyDescent="0.35">
      <c r="A19" s="56"/>
      <c r="B19" s="57"/>
      <c r="C19" s="57"/>
      <c r="D19" s="57"/>
      <c r="E19" s="61"/>
      <c r="F19" s="56"/>
      <c r="G19" s="57"/>
      <c r="H19" s="58"/>
      <c r="I19" s="136"/>
      <c r="J19" s="63"/>
    </row>
    <row r="20" spans="1:10" x14ac:dyDescent="0.3">
      <c r="A20" s="8" t="s">
        <v>63</v>
      </c>
      <c r="B20" s="129"/>
      <c r="C20" s="129"/>
      <c r="D20" s="33" t="s">
        <v>75</v>
      </c>
      <c r="E20" s="273"/>
      <c r="F20" s="274"/>
      <c r="G20" s="275"/>
      <c r="H20" s="276" t="s">
        <v>76</v>
      </c>
      <c r="I20" s="137"/>
      <c r="J20" s="143"/>
    </row>
    <row r="21" spans="1:10" x14ac:dyDescent="0.3">
      <c r="A21" s="144" t="s">
        <v>64</v>
      </c>
      <c r="B21" s="31"/>
      <c r="C21" s="31"/>
      <c r="D21" s="33" t="s">
        <v>75</v>
      </c>
      <c r="E21" s="273"/>
      <c r="F21" s="274"/>
      <c r="G21" s="275"/>
      <c r="H21" s="276" t="s">
        <v>76</v>
      </c>
      <c r="I21" s="138"/>
      <c r="J21" s="145"/>
    </row>
    <row r="22" spans="1:10" x14ac:dyDescent="0.3">
      <c r="A22" s="144" t="s">
        <v>65</v>
      </c>
      <c r="B22" s="31"/>
      <c r="C22" s="31"/>
      <c r="D22" s="33" t="s">
        <v>75</v>
      </c>
      <c r="E22" s="273"/>
      <c r="F22" s="274"/>
      <c r="G22" s="275"/>
      <c r="H22" s="276" t="s">
        <v>76</v>
      </c>
      <c r="I22" s="138"/>
      <c r="J22" s="145"/>
    </row>
    <row r="23" spans="1:10" x14ac:dyDescent="0.3">
      <c r="A23" s="144" t="s">
        <v>48</v>
      </c>
      <c r="B23" s="31"/>
      <c r="C23" s="31"/>
      <c r="D23" s="33" t="s">
        <v>75</v>
      </c>
      <c r="E23" s="273"/>
      <c r="F23" s="274"/>
      <c r="G23" s="275"/>
      <c r="H23" s="276" t="s">
        <v>87</v>
      </c>
      <c r="I23" s="138"/>
      <c r="J23" s="145"/>
    </row>
    <row r="24" spans="1:10" x14ac:dyDescent="0.3">
      <c r="A24" s="144" t="s">
        <v>66</v>
      </c>
      <c r="B24" s="31"/>
      <c r="C24" s="31"/>
      <c r="D24" s="33" t="s">
        <v>75</v>
      </c>
      <c r="E24" s="273"/>
      <c r="F24" s="274"/>
      <c r="G24" s="275"/>
      <c r="H24" s="276" t="s">
        <v>76</v>
      </c>
      <c r="I24" s="138"/>
      <c r="J24" s="145"/>
    </row>
    <row r="25" spans="1:10" x14ac:dyDescent="0.3">
      <c r="A25" s="144" t="s">
        <v>67</v>
      </c>
      <c r="B25" s="31"/>
      <c r="C25" s="31"/>
      <c r="D25" s="33" t="s">
        <v>75</v>
      </c>
      <c r="E25" s="273"/>
      <c r="F25" s="274"/>
      <c r="G25" s="275"/>
      <c r="H25" s="276" t="s">
        <v>76</v>
      </c>
      <c r="I25" s="138"/>
      <c r="J25" s="145"/>
    </row>
    <row r="26" spans="1:10" ht="15" thickBot="1" x14ac:dyDescent="0.35">
      <c r="A26" s="25" t="s">
        <v>50</v>
      </c>
      <c r="B26" s="133"/>
      <c r="C26" s="133"/>
      <c r="D26" s="133"/>
      <c r="E26" s="279"/>
      <c r="F26" s="280"/>
      <c r="G26" s="133"/>
      <c r="H26" s="281"/>
      <c r="I26" s="199" t="s">
        <v>88</v>
      </c>
      <c r="J26" s="146"/>
    </row>
    <row r="27" spans="1:10" ht="15" thickBot="1" x14ac:dyDescent="0.35"/>
    <row r="28" spans="1:10" x14ac:dyDescent="0.3">
      <c r="B28" s="540">
        <f>COUNTIF($B$13:$B$24,"P")</f>
        <v>0</v>
      </c>
      <c r="C28" s="541">
        <f>COUNTIF($C$13:C26,"C")</f>
        <v>0</v>
      </c>
      <c r="D28" s="541">
        <f>COUNTIF($D$13:D26,"G")</f>
        <v>0</v>
      </c>
      <c r="E28" s="541">
        <f>COUNTIF($E$13:E26,"C")</f>
        <v>0</v>
      </c>
      <c r="F28" s="541">
        <f>COUNTIF($F$13:F26,"P")</f>
        <v>0</v>
      </c>
      <c r="G28" s="541">
        <f>COUNTIF($G$13:G26,"PVR")</f>
        <v>0</v>
      </c>
      <c r="H28" s="541">
        <f>COUNTIF($H$13:H26,"EX")</f>
        <v>1</v>
      </c>
      <c r="I28" s="542">
        <f>COUNTIF($I$13:I26,"N/A")</f>
        <v>1</v>
      </c>
    </row>
    <row r="29" spans="1:10" x14ac:dyDescent="0.3">
      <c r="B29" s="547"/>
      <c r="C29" s="546"/>
      <c r="D29" s="546">
        <f>COUNTIF($D$13:D27,"D")</f>
        <v>12</v>
      </c>
      <c r="E29" s="546"/>
      <c r="F29" s="546"/>
      <c r="G29" s="546"/>
      <c r="H29" s="546">
        <f>COUNTIF($H$13:H26,"VR")</f>
        <v>11</v>
      </c>
      <c r="I29" s="548"/>
    </row>
    <row r="30" spans="1:10" ht="15" thickBot="1" x14ac:dyDescent="0.35">
      <c r="B30" s="543"/>
      <c r="C30" s="544"/>
      <c r="D30" s="544"/>
      <c r="E30" s="544"/>
      <c r="F30" s="544"/>
      <c r="G30" s="544"/>
      <c r="H30" s="544">
        <f>COUNTIF($H$13:H27,"FL")</f>
        <v>0</v>
      </c>
      <c r="I30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B16A6-030C-4C10-8C16-25E5095D17E1}">
  <sheetPr codeName="Sheet6"/>
  <dimension ref="A1:L48"/>
  <sheetViews>
    <sheetView topLeftCell="A16" workbookViewId="0">
      <selection activeCell="G46" sqref="G46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2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2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2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2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2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2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2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2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2" ht="28.2" customHeight="1" thickBot="1" x14ac:dyDescent="0.35">
      <c r="A9" s="565" t="s">
        <v>46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2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2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2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2" x14ac:dyDescent="0.3">
      <c r="A13" s="287" t="s">
        <v>90</v>
      </c>
      <c r="B13" s="284"/>
      <c r="C13" s="82"/>
      <c r="D13" s="216" t="s">
        <v>75</v>
      </c>
      <c r="E13" s="217"/>
      <c r="F13" s="69"/>
      <c r="G13" s="70"/>
      <c r="H13" s="71" t="s">
        <v>76</v>
      </c>
      <c r="I13" s="79"/>
      <c r="J13" s="86"/>
    </row>
    <row r="14" spans="1:12" x14ac:dyDescent="0.3">
      <c r="A14" s="288" t="s">
        <v>91</v>
      </c>
      <c r="B14" s="282"/>
      <c r="C14" s="9"/>
      <c r="D14" s="33" t="s">
        <v>75</v>
      </c>
      <c r="E14" s="34"/>
      <c r="F14" s="299"/>
      <c r="G14" s="300"/>
      <c r="H14" s="301" t="s">
        <v>76</v>
      </c>
      <c r="I14" s="80"/>
      <c r="J14" s="282"/>
    </row>
    <row r="15" spans="1:12" ht="15" thickBot="1" x14ac:dyDescent="0.35">
      <c r="A15" s="288" t="s">
        <v>92</v>
      </c>
      <c r="B15" s="282"/>
      <c r="C15" s="9"/>
      <c r="D15" s="33" t="s">
        <v>75</v>
      </c>
      <c r="E15" s="34"/>
      <c r="F15" s="299"/>
      <c r="G15" s="300"/>
      <c r="H15" s="301" t="s">
        <v>76</v>
      </c>
      <c r="I15" s="80"/>
      <c r="J15" s="282"/>
      <c r="L15">
        <f>COUNTIF(D12:D44,"D")</f>
        <v>19</v>
      </c>
    </row>
    <row r="16" spans="1:12" x14ac:dyDescent="0.3">
      <c r="A16" s="287" t="s">
        <v>93</v>
      </c>
      <c r="B16" s="282"/>
      <c r="C16" s="9"/>
      <c r="D16" s="33" t="s">
        <v>75</v>
      </c>
      <c r="E16" s="34"/>
      <c r="F16" s="299"/>
      <c r="G16" s="300"/>
      <c r="H16" s="301" t="s">
        <v>76</v>
      </c>
      <c r="I16" s="80"/>
      <c r="J16" s="282"/>
      <c r="L16">
        <f>COUNTIF(H12:H44,"VR")</f>
        <v>23</v>
      </c>
    </row>
    <row r="17" spans="1:12" x14ac:dyDescent="0.3">
      <c r="A17" s="288" t="s">
        <v>94</v>
      </c>
      <c r="B17" s="282"/>
      <c r="C17" s="9"/>
      <c r="D17" s="33" t="s">
        <v>75</v>
      </c>
      <c r="E17" s="34"/>
      <c r="F17" s="299"/>
      <c r="G17" s="300"/>
      <c r="H17" s="301" t="s">
        <v>76</v>
      </c>
      <c r="I17" s="80"/>
      <c r="J17" s="282"/>
      <c r="L17">
        <f>COUNTIF(H12:H44,"EX")</f>
        <v>0</v>
      </c>
    </row>
    <row r="18" spans="1:12" ht="15" thickBot="1" x14ac:dyDescent="0.35">
      <c r="A18" s="288" t="s">
        <v>95</v>
      </c>
      <c r="B18" s="282"/>
      <c r="C18" s="9"/>
      <c r="D18" s="33" t="s">
        <v>75</v>
      </c>
      <c r="E18" s="34"/>
      <c r="F18" s="299"/>
      <c r="G18" s="300"/>
      <c r="H18" s="301" t="s">
        <v>76</v>
      </c>
      <c r="I18" s="80"/>
      <c r="J18" s="282"/>
    </row>
    <row r="19" spans="1:12" x14ac:dyDescent="0.3">
      <c r="A19" s="287" t="s">
        <v>96</v>
      </c>
      <c r="B19" s="282"/>
      <c r="C19" s="9"/>
      <c r="D19" s="33" t="s">
        <v>75</v>
      </c>
      <c r="E19" s="34"/>
      <c r="F19" s="299"/>
      <c r="G19" s="300"/>
      <c r="H19" s="301" t="s">
        <v>76</v>
      </c>
      <c r="I19" s="80"/>
      <c r="J19" s="282"/>
    </row>
    <row r="20" spans="1:12" x14ac:dyDescent="0.3">
      <c r="A20" s="288" t="s">
        <v>97</v>
      </c>
      <c r="B20" s="285"/>
      <c r="C20" s="30"/>
      <c r="D20" s="33" t="s">
        <v>75</v>
      </c>
      <c r="E20" s="302"/>
      <c r="F20" s="303"/>
      <c r="G20" s="300"/>
      <c r="H20" s="301" t="s">
        <v>76</v>
      </c>
      <c r="I20" s="80"/>
      <c r="J20" s="282"/>
    </row>
    <row r="21" spans="1:12" ht="15" thickBot="1" x14ac:dyDescent="0.35">
      <c r="A21" s="288" t="s">
        <v>98</v>
      </c>
      <c r="B21" s="286"/>
      <c r="C21" s="147"/>
      <c r="D21" s="33" t="s">
        <v>75</v>
      </c>
      <c r="E21" s="304"/>
      <c r="F21" s="305"/>
      <c r="G21" s="306"/>
      <c r="H21" s="301" t="s">
        <v>76</v>
      </c>
      <c r="I21" s="283"/>
      <c r="J21" s="148"/>
    </row>
    <row r="22" spans="1:12" ht="15" thickBot="1" x14ac:dyDescent="0.35">
      <c r="A22" s="150"/>
      <c r="B22" s="117"/>
      <c r="C22" s="20"/>
      <c r="D22" s="20"/>
      <c r="E22" s="21"/>
      <c r="F22" s="22"/>
      <c r="G22" s="20"/>
      <c r="H22" s="107"/>
      <c r="I22" s="23"/>
      <c r="J22" s="24"/>
    </row>
    <row r="23" spans="1:12" x14ac:dyDescent="0.3">
      <c r="A23" s="292" t="s">
        <v>80</v>
      </c>
      <c r="B23" s="294"/>
      <c r="C23" s="85"/>
      <c r="D23" s="33" t="s">
        <v>75</v>
      </c>
      <c r="E23" s="34"/>
      <c r="F23" s="299"/>
      <c r="G23" s="300"/>
      <c r="H23" s="301" t="s">
        <v>76</v>
      </c>
      <c r="I23" s="296"/>
      <c r="J23" s="298"/>
    </row>
    <row r="24" spans="1:12" ht="15" thickBot="1" x14ac:dyDescent="0.35">
      <c r="A24" s="293" t="s">
        <v>81</v>
      </c>
      <c r="B24" s="89"/>
      <c r="C24" s="88"/>
      <c r="D24" s="33" t="s">
        <v>75</v>
      </c>
      <c r="E24" s="34"/>
      <c r="F24" s="299"/>
      <c r="G24" s="300"/>
      <c r="H24" s="301" t="s">
        <v>76</v>
      </c>
      <c r="I24" s="297"/>
      <c r="J24" s="295"/>
    </row>
    <row r="25" spans="1:12" ht="15" thickBot="1" x14ac:dyDescent="0.35">
      <c r="A25" s="56"/>
      <c r="B25" s="57"/>
      <c r="C25" s="57"/>
      <c r="D25" s="57"/>
      <c r="E25" s="61"/>
      <c r="F25" s="56"/>
      <c r="G25" s="57"/>
      <c r="H25" s="58"/>
      <c r="I25" s="136"/>
      <c r="J25" s="63"/>
    </row>
    <row r="26" spans="1:12" x14ac:dyDescent="0.3">
      <c r="A26" s="151" t="s">
        <v>99</v>
      </c>
      <c r="B26" s="129"/>
      <c r="C26" s="129"/>
      <c r="D26" s="33" t="s">
        <v>75</v>
      </c>
      <c r="E26" s="34"/>
      <c r="F26" s="299"/>
      <c r="G26" s="300"/>
      <c r="H26" s="301" t="s">
        <v>76</v>
      </c>
      <c r="I26" s="137"/>
      <c r="J26" s="143"/>
    </row>
    <row r="27" spans="1:12" x14ac:dyDescent="0.3">
      <c r="A27" s="151" t="s">
        <v>100</v>
      </c>
      <c r="B27" s="129"/>
      <c r="C27" s="129"/>
      <c r="D27" s="33" t="s">
        <v>75</v>
      </c>
      <c r="E27" s="34"/>
      <c r="F27" s="299"/>
      <c r="G27" s="300"/>
      <c r="H27" s="301" t="s">
        <v>76</v>
      </c>
      <c r="I27" s="137"/>
      <c r="J27" s="143"/>
    </row>
    <row r="28" spans="1:12" x14ac:dyDescent="0.3">
      <c r="A28" s="151" t="s">
        <v>101</v>
      </c>
      <c r="B28" s="129"/>
      <c r="C28" s="129"/>
      <c r="D28" s="33" t="s">
        <v>75</v>
      </c>
      <c r="E28" s="34"/>
      <c r="F28" s="299"/>
      <c r="G28" s="300"/>
      <c r="H28" s="301" t="s">
        <v>76</v>
      </c>
      <c r="I28" s="137"/>
      <c r="J28" s="143"/>
    </row>
    <row r="29" spans="1:12" x14ac:dyDescent="0.3">
      <c r="A29" s="152" t="s">
        <v>102</v>
      </c>
      <c r="B29" s="31"/>
      <c r="C29" s="31"/>
      <c r="D29" s="33" t="s">
        <v>75</v>
      </c>
      <c r="E29" s="34"/>
      <c r="F29" s="299"/>
      <c r="G29" s="300"/>
      <c r="H29" s="301" t="s">
        <v>76</v>
      </c>
      <c r="I29" s="138"/>
      <c r="J29" s="145"/>
    </row>
    <row r="30" spans="1:12" x14ac:dyDescent="0.3">
      <c r="A30" s="152" t="s">
        <v>103</v>
      </c>
      <c r="B30" s="31"/>
      <c r="C30" s="31"/>
      <c r="D30" s="33" t="s">
        <v>75</v>
      </c>
      <c r="E30" s="34"/>
      <c r="F30" s="299"/>
      <c r="G30" s="300"/>
      <c r="H30" s="301" t="s">
        <v>76</v>
      </c>
      <c r="I30" s="138"/>
      <c r="J30" s="145"/>
    </row>
    <row r="31" spans="1:12" x14ac:dyDescent="0.3">
      <c r="A31" s="152" t="s">
        <v>49</v>
      </c>
      <c r="B31" s="31"/>
      <c r="C31" s="307" t="s">
        <v>89</v>
      </c>
      <c r="D31" s="31"/>
      <c r="E31" s="130"/>
      <c r="F31" s="131"/>
      <c r="G31" s="307" t="s">
        <v>110</v>
      </c>
      <c r="H31" s="132"/>
      <c r="I31" s="138"/>
      <c r="J31" s="145"/>
    </row>
    <row r="32" spans="1:12" x14ac:dyDescent="0.3">
      <c r="A32" s="153" t="s">
        <v>104</v>
      </c>
      <c r="B32" s="128"/>
      <c r="C32" s="128"/>
      <c r="D32" s="33"/>
      <c r="E32" s="34"/>
      <c r="F32" s="299"/>
      <c r="G32" s="300"/>
      <c r="H32" s="301"/>
      <c r="I32" s="195" t="s">
        <v>88</v>
      </c>
      <c r="J32" s="142"/>
    </row>
    <row r="33" spans="1:10" ht="15" thickBot="1" x14ac:dyDescent="0.35">
      <c r="A33" s="153" t="s">
        <v>105</v>
      </c>
      <c r="B33" s="128"/>
      <c r="C33" s="128"/>
      <c r="D33" s="33"/>
      <c r="E33" s="34"/>
      <c r="F33" s="299"/>
      <c r="G33" s="300"/>
      <c r="H33" s="301"/>
      <c r="I33" s="195" t="s">
        <v>88</v>
      </c>
      <c r="J33" s="142"/>
    </row>
    <row r="34" spans="1:10" ht="15" thickBot="1" x14ac:dyDescent="0.35">
      <c r="A34" s="154"/>
      <c r="B34" s="57"/>
      <c r="C34" s="57"/>
      <c r="D34" s="57"/>
      <c r="E34" s="61"/>
      <c r="F34" s="56"/>
      <c r="G34" s="57"/>
      <c r="H34" s="58"/>
      <c r="I34" s="136"/>
      <c r="J34" s="63"/>
    </row>
    <row r="35" spans="1:10" x14ac:dyDescent="0.3">
      <c r="A35" s="151" t="s">
        <v>106</v>
      </c>
      <c r="B35" s="129"/>
      <c r="C35" s="129"/>
      <c r="D35" s="33" t="s">
        <v>222</v>
      </c>
      <c r="E35" s="34"/>
      <c r="F35" s="299"/>
      <c r="G35" s="300"/>
      <c r="H35" s="301" t="s">
        <v>76</v>
      </c>
      <c r="I35" s="137"/>
      <c r="J35" s="143"/>
    </row>
    <row r="36" spans="1:10" x14ac:dyDescent="0.3">
      <c r="A36" s="151" t="s">
        <v>107</v>
      </c>
      <c r="B36" s="129"/>
      <c r="C36" s="129"/>
      <c r="D36" s="33" t="s">
        <v>222</v>
      </c>
      <c r="E36" s="34"/>
      <c r="F36" s="299"/>
      <c r="G36" s="300"/>
      <c r="H36" s="301" t="s">
        <v>76</v>
      </c>
      <c r="I36" s="137"/>
      <c r="J36" s="143"/>
    </row>
    <row r="37" spans="1:10" x14ac:dyDescent="0.3">
      <c r="A37" s="152" t="s">
        <v>108</v>
      </c>
      <c r="B37" s="31"/>
      <c r="C37" s="31"/>
      <c r="D37" s="33" t="s">
        <v>222</v>
      </c>
      <c r="E37" s="34"/>
      <c r="F37" s="299"/>
      <c r="G37" s="300"/>
      <c r="H37" s="301" t="s">
        <v>76</v>
      </c>
      <c r="I37" s="138"/>
      <c r="J37" s="145"/>
    </row>
    <row r="38" spans="1:10" x14ac:dyDescent="0.3">
      <c r="A38" s="152" t="s">
        <v>109</v>
      </c>
      <c r="B38" s="31"/>
      <c r="C38" s="31"/>
      <c r="D38" s="33" t="s">
        <v>222</v>
      </c>
      <c r="E38" s="34"/>
      <c r="F38" s="299"/>
      <c r="G38" s="300"/>
      <c r="H38" s="301" t="s">
        <v>76</v>
      </c>
      <c r="I38" s="138"/>
      <c r="J38" s="145"/>
    </row>
    <row r="39" spans="1:10" x14ac:dyDescent="0.3">
      <c r="A39" s="152" t="s">
        <v>53</v>
      </c>
      <c r="B39" s="31"/>
      <c r="C39" s="31"/>
      <c r="D39" s="31"/>
      <c r="E39" s="130"/>
      <c r="F39" s="131"/>
      <c r="G39" s="31"/>
      <c r="H39" s="132"/>
      <c r="I39" s="195" t="s">
        <v>88</v>
      </c>
      <c r="J39" s="145"/>
    </row>
    <row r="40" spans="1:10" ht="15" thickBot="1" x14ac:dyDescent="0.35">
      <c r="A40" s="153" t="s">
        <v>54</v>
      </c>
      <c r="B40" s="128"/>
      <c r="C40" s="307" t="s">
        <v>89</v>
      </c>
      <c r="D40" s="31"/>
      <c r="E40" s="130"/>
      <c r="F40" s="131"/>
      <c r="G40" s="307" t="s">
        <v>110</v>
      </c>
      <c r="H40" s="132"/>
      <c r="I40" s="135"/>
      <c r="J40" s="142"/>
    </row>
    <row r="41" spans="1:10" ht="15" thickBot="1" x14ac:dyDescent="0.35">
      <c r="A41" s="154"/>
      <c r="B41" s="57"/>
      <c r="C41" s="57"/>
      <c r="D41" s="57"/>
      <c r="E41" s="61"/>
      <c r="F41" s="56"/>
      <c r="G41" s="57"/>
      <c r="H41" s="58"/>
      <c r="I41" s="136"/>
      <c r="J41" s="63"/>
    </row>
    <row r="42" spans="1:10" x14ac:dyDescent="0.3">
      <c r="A42" s="174" t="s">
        <v>55</v>
      </c>
      <c r="B42" s="314"/>
      <c r="C42" s="314"/>
      <c r="D42" s="216" t="s">
        <v>75</v>
      </c>
      <c r="E42" s="217"/>
      <c r="F42" s="69"/>
      <c r="G42" s="70"/>
      <c r="H42" s="71" t="s">
        <v>76</v>
      </c>
      <c r="I42" s="137"/>
      <c r="J42" s="143"/>
    </row>
    <row r="43" spans="1:10" x14ac:dyDescent="0.3">
      <c r="A43" s="152" t="s">
        <v>56</v>
      </c>
      <c r="B43" s="31"/>
      <c r="C43" s="31"/>
      <c r="D43" s="33" t="s">
        <v>75</v>
      </c>
      <c r="E43" s="34"/>
      <c r="F43" s="299"/>
      <c r="G43" s="300"/>
      <c r="H43" s="301" t="s">
        <v>76</v>
      </c>
      <c r="I43" s="138"/>
      <c r="J43" s="145"/>
    </row>
    <row r="44" spans="1:10" ht="15" thickBot="1" x14ac:dyDescent="0.35">
      <c r="A44" s="155" t="s">
        <v>57</v>
      </c>
      <c r="B44" s="133"/>
      <c r="C44" s="133"/>
      <c r="D44" s="315" t="s">
        <v>75</v>
      </c>
      <c r="E44" s="316"/>
      <c r="F44" s="317"/>
      <c r="G44" s="318"/>
      <c r="H44" s="319" t="s">
        <v>76</v>
      </c>
      <c r="I44" s="139"/>
      <c r="J44" s="146"/>
    </row>
    <row r="45" spans="1:10" ht="15" thickBot="1" x14ac:dyDescent="0.35"/>
    <row r="46" spans="1:10" x14ac:dyDescent="0.3">
      <c r="B46" s="540">
        <f>COUNTIF($B$13:$B$24,"P")</f>
        <v>0</v>
      </c>
      <c r="C46" s="541">
        <f>COUNTIF($C$13:C44,"C")</f>
        <v>2</v>
      </c>
      <c r="D46" s="541">
        <f>COUNTIF($D$13:D44,"G")</f>
        <v>4</v>
      </c>
      <c r="E46" s="541">
        <f>COUNTIF($E$13:E44,"C")</f>
        <v>0</v>
      </c>
      <c r="F46" s="541">
        <f>COUNTIF($F$13:F44,"P")</f>
        <v>0</v>
      </c>
      <c r="G46" s="541">
        <f>COUNTIF(G$13:$G44,"PNR")</f>
        <v>2</v>
      </c>
      <c r="H46" s="541">
        <f>COUNTIF($H$13:H44,"EX")</f>
        <v>0</v>
      </c>
      <c r="I46" s="542">
        <f>COUNTIF($I$13:I44,"N/A")</f>
        <v>3</v>
      </c>
    </row>
    <row r="47" spans="1:10" x14ac:dyDescent="0.3">
      <c r="B47" s="547"/>
      <c r="C47" s="546"/>
      <c r="D47" s="546">
        <f>COUNTIF($D$13:D45,"D")</f>
        <v>19</v>
      </c>
      <c r="E47" s="546"/>
      <c r="F47" s="546"/>
      <c r="G47" s="546"/>
      <c r="H47" s="546">
        <f>COUNTIF($H$13:H44,"VR")</f>
        <v>23</v>
      </c>
      <c r="I47" s="548"/>
    </row>
    <row r="48" spans="1:10" ht="15" thickBot="1" x14ac:dyDescent="0.35">
      <c r="B48" s="543"/>
      <c r="C48" s="544"/>
      <c r="D48" s="544"/>
      <c r="E48" s="544"/>
      <c r="F48" s="544"/>
      <c r="G48" s="544"/>
      <c r="H48" s="544">
        <f>COUNTIF($H$13:H45,"FL")</f>
        <v>0</v>
      </c>
      <c r="I48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BADC1-20F4-4209-BAA4-9E4572AA2C2D}">
  <sheetPr codeName="Sheet7"/>
  <dimension ref="A1:J19"/>
  <sheetViews>
    <sheetView topLeftCell="A3" workbookViewId="0">
      <selection activeCell="A13" sqref="A13:A15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58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81" t="s">
        <v>68</v>
      </c>
      <c r="B13" s="82"/>
      <c r="C13" s="82"/>
      <c r="D13" s="216" t="s">
        <v>75</v>
      </c>
      <c r="E13" s="217"/>
      <c r="F13" s="69"/>
      <c r="G13" s="70"/>
      <c r="H13" s="71" t="s">
        <v>76</v>
      </c>
      <c r="I13" s="79"/>
      <c r="J13" s="86"/>
    </row>
    <row r="14" spans="1:10" x14ac:dyDescent="0.3">
      <c r="A14" s="144" t="s">
        <v>69</v>
      </c>
      <c r="B14" s="12"/>
      <c r="C14" s="12"/>
      <c r="D14" s="39" t="s">
        <v>75</v>
      </c>
      <c r="E14" s="36"/>
      <c r="F14" s="40"/>
      <c r="G14" s="35"/>
      <c r="H14" s="72" t="s">
        <v>76</v>
      </c>
      <c r="I14" s="80"/>
      <c r="J14" s="87"/>
    </row>
    <row r="15" spans="1:10" ht="15" thickBot="1" x14ac:dyDescent="0.35">
      <c r="A15" s="25" t="s">
        <v>52</v>
      </c>
      <c r="B15" s="88"/>
      <c r="C15" s="88"/>
      <c r="D15" s="320" t="s">
        <v>75</v>
      </c>
      <c r="E15" s="321"/>
      <c r="F15" s="322"/>
      <c r="G15" s="323"/>
      <c r="H15" s="324" t="s">
        <v>87</v>
      </c>
      <c r="I15" s="26"/>
      <c r="J15" s="27"/>
    </row>
    <row r="16" spans="1:10" ht="15" thickBot="1" x14ac:dyDescent="0.35"/>
    <row r="17" spans="2:9" x14ac:dyDescent="0.3">
      <c r="B17" s="540">
        <f ca="1">COUNTIF($B$13:$B$24,"P")</f>
        <v>0</v>
      </c>
      <c r="C17" s="541">
        <f>COUNTIF($C$13:C15,"C")</f>
        <v>0</v>
      </c>
      <c r="D17" s="541">
        <f>COUNTIF($D$13:D15,"G")</f>
        <v>0</v>
      </c>
      <c r="E17" s="541">
        <f>COUNTIF($E$13:E15,"C")</f>
        <v>0</v>
      </c>
      <c r="F17" s="541">
        <f>COUNTIF($F$13:F15,"P")</f>
        <v>0</v>
      </c>
      <c r="G17" s="541">
        <f>COUNTIF($G$13:G15,"PVR")</f>
        <v>0</v>
      </c>
      <c r="H17" s="541">
        <f>COUNTIF($H$13:H15,"EX")</f>
        <v>1</v>
      </c>
      <c r="I17" s="542">
        <f>COUNTIF($I$13:I15,"N/A")</f>
        <v>0</v>
      </c>
    </row>
    <row r="18" spans="2:9" x14ac:dyDescent="0.3">
      <c r="B18" s="547"/>
      <c r="C18" s="546"/>
      <c r="D18" s="546">
        <f>COUNTIF($D$13:D16,"D")</f>
        <v>3</v>
      </c>
      <c r="E18" s="546"/>
      <c r="F18" s="546"/>
      <c r="G18" s="546"/>
      <c r="H18" s="546">
        <f>COUNTIF($H$13:H15,"VR")</f>
        <v>2</v>
      </c>
      <c r="I18" s="548"/>
    </row>
    <row r="19" spans="2:9" ht="15" thickBot="1" x14ac:dyDescent="0.35">
      <c r="B19" s="543"/>
      <c r="C19" s="544"/>
      <c r="D19" s="544"/>
      <c r="E19" s="544"/>
      <c r="F19" s="544"/>
      <c r="G19" s="544"/>
      <c r="H19" s="544">
        <f>COUNTIF($H$13:H16,"FL")</f>
        <v>0</v>
      </c>
      <c r="I19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23D4-68D4-49B6-A854-5D1FAEEB0BDB}">
  <sheetPr codeName="Sheet8"/>
  <dimension ref="A1:J40"/>
  <sheetViews>
    <sheetView topLeftCell="A22" workbookViewId="0">
      <selection activeCell="A13" sqref="A13:A36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58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354" t="s">
        <v>12</v>
      </c>
      <c r="B12" s="342" t="s">
        <v>13</v>
      </c>
      <c r="C12" s="34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x14ac:dyDescent="0.3">
      <c r="A13" s="287" t="s">
        <v>90</v>
      </c>
      <c r="B13" s="284"/>
      <c r="C13" s="82"/>
      <c r="D13" s="39" t="s">
        <v>75</v>
      </c>
      <c r="E13" s="361"/>
      <c r="F13" s="362"/>
      <c r="G13" s="35"/>
      <c r="H13" s="72" t="s">
        <v>76</v>
      </c>
      <c r="I13" s="363"/>
      <c r="J13" s="13"/>
    </row>
    <row r="14" spans="1:10" x14ac:dyDescent="0.3">
      <c r="A14" s="288" t="s">
        <v>91</v>
      </c>
      <c r="B14" s="282"/>
      <c r="C14" s="9"/>
      <c r="D14" s="33" t="s">
        <v>75</v>
      </c>
      <c r="E14" s="358"/>
      <c r="F14" s="299"/>
      <c r="G14" s="300"/>
      <c r="H14" s="301" t="s">
        <v>76</v>
      </c>
      <c r="I14" s="346"/>
      <c r="J14" s="80"/>
    </row>
    <row r="15" spans="1:10" x14ac:dyDescent="0.3">
      <c r="A15" s="288" t="s">
        <v>92</v>
      </c>
      <c r="B15" s="282"/>
      <c r="C15" s="9"/>
      <c r="D15" s="33" t="s">
        <v>75</v>
      </c>
      <c r="E15" s="358"/>
      <c r="F15" s="299"/>
      <c r="G15" s="300"/>
      <c r="H15" s="301" t="s">
        <v>76</v>
      </c>
      <c r="I15" s="346"/>
      <c r="J15" s="80"/>
    </row>
    <row r="16" spans="1:10" x14ac:dyDescent="0.3">
      <c r="A16" s="288" t="s">
        <v>93</v>
      </c>
      <c r="B16" s="285"/>
      <c r="C16" s="30"/>
      <c r="D16" s="33" t="s">
        <v>75</v>
      </c>
      <c r="E16" s="358"/>
      <c r="F16" s="299"/>
      <c r="G16" s="300"/>
      <c r="H16" s="301" t="s">
        <v>76</v>
      </c>
      <c r="I16" s="346"/>
      <c r="J16" s="80"/>
    </row>
    <row r="17" spans="1:10" x14ac:dyDescent="0.3">
      <c r="A17" s="288" t="s">
        <v>94</v>
      </c>
      <c r="B17" s="285"/>
      <c r="C17" s="30"/>
      <c r="D17" s="33" t="s">
        <v>75</v>
      </c>
      <c r="E17" s="358"/>
      <c r="F17" s="299"/>
      <c r="G17" s="300"/>
      <c r="H17" s="301" t="s">
        <v>76</v>
      </c>
      <c r="I17" s="346"/>
      <c r="J17" s="80"/>
    </row>
    <row r="18" spans="1:10" x14ac:dyDescent="0.3">
      <c r="A18" s="288" t="s">
        <v>95</v>
      </c>
      <c r="B18" s="285"/>
      <c r="C18" s="30"/>
      <c r="D18" s="33" t="s">
        <v>75</v>
      </c>
      <c r="E18" s="358"/>
      <c r="F18" s="299"/>
      <c r="G18" s="300"/>
      <c r="H18" s="301" t="s">
        <v>76</v>
      </c>
      <c r="I18" s="346"/>
      <c r="J18" s="80"/>
    </row>
    <row r="19" spans="1:10" x14ac:dyDescent="0.3">
      <c r="A19" s="288" t="s">
        <v>96</v>
      </c>
      <c r="B19" s="339"/>
      <c r="C19" s="100"/>
      <c r="D19" s="33" t="s">
        <v>75</v>
      </c>
      <c r="E19" s="358"/>
      <c r="F19" s="299"/>
      <c r="G19" s="300"/>
      <c r="H19" s="301" t="s">
        <v>76</v>
      </c>
      <c r="I19" s="347"/>
      <c r="J19" s="134"/>
    </row>
    <row r="20" spans="1:10" x14ac:dyDescent="0.3">
      <c r="A20" s="288" t="s">
        <v>97</v>
      </c>
      <c r="B20" s="339"/>
      <c r="C20" s="100"/>
      <c r="D20" s="33" t="s">
        <v>75</v>
      </c>
      <c r="E20" s="358"/>
      <c r="F20" s="299"/>
      <c r="G20" s="300"/>
      <c r="H20" s="301" t="s">
        <v>76</v>
      </c>
      <c r="I20" s="347"/>
      <c r="J20" s="134"/>
    </row>
    <row r="21" spans="1:10" x14ac:dyDescent="0.3">
      <c r="A21" s="288" t="s">
        <v>98</v>
      </c>
      <c r="B21" s="339"/>
      <c r="C21" s="100"/>
      <c r="D21" s="33" t="s">
        <v>75</v>
      </c>
      <c r="E21" s="358"/>
      <c r="F21" s="299"/>
      <c r="G21" s="300"/>
      <c r="H21" s="301" t="s">
        <v>76</v>
      </c>
      <c r="I21" s="347"/>
      <c r="J21" s="134"/>
    </row>
    <row r="22" spans="1:10" x14ac:dyDescent="0.3">
      <c r="A22" s="288" t="s">
        <v>111</v>
      </c>
      <c r="B22" s="285"/>
      <c r="C22" s="30"/>
      <c r="D22" s="33" t="s">
        <v>75</v>
      </c>
      <c r="E22" s="358"/>
      <c r="F22" s="299"/>
      <c r="G22" s="300"/>
      <c r="H22" s="301" t="s">
        <v>76</v>
      </c>
      <c r="I22" s="346"/>
      <c r="J22" s="80"/>
    </row>
    <row r="23" spans="1:10" x14ac:dyDescent="0.3">
      <c r="A23" s="288" t="s">
        <v>112</v>
      </c>
      <c r="B23" s="290"/>
      <c r="C23" s="158"/>
      <c r="D23" s="33" t="s">
        <v>75</v>
      </c>
      <c r="E23" s="358"/>
      <c r="F23" s="299"/>
      <c r="G23" s="300"/>
      <c r="H23" s="301" t="s">
        <v>76</v>
      </c>
      <c r="I23" s="291"/>
      <c r="J23" s="17"/>
    </row>
    <row r="24" spans="1:10" x14ac:dyDescent="0.3">
      <c r="A24" s="288" t="s">
        <v>113</v>
      </c>
      <c r="B24" s="290"/>
      <c r="C24" s="158"/>
      <c r="D24" s="33" t="s">
        <v>75</v>
      </c>
      <c r="E24" s="358"/>
      <c r="F24" s="299"/>
      <c r="G24" s="300"/>
      <c r="H24" s="301" t="s">
        <v>76</v>
      </c>
      <c r="I24" s="291"/>
      <c r="J24" s="17"/>
    </row>
    <row r="25" spans="1:10" x14ac:dyDescent="0.3">
      <c r="A25" s="288" t="s">
        <v>114</v>
      </c>
      <c r="B25" s="290"/>
      <c r="C25" s="158"/>
      <c r="D25" s="33" t="s">
        <v>75</v>
      </c>
      <c r="E25" s="358"/>
      <c r="F25" s="299"/>
      <c r="G25" s="300"/>
      <c r="H25" s="301" t="s">
        <v>76</v>
      </c>
      <c r="I25" s="291"/>
      <c r="J25" s="17"/>
    </row>
    <row r="26" spans="1:10" x14ac:dyDescent="0.3">
      <c r="A26" s="288" t="s">
        <v>115</v>
      </c>
      <c r="B26" s="290"/>
      <c r="C26" s="158"/>
      <c r="D26" s="33" t="s">
        <v>75</v>
      </c>
      <c r="E26" s="358"/>
      <c r="F26" s="299"/>
      <c r="G26" s="300"/>
      <c r="H26" s="301" t="s">
        <v>76</v>
      </c>
      <c r="I26" s="291"/>
      <c r="J26" s="17"/>
    </row>
    <row r="27" spans="1:10" x14ac:dyDescent="0.3">
      <c r="A27" s="288" t="s">
        <v>116</v>
      </c>
      <c r="B27" s="290"/>
      <c r="C27" s="158"/>
      <c r="D27" s="33" t="s">
        <v>75</v>
      </c>
      <c r="E27" s="358"/>
      <c r="F27" s="299"/>
      <c r="G27" s="300"/>
      <c r="H27" s="301" t="s">
        <v>76</v>
      </c>
      <c r="I27" s="291"/>
      <c r="J27" s="17"/>
    </row>
    <row r="28" spans="1:10" ht="15" thickBot="1" x14ac:dyDescent="0.35">
      <c r="A28" s="357" t="s">
        <v>117</v>
      </c>
      <c r="B28" s="290"/>
      <c r="C28" s="158"/>
      <c r="D28" s="33" t="s">
        <v>75</v>
      </c>
      <c r="E28" s="358"/>
      <c r="F28" s="299"/>
      <c r="G28" s="300"/>
      <c r="H28" s="301" t="s">
        <v>76</v>
      </c>
      <c r="I28" s="291"/>
      <c r="J28" s="17"/>
    </row>
    <row r="29" spans="1:10" ht="15" thickBot="1" x14ac:dyDescent="0.35">
      <c r="A29" s="355"/>
      <c r="B29" s="326"/>
      <c r="C29" s="328"/>
      <c r="D29" s="328"/>
      <c r="E29" s="329"/>
      <c r="F29" s="326"/>
      <c r="G29" s="328"/>
      <c r="H29" s="329"/>
      <c r="I29" s="348"/>
      <c r="J29" s="330"/>
    </row>
    <row r="30" spans="1:10" x14ac:dyDescent="0.3">
      <c r="A30" s="336" t="s">
        <v>118</v>
      </c>
      <c r="B30" s="332"/>
      <c r="C30" s="331"/>
      <c r="D30" s="216" t="s">
        <v>75</v>
      </c>
      <c r="E30" s="359"/>
      <c r="F30" s="69"/>
      <c r="G30" s="70"/>
      <c r="H30" s="71" t="s">
        <v>76</v>
      </c>
      <c r="I30" s="349"/>
      <c r="J30" s="333"/>
    </row>
    <row r="31" spans="1:10" x14ac:dyDescent="0.3">
      <c r="A31" s="337" t="s">
        <v>119</v>
      </c>
      <c r="B31" s="340"/>
      <c r="C31" s="325"/>
      <c r="D31" s="33" t="s">
        <v>75</v>
      </c>
      <c r="E31" s="358"/>
      <c r="F31" s="299"/>
      <c r="G31" s="300"/>
      <c r="H31" s="301" t="s">
        <v>76</v>
      </c>
      <c r="I31" s="350"/>
      <c r="J31" s="352"/>
    </row>
    <row r="32" spans="1:10" x14ac:dyDescent="0.3">
      <c r="A32" s="337" t="s">
        <v>120</v>
      </c>
      <c r="B32" s="340"/>
      <c r="C32" s="325"/>
      <c r="D32" s="33" t="s">
        <v>75</v>
      </c>
      <c r="E32" s="358"/>
      <c r="F32" s="299"/>
      <c r="G32" s="300"/>
      <c r="H32" s="301" t="s">
        <v>76</v>
      </c>
      <c r="I32" s="350"/>
      <c r="J32" s="352"/>
    </row>
    <row r="33" spans="1:10" x14ac:dyDescent="0.3">
      <c r="A33" s="337" t="s">
        <v>121</v>
      </c>
      <c r="B33" s="340"/>
      <c r="C33" s="325"/>
      <c r="D33" s="33" t="s">
        <v>75</v>
      </c>
      <c r="E33" s="358"/>
      <c r="F33" s="299"/>
      <c r="G33" s="300"/>
      <c r="H33" s="301" t="s">
        <v>76</v>
      </c>
      <c r="I33" s="350"/>
      <c r="J33" s="352"/>
    </row>
    <row r="34" spans="1:10" x14ac:dyDescent="0.3">
      <c r="A34" s="337" t="s">
        <v>122</v>
      </c>
      <c r="B34" s="340"/>
      <c r="C34" s="325"/>
      <c r="D34" s="33" t="s">
        <v>75</v>
      </c>
      <c r="E34" s="358"/>
      <c r="F34" s="299"/>
      <c r="G34" s="300"/>
      <c r="H34" s="301" t="s">
        <v>76</v>
      </c>
      <c r="I34" s="350"/>
      <c r="J34" s="352"/>
    </row>
    <row r="35" spans="1:10" x14ac:dyDescent="0.3">
      <c r="A35" s="337" t="s">
        <v>123</v>
      </c>
      <c r="B35" s="340"/>
      <c r="C35" s="325"/>
      <c r="D35" s="33" t="s">
        <v>75</v>
      </c>
      <c r="E35" s="358"/>
      <c r="F35" s="299"/>
      <c r="G35" s="300"/>
      <c r="H35" s="301" t="s">
        <v>76</v>
      </c>
      <c r="I35" s="350"/>
      <c r="J35" s="352"/>
    </row>
    <row r="36" spans="1:10" ht="15" thickBot="1" x14ac:dyDescent="0.35">
      <c r="A36" s="338" t="s">
        <v>124</v>
      </c>
      <c r="B36" s="341"/>
      <c r="C36" s="334"/>
      <c r="D36" s="315" t="s">
        <v>75</v>
      </c>
      <c r="E36" s="360"/>
      <c r="F36" s="317"/>
      <c r="G36" s="318"/>
      <c r="H36" s="319" t="s">
        <v>76</v>
      </c>
      <c r="I36" s="351"/>
      <c r="J36" s="353"/>
    </row>
    <row r="37" spans="1:10" ht="15" thickBot="1" x14ac:dyDescent="0.35"/>
    <row r="38" spans="1:10" x14ac:dyDescent="0.3">
      <c r="B38" s="540">
        <f>COUNTIF($B$13:$B$24,"P")</f>
        <v>0</v>
      </c>
      <c r="C38" s="541">
        <f>COUNTIF($C$13:C36,"C")</f>
        <v>0</v>
      </c>
      <c r="D38" s="541">
        <f>COUNTIF($D$13:D36,"G")</f>
        <v>0</v>
      </c>
      <c r="E38" s="541">
        <f>COUNTIF($E$13:E36,"C")</f>
        <v>0</v>
      </c>
      <c r="F38" s="541">
        <f>COUNTIF($F$13:F36,"P")</f>
        <v>0</v>
      </c>
      <c r="G38" s="541">
        <f>COUNTIF($G$13:G36,"PVR")</f>
        <v>0</v>
      </c>
      <c r="H38" s="541">
        <f>COUNTIF($H$13:H36,"EX")</f>
        <v>0</v>
      </c>
      <c r="I38" s="542">
        <f>COUNTIF($I$13:I36,"N/A")</f>
        <v>0</v>
      </c>
    </row>
    <row r="39" spans="1:10" x14ac:dyDescent="0.3">
      <c r="B39" s="547"/>
      <c r="C39" s="546"/>
      <c r="D39" s="546">
        <f>COUNTIF($D$13:D37,"D")</f>
        <v>23</v>
      </c>
      <c r="E39" s="546"/>
      <c r="F39" s="546"/>
      <c r="G39" s="546"/>
      <c r="H39" s="546">
        <f>COUNTIF($H$13:H36,"VR")</f>
        <v>23</v>
      </c>
      <c r="I39" s="548"/>
    </row>
    <row r="40" spans="1:10" ht="15" thickBot="1" x14ac:dyDescent="0.35">
      <c r="B40" s="543"/>
      <c r="C40" s="544"/>
      <c r="D40" s="544"/>
      <c r="E40" s="544"/>
      <c r="F40" s="544"/>
      <c r="G40" s="544"/>
      <c r="H40" s="544">
        <f>COUNTIF($H$13:H37,"FL")</f>
        <v>0</v>
      </c>
      <c r="I40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9893A-6985-4CA7-86EB-9CD265334C66}">
  <sheetPr codeName="Sheet9"/>
  <dimension ref="A1:J17"/>
  <sheetViews>
    <sheetView workbookViewId="0">
      <selection activeCell="B15" sqref="B15:I17"/>
    </sheetView>
  </sheetViews>
  <sheetFormatPr defaultRowHeight="14.4" x14ac:dyDescent="0.3"/>
  <cols>
    <col min="1" max="2" width="12.77734375" customWidth="1"/>
    <col min="3" max="5" width="12.6640625" customWidth="1"/>
    <col min="6" max="9" width="12.77734375" customWidth="1"/>
    <col min="10" max="10" width="30.77734375" customWidth="1"/>
  </cols>
  <sheetData>
    <row r="1" spans="1:10" ht="15" thickBot="1" x14ac:dyDescent="0.35">
      <c r="A1" s="554" t="s">
        <v>0</v>
      </c>
      <c r="B1" s="555"/>
      <c r="C1" s="555"/>
      <c r="D1" s="555"/>
      <c r="E1" s="555"/>
      <c r="F1" s="555"/>
      <c r="G1" s="555"/>
      <c r="H1" s="555"/>
      <c r="I1" s="555"/>
      <c r="J1" s="556"/>
    </row>
    <row r="2" spans="1:10" ht="15" thickBot="1" x14ac:dyDescent="0.35">
      <c r="A2" s="549" t="s">
        <v>1</v>
      </c>
      <c r="B2" s="550"/>
      <c r="C2" s="550"/>
      <c r="D2" s="551"/>
      <c r="E2" s="552" t="s">
        <v>20</v>
      </c>
      <c r="F2" s="552"/>
      <c r="G2" s="552"/>
      <c r="H2" s="552"/>
      <c r="I2" s="552"/>
      <c r="J2" s="553"/>
    </row>
    <row r="3" spans="1:10" ht="31.2" customHeight="1" thickBot="1" x14ac:dyDescent="0.35">
      <c r="A3" s="557" t="s">
        <v>2</v>
      </c>
      <c r="B3" s="558"/>
      <c r="C3" s="558"/>
      <c r="D3" s="559"/>
      <c r="E3" s="560" t="s">
        <v>21</v>
      </c>
      <c r="F3" s="560"/>
      <c r="G3" s="560"/>
      <c r="H3" s="560"/>
      <c r="I3" s="560"/>
      <c r="J3" s="561"/>
    </row>
    <row r="4" spans="1:10" ht="15" thickBot="1" x14ac:dyDescent="0.35">
      <c r="A4" s="549" t="s">
        <v>3</v>
      </c>
      <c r="B4" s="550"/>
      <c r="C4" s="550"/>
      <c r="D4" s="551"/>
      <c r="E4" s="552" t="s">
        <v>22</v>
      </c>
      <c r="F4" s="552"/>
      <c r="G4" s="552"/>
      <c r="H4" s="552"/>
      <c r="I4" s="552"/>
      <c r="J4" s="553"/>
    </row>
    <row r="5" spans="1:10" ht="15" thickBot="1" x14ac:dyDescent="0.35">
      <c r="A5" s="557" t="s">
        <v>4</v>
      </c>
      <c r="B5" s="558"/>
      <c r="C5" s="558"/>
      <c r="D5" s="559"/>
      <c r="E5" s="574">
        <v>2022</v>
      </c>
      <c r="F5" s="574"/>
      <c r="G5" s="574"/>
      <c r="H5" s="574"/>
      <c r="I5" s="574"/>
      <c r="J5" s="575"/>
    </row>
    <row r="6" spans="1:10" ht="15" thickBot="1" x14ac:dyDescent="0.35">
      <c r="A6" s="549" t="s">
        <v>5</v>
      </c>
      <c r="B6" s="550"/>
      <c r="C6" s="550"/>
      <c r="D6" s="551"/>
      <c r="E6" s="576" t="s">
        <v>23</v>
      </c>
      <c r="F6" s="576"/>
      <c r="G6" s="576"/>
      <c r="H6" s="576"/>
      <c r="I6" s="576"/>
      <c r="J6" s="577"/>
    </row>
    <row r="7" spans="1:10" ht="15" thickBot="1" x14ac:dyDescent="0.35">
      <c r="A7" s="557" t="s">
        <v>6</v>
      </c>
      <c r="B7" s="558"/>
      <c r="C7" s="558"/>
      <c r="D7" s="559"/>
      <c r="E7" s="578" t="s">
        <v>7</v>
      </c>
      <c r="F7" s="578"/>
      <c r="G7" s="578"/>
      <c r="H7" s="578"/>
      <c r="I7" s="578"/>
      <c r="J7" s="579"/>
    </row>
    <row r="8" spans="1:10" ht="15" thickBot="1" x14ac:dyDescent="0.35">
      <c r="A8" s="562" t="s">
        <v>8</v>
      </c>
      <c r="B8" s="563"/>
      <c r="C8" s="563"/>
      <c r="D8" s="563"/>
      <c r="E8" s="563"/>
      <c r="F8" s="563"/>
      <c r="G8" s="563"/>
      <c r="H8" s="563"/>
      <c r="I8" s="563"/>
      <c r="J8" s="564"/>
    </row>
    <row r="9" spans="1:10" ht="28.2" customHeight="1" thickBot="1" x14ac:dyDescent="0.35">
      <c r="A9" s="565" t="s">
        <v>125</v>
      </c>
      <c r="B9" s="566"/>
      <c r="C9" s="566"/>
      <c r="D9" s="566"/>
      <c r="E9" s="566"/>
      <c r="F9" s="566"/>
      <c r="G9" s="566"/>
      <c r="H9" s="566"/>
      <c r="I9" s="566"/>
      <c r="J9" s="567"/>
    </row>
    <row r="10" spans="1:10" x14ac:dyDescent="0.3">
      <c r="A10" s="4"/>
      <c r="B10" s="568" t="s">
        <v>10</v>
      </c>
      <c r="C10" s="569"/>
      <c r="D10" s="569"/>
      <c r="E10" s="569"/>
      <c r="F10" s="568" t="s">
        <v>11</v>
      </c>
      <c r="G10" s="569"/>
      <c r="H10" s="569"/>
      <c r="I10" s="569"/>
      <c r="J10" s="572"/>
    </row>
    <row r="11" spans="1:10" ht="15" thickBot="1" x14ac:dyDescent="0.35">
      <c r="A11" s="5"/>
      <c r="B11" s="570"/>
      <c r="C11" s="571"/>
      <c r="D11" s="571"/>
      <c r="E11" s="571"/>
      <c r="F11" s="570"/>
      <c r="G11" s="571"/>
      <c r="H11" s="571"/>
      <c r="I11" s="571"/>
      <c r="J11" s="573"/>
    </row>
    <row r="12" spans="1:10" ht="55.8" thickBot="1" x14ac:dyDescent="0.35">
      <c r="A12" s="6" t="s">
        <v>12</v>
      </c>
      <c r="B12" s="7" t="s">
        <v>13</v>
      </c>
      <c r="C12" s="3" t="s">
        <v>14</v>
      </c>
      <c r="D12" s="1" t="s">
        <v>15</v>
      </c>
      <c r="E12" s="7" t="s">
        <v>16</v>
      </c>
      <c r="F12" s="7" t="s">
        <v>17</v>
      </c>
      <c r="G12" s="3" t="s">
        <v>14</v>
      </c>
      <c r="H12" s="2" t="s">
        <v>15</v>
      </c>
      <c r="I12" s="7" t="s">
        <v>18</v>
      </c>
      <c r="J12" s="3" t="s">
        <v>19</v>
      </c>
    </row>
    <row r="13" spans="1:10" ht="15" thickBot="1" x14ac:dyDescent="0.35">
      <c r="A13" s="106">
        <v>5</v>
      </c>
      <c r="B13" s="163"/>
      <c r="C13" s="163"/>
      <c r="D13" s="214" t="s">
        <v>75</v>
      </c>
      <c r="E13" s="364"/>
      <c r="F13" s="365"/>
      <c r="G13" s="366"/>
      <c r="H13" s="213" t="s">
        <v>87</v>
      </c>
      <c r="I13" s="167"/>
      <c r="J13" s="168"/>
    </row>
    <row r="14" spans="1:10" ht="15" thickBot="1" x14ac:dyDescent="0.35"/>
    <row r="15" spans="1:10" x14ac:dyDescent="0.3">
      <c r="B15" s="540">
        <f ca="1">COUNTIF($B$13:$B$24,"P")</f>
        <v>0</v>
      </c>
      <c r="C15" s="541">
        <f>COUNTIF($C$13:C13,"C")</f>
        <v>0</v>
      </c>
      <c r="D15" s="541">
        <f>COUNTIF($D$13:D13,"G")</f>
        <v>0</v>
      </c>
      <c r="E15" s="541">
        <f>COUNTIF($E$13:E13,"C")</f>
        <v>0</v>
      </c>
      <c r="F15" s="541">
        <f>COUNTIF($F$13:F13,"P")</f>
        <v>0</v>
      </c>
      <c r="G15" s="541">
        <f>COUNTIF($G$13:G13,"PVR")</f>
        <v>0</v>
      </c>
      <c r="H15" s="541">
        <f>COUNTIF($H$13:H13,"EX")</f>
        <v>1</v>
      </c>
      <c r="I15" s="542">
        <f>COUNTIF($I$13:I13,"N/A")</f>
        <v>0</v>
      </c>
    </row>
    <row r="16" spans="1:10" x14ac:dyDescent="0.3">
      <c r="B16" s="547"/>
      <c r="C16" s="546"/>
      <c r="D16" s="546">
        <f>COUNTIF($D$13:D14,"D")</f>
        <v>1</v>
      </c>
      <c r="E16" s="546"/>
      <c r="F16" s="546"/>
      <c r="G16" s="546"/>
      <c r="H16" s="546">
        <f>COUNTIF($H$13:H13,"VR")</f>
        <v>0</v>
      </c>
      <c r="I16" s="548"/>
    </row>
    <row r="17" spans="2:9" ht="15" thickBot="1" x14ac:dyDescent="0.35">
      <c r="B17" s="543"/>
      <c r="C17" s="544"/>
      <c r="D17" s="544"/>
      <c r="E17" s="544"/>
      <c r="F17" s="544"/>
      <c r="G17" s="544"/>
      <c r="H17" s="544">
        <f>COUNTIF($H$13:H14,"FL")</f>
        <v>0</v>
      </c>
      <c r="I17" s="545"/>
    </row>
  </sheetData>
  <mergeCells count="17">
    <mergeCell ref="A8:J8"/>
    <mergeCell ref="A9:J9"/>
    <mergeCell ref="B10:E11"/>
    <mergeCell ref="F10:J11"/>
    <mergeCell ref="A5:D5"/>
    <mergeCell ref="E5:J5"/>
    <mergeCell ref="A6:D6"/>
    <mergeCell ref="E6:J6"/>
    <mergeCell ref="A7:D7"/>
    <mergeCell ref="E7:J7"/>
    <mergeCell ref="A4:D4"/>
    <mergeCell ref="E4:J4"/>
    <mergeCell ref="A1:J1"/>
    <mergeCell ref="A2:D2"/>
    <mergeCell ref="E2:J2"/>
    <mergeCell ref="A3:D3"/>
    <mergeCell ref="E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Example 1</vt:lpstr>
      <vt:lpstr>Exercise 1</vt:lpstr>
      <vt:lpstr>Example 2</vt:lpstr>
      <vt:lpstr>Exercise 2</vt:lpstr>
      <vt:lpstr>Example 3</vt:lpstr>
      <vt:lpstr>Exercise 3</vt:lpstr>
      <vt:lpstr>Example 4</vt:lpstr>
      <vt:lpstr>Exercise 4</vt:lpstr>
      <vt:lpstr>Example 5</vt:lpstr>
      <vt:lpstr>Exercise 5</vt:lpstr>
      <vt:lpstr>Example 6</vt:lpstr>
      <vt:lpstr>Exercise 6</vt:lpstr>
      <vt:lpstr>Example 7</vt:lpstr>
      <vt:lpstr>Exercise 7</vt:lpstr>
      <vt:lpstr>Example 8</vt:lpstr>
      <vt:lpstr>Exercise 8</vt:lpstr>
      <vt:lpstr>Example 9</vt:lpstr>
      <vt:lpstr>Exercise 9</vt:lpstr>
      <vt:lpstr>Example 10</vt:lpstr>
      <vt:lpstr>Exercise 10</vt:lpstr>
      <vt:lpstr>Example 11</vt:lpstr>
      <vt:lpstr>Exercise 11</vt:lpstr>
      <vt:lpstr>Example 12</vt:lpstr>
      <vt:lpstr>Exercise 12</vt:lpstr>
      <vt:lpstr>Check your skills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Mary-Jane Lessing</dc:creator>
  <cp:lastModifiedBy>Mary-Jane Lessing</cp:lastModifiedBy>
  <dcterms:created xsi:type="dcterms:W3CDTF">2024-04-22T08:21:14Z</dcterms:created>
  <dcterms:modified xsi:type="dcterms:W3CDTF">2024-08-19T20:16:23Z</dcterms:modified>
</cp:coreProperties>
</file>