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https://statssagov-my.sharepoint.com/personal/bokangvl_statssa_gov_za/Documents/Admin/Bee/UP-admin/Submission/Jan 2025/Final -Final submission/Sent/"/>
    </mc:Choice>
  </mc:AlternateContent>
  <xr:revisionPtr revIDLastSave="0" documentId="8_{1307724E-2515-486F-BA8E-007F87EAC9E3}" xr6:coauthVersionLast="47" xr6:coauthVersionMax="47" xr10:uidLastSave="{00000000-0000-0000-0000-000000000000}"/>
  <bookViews>
    <workbookView xWindow="-110" yWindow="-110" windowWidth="19420" windowHeight="11500" firstSheet="32" activeTab="15" xr2:uid="{3A8EC068-B94D-425C-B5B2-9CD6358A0FBD}"/>
  </bookViews>
  <sheets>
    <sheet name="MAKE (Appendix)" sheetId="39" r:id="rId1"/>
    <sheet name="MAKE" sheetId="2" r:id="rId2"/>
    <sheet name="V1PTX" sheetId="3" r:id="rId3"/>
    <sheet name="V1BAS" sheetId="4" r:id="rId4"/>
    <sheet name="V1MAR" sheetId="8" r:id="rId5"/>
    <sheet name="equations" sheetId="34" r:id="rId6"/>
    <sheet name="BAS" sheetId="38" r:id="rId7"/>
    <sheet name="MAR" sheetId="36" r:id="rId8"/>
    <sheet name="PUR" sheetId="35" r:id="rId9"/>
    <sheet name="PUR (Matrix)" sheetId="40" r:id="rId10"/>
    <sheet name="TAX" sheetId="37" r:id="rId11"/>
    <sheet name="V1TAX" sheetId="9" r:id="rId12"/>
    <sheet name="V1PUR" sheetId="27" r:id="rId13"/>
    <sheet name="V1LAB" sheetId="6" r:id="rId14"/>
    <sheet name="skills" sheetId="32" r:id="rId15"/>
    <sheet name="Read me" sheetId="1" r:id="rId16"/>
    <sheet name="V1CAP" sheetId="5" r:id="rId17"/>
    <sheet name="V1LND" sheetId="7" r:id="rId18"/>
    <sheet name="V2BAS" sheetId="10" r:id="rId19"/>
    <sheet name="V2MAR" sheetId="11" r:id="rId20"/>
    <sheet name="V2TAX" sheetId="12" r:id="rId21"/>
    <sheet name="V2PUR" sheetId="28" r:id="rId22"/>
    <sheet name="V3BAS" sheetId="13" r:id="rId23"/>
    <sheet name="V3MAR" sheetId="14" r:id="rId24"/>
    <sheet name="V3TAX" sheetId="15" r:id="rId25"/>
    <sheet name="V3PUR" sheetId="29" r:id="rId26"/>
    <sheet name="V4BAS" sheetId="16" r:id="rId27"/>
    <sheet name="V4MAR" sheetId="17" r:id="rId28"/>
    <sheet name="V4TAX" sheetId="18" r:id="rId29"/>
    <sheet name="V4PUR" sheetId="30" r:id="rId30"/>
    <sheet name="Imports" sheetId="33" r:id="rId31"/>
    <sheet name="V5BAS" sheetId="19" r:id="rId32"/>
    <sheet name="V5MAR" sheetId="20" r:id="rId33"/>
    <sheet name="V5PUR" sheetId="31" r:id="rId34"/>
    <sheet name="V6BAS" sheetId="21" r:id="rId35"/>
    <sheet name="VCAP" sheetId="22" r:id="rId36"/>
    <sheet name="TRANSSA2FN" sheetId="23" r:id="rId37"/>
    <sheet name="COMM" sheetId="24" r:id="rId38"/>
    <sheet name="IND53" sheetId="25" r:id="rId39"/>
    <sheet name="OCC" sheetId="26" r:id="rId40"/>
  </sheets>
  <definedNames>
    <definedName name="_xlnm._FilterDatabase" localSheetId="19" hidden="1">V2MAR!$A$1:$D$55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C56" i="39" l="1"/>
  <c r="BB56" i="39"/>
  <c r="BA56" i="39"/>
  <c r="AZ56" i="39"/>
  <c r="AY56" i="39"/>
  <c r="AX56" i="39"/>
  <c r="AW56" i="39"/>
  <c r="AV56" i="39"/>
  <c r="AU56" i="39"/>
  <c r="AT56" i="39"/>
  <c r="AS56" i="39"/>
  <c r="AR56" i="39"/>
  <c r="AQ56" i="39"/>
  <c r="AP56" i="39"/>
  <c r="AO56" i="39"/>
  <c r="AN56" i="39"/>
  <c r="AM56" i="39"/>
  <c r="AL56" i="39"/>
  <c r="AK56" i="39"/>
  <c r="AJ56" i="39"/>
  <c r="AI56" i="39"/>
  <c r="AH56" i="39"/>
  <c r="AG56" i="39"/>
  <c r="AF56" i="39"/>
  <c r="AE56" i="39"/>
  <c r="AD56" i="39"/>
  <c r="AC56" i="39"/>
  <c r="AB56" i="39"/>
  <c r="AA56" i="39"/>
  <c r="Z56" i="39"/>
  <c r="Y56" i="39"/>
  <c r="X56" i="39"/>
  <c r="W56" i="39"/>
  <c r="V56" i="39"/>
  <c r="U56" i="39"/>
  <c r="T56" i="39"/>
  <c r="S56" i="39"/>
  <c r="R56" i="39"/>
  <c r="Q56" i="39"/>
  <c r="P56" i="39"/>
  <c r="O56" i="39"/>
  <c r="N56" i="39"/>
  <c r="M56" i="39"/>
  <c r="L56" i="39"/>
  <c r="K56" i="39"/>
  <c r="J56" i="39"/>
  <c r="I56" i="39"/>
  <c r="H56" i="39"/>
  <c r="G56" i="39"/>
  <c r="F56" i="39"/>
  <c r="E56" i="39"/>
  <c r="D56" i="39"/>
  <c r="C56" i="39"/>
  <c r="B56" i="39"/>
  <c r="E12" i="9"/>
  <c r="E2" i="15"/>
  <c r="E3" i="15"/>
  <c r="E4" i="15"/>
  <c r="E5" i="15"/>
  <c r="E6" i="15"/>
  <c r="E7" i="15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38" i="15"/>
  <c r="E39" i="15"/>
  <c r="E40" i="15"/>
  <c r="E41" i="15"/>
  <c r="E42" i="15"/>
  <c r="E43" i="15"/>
  <c r="E44" i="15"/>
  <c r="E45" i="15"/>
  <c r="E46" i="15"/>
  <c r="E47" i="15"/>
  <c r="E48" i="15"/>
  <c r="E49" i="15"/>
  <c r="E50" i="15"/>
  <c r="E51" i="15"/>
  <c r="E52" i="15"/>
  <c r="E53" i="15"/>
  <c r="E54" i="15"/>
  <c r="B56" i="37"/>
  <c r="B57" i="37"/>
  <c r="C57" i="37" s="1"/>
  <c r="B3" i="37"/>
  <c r="B4" i="37"/>
  <c r="B5" i="37"/>
  <c r="B6" i="37"/>
  <c r="B7" i="37"/>
  <c r="B8" i="37"/>
  <c r="B9" i="37"/>
  <c r="B10" i="37"/>
  <c r="B11" i="37"/>
  <c r="B12" i="37"/>
  <c r="B13" i="37"/>
  <c r="B14" i="37"/>
  <c r="B15" i="37"/>
  <c r="B16" i="37"/>
  <c r="B17" i="37"/>
  <c r="B18" i="37"/>
  <c r="B19" i="37"/>
  <c r="B20" i="37"/>
  <c r="B21" i="37"/>
  <c r="B22" i="37"/>
  <c r="B23" i="37"/>
  <c r="B24" i="37"/>
  <c r="B25" i="37"/>
  <c r="B26" i="37"/>
  <c r="B27" i="37"/>
  <c r="B28" i="37"/>
  <c r="B29" i="37"/>
  <c r="B30" i="37"/>
  <c r="B31" i="37"/>
  <c r="B32" i="37"/>
  <c r="B33" i="37"/>
  <c r="B34" i="37"/>
  <c r="B35" i="37"/>
  <c r="B36" i="37"/>
  <c r="B37" i="37"/>
  <c r="B38" i="37"/>
  <c r="B39" i="37"/>
  <c r="B40" i="37"/>
  <c r="B41" i="37"/>
  <c r="B42" i="37"/>
  <c r="B43" i="37"/>
  <c r="B44" i="37"/>
  <c r="B45" i="37"/>
  <c r="B46" i="37"/>
  <c r="B47" i="37"/>
  <c r="B48" i="37"/>
  <c r="B49" i="37"/>
  <c r="B50" i="37"/>
  <c r="B51" i="37"/>
  <c r="B52" i="37"/>
  <c r="B53" i="37"/>
  <c r="B54" i="37"/>
  <c r="B55" i="37"/>
  <c r="B3" i="38"/>
  <c r="B4" i="38"/>
  <c r="B5" i="38"/>
  <c r="B6" i="38"/>
  <c r="B7" i="38"/>
  <c r="B8" i="38"/>
  <c r="B9" i="38"/>
  <c r="B10" i="38"/>
  <c r="B11" i="38"/>
  <c r="B12" i="38"/>
  <c r="B13" i="38"/>
  <c r="B14" i="38"/>
  <c r="B15" i="38"/>
  <c r="B16" i="38"/>
  <c r="B17" i="38"/>
  <c r="B18" i="38"/>
  <c r="B19" i="38"/>
  <c r="B20" i="38"/>
  <c r="B21" i="38"/>
  <c r="B22" i="38"/>
  <c r="B23" i="38"/>
  <c r="B24" i="38"/>
  <c r="B25" i="38"/>
  <c r="B26" i="38"/>
  <c r="B27" i="38"/>
  <c r="B28" i="38"/>
  <c r="B29" i="38"/>
  <c r="B30" i="38"/>
  <c r="B31" i="38"/>
  <c r="B32" i="38"/>
  <c r="B33" i="38"/>
  <c r="B34" i="38"/>
  <c r="B35" i="38"/>
  <c r="B36" i="38"/>
  <c r="B37" i="38"/>
  <c r="B38" i="38"/>
  <c r="B39" i="38"/>
  <c r="B40" i="38"/>
  <c r="B41" i="38"/>
  <c r="B42" i="38"/>
  <c r="B43" i="38"/>
  <c r="B44" i="38"/>
  <c r="B45" i="38"/>
  <c r="B46" i="38"/>
  <c r="B47" i="38"/>
  <c r="B48" i="38"/>
  <c r="B49" i="38"/>
  <c r="B50" i="38"/>
  <c r="B51" i="38"/>
  <c r="B52" i="38"/>
  <c r="B53" i="38"/>
  <c r="B54" i="38"/>
  <c r="B55" i="38"/>
  <c r="B2" i="38"/>
  <c r="B2" i="37"/>
  <c r="B3" i="36"/>
  <c r="B4" i="36"/>
  <c r="B5" i="36"/>
  <c r="C5" i="35" s="1"/>
  <c r="B6" i="36"/>
  <c r="B7" i="36"/>
  <c r="B8" i="36"/>
  <c r="B9" i="36"/>
  <c r="B10" i="36"/>
  <c r="B11" i="36"/>
  <c r="C11" i="35" s="1"/>
  <c r="B12" i="36"/>
  <c r="B13" i="36"/>
  <c r="C13" i="35" s="1"/>
  <c r="B14" i="36"/>
  <c r="B15" i="36"/>
  <c r="B16" i="36"/>
  <c r="B17" i="36"/>
  <c r="B18" i="36"/>
  <c r="C18" i="35" s="1"/>
  <c r="B19" i="36"/>
  <c r="C19" i="35" s="1"/>
  <c r="B20" i="36"/>
  <c r="C20" i="35" s="1"/>
  <c r="B21" i="36"/>
  <c r="C21" i="35" s="1"/>
  <c r="B22" i="36"/>
  <c r="B23" i="36"/>
  <c r="B24" i="36"/>
  <c r="B25" i="36"/>
  <c r="B26" i="36"/>
  <c r="C26" i="35" s="1"/>
  <c r="B27" i="36"/>
  <c r="C27" i="35" s="1"/>
  <c r="B28" i="36"/>
  <c r="C28" i="35" s="1"/>
  <c r="B29" i="36"/>
  <c r="C29" i="35" s="1"/>
  <c r="B30" i="36"/>
  <c r="B31" i="36"/>
  <c r="B32" i="36"/>
  <c r="B33" i="36"/>
  <c r="B34" i="36"/>
  <c r="C34" i="35" s="1"/>
  <c r="B35" i="36"/>
  <c r="C35" i="35" s="1"/>
  <c r="B36" i="36"/>
  <c r="C36" i="35" s="1"/>
  <c r="B37" i="36"/>
  <c r="C37" i="35" s="1"/>
  <c r="B38" i="36"/>
  <c r="B39" i="36"/>
  <c r="B40" i="36"/>
  <c r="B41" i="36"/>
  <c r="B42" i="36"/>
  <c r="C42" i="35" s="1"/>
  <c r="B43" i="36"/>
  <c r="C43" i="35" s="1"/>
  <c r="B44" i="36"/>
  <c r="C44" i="35" s="1"/>
  <c r="B45" i="36"/>
  <c r="C45" i="35" s="1"/>
  <c r="B46" i="36"/>
  <c r="B47" i="36"/>
  <c r="B48" i="36"/>
  <c r="B49" i="36"/>
  <c r="B50" i="36"/>
  <c r="C50" i="35" s="1"/>
  <c r="B51" i="36"/>
  <c r="C51" i="35" s="1"/>
  <c r="B52" i="36"/>
  <c r="C52" i="35" s="1"/>
  <c r="B53" i="36"/>
  <c r="C53" i="35" s="1"/>
  <c r="B54" i="36"/>
  <c r="B55" i="36"/>
  <c r="B2" i="36"/>
  <c r="D8" i="34"/>
  <c r="F3" i="33"/>
  <c r="F4" i="33"/>
  <c r="F5" i="33"/>
  <c r="F6" i="33"/>
  <c r="F7" i="33"/>
  <c r="F8" i="33"/>
  <c r="F9" i="33"/>
  <c r="F10" i="33"/>
  <c r="F11" i="33"/>
  <c r="F12" i="33"/>
  <c r="F13" i="33"/>
  <c r="F14" i="33"/>
  <c r="F15" i="33"/>
  <c r="F16" i="33"/>
  <c r="F17" i="33"/>
  <c r="F18" i="33"/>
  <c r="F19" i="33"/>
  <c r="F20" i="33"/>
  <c r="F21" i="33"/>
  <c r="F22" i="33"/>
  <c r="F23" i="33"/>
  <c r="F24" i="33"/>
  <c r="F25" i="33"/>
  <c r="F26" i="33"/>
  <c r="F27" i="33"/>
  <c r="F28" i="33"/>
  <c r="F29" i="33"/>
  <c r="F30" i="33"/>
  <c r="F31" i="33"/>
  <c r="F32" i="33"/>
  <c r="F33" i="33"/>
  <c r="F34" i="33"/>
  <c r="F35" i="33"/>
  <c r="F36" i="33"/>
  <c r="F37" i="33"/>
  <c r="F38" i="33"/>
  <c r="F39" i="33"/>
  <c r="F40" i="33"/>
  <c r="F41" i="33"/>
  <c r="F42" i="33"/>
  <c r="F43" i="33"/>
  <c r="F44" i="33"/>
  <c r="F45" i="33"/>
  <c r="F46" i="33"/>
  <c r="F47" i="33"/>
  <c r="F48" i="33"/>
  <c r="F49" i="33"/>
  <c r="F50" i="33"/>
  <c r="F51" i="33"/>
  <c r="F52" i="33"/>
  <c r="F53" i="33"/>
  <c r="F54" i="33"/>
  <c r="F55" i="33"/>
  <c r="F2" i="33"/>
  <c r="C56" i="2"/>
  <c r="D56" i="2"/>
  <c r="E56" i="2"/>
  <c r="F56" i="2"/>
  <c r="G56" i="2"/>
  <c r="H56" i="2"/>
  <c r="I56" i="2"/>
  <c r="J56" i="2"/>
  <c r="K56" i="2"/>
  <c r="L56" i="2"/>
  <c r="M56" i="2"/>
  <c r="N56" i="2"/>
  <c r="O56" i="2"/>
  <c r="P56" i="2"/>
  <c r="Q56" i="2"/>
  <c r="R56" i="2"/>
  <c r="S56" i="2"/>
  <c r="T56" i="2"/>
  <c r="U56" i="2"/>
  <c r="V56" i="2"/>
  <c r="W56" i="2"/>
  <c r="X56" i="2"/>
  <c r="Y56" i="2"/>
  <c r="Z56" i="2"/>
  <c r="AA56" i="2"/>
  <c r="AB56" i="2"/>
  <c r="AC56" i="2"/>
  <c r="AD56" i="2"/>
  <c r="AE56" i="2"/>
  <c r="AF56" i="2"/>
  <c r="AG56" i="2"/>
  <c r="AH56" i="2"/>
  <c r="AI56" i="2"/>
  <c r="AJ56" i="2"/>
  <c r="AK56" i="2"/>
  <c r="AL56" i="2"/>
  <c r="AM56" i="2"/>
  <c r="AN56" i="2"/>
  <c r="AO56" i="2"/>
  <c r="AP56" i="2"/>
  <c r="AQ56" i="2"/>
  <c r="AR56" i="2"/>
  <c r="AS56" i="2"/>
  <c r="AT56" i="2"/>
  <c r="AU56" i="2"/>
  <c r="AV56" i="2"/>
  <c r="AW56" i="2"/>
  <c r="AX56" i="2"/>
  <c r="AY56" i="2"/>
  <c r="AZ56" i="2"/>
  <c r="BA56" i="2"/>
  <c r="BB56" i="2"/>
  <c r="BC56" i="2"/>
  <c r="B56" i="2"/>
  <c r="C2" i="3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2" i="5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K56" i="32"/>
  <c r="O56" i="32"/>
  <c r="N56" i="32"/>
  <c r="E56" i="32"/>
  <c r="K3" i="32"/>
  <c r="K4" i="32"/>
  <c r="K5" i="32"/>
  <c r="K6" i="32"/>
  <c r="K7" i="32"/>
  <c r="K8" i="32"/>
  <c r="K9" i="32"/>
  <c r="K10" i="32"/>
  <c r="K11" i="32"/>
  <c r="K12" i="32"/>
  <c r="K13" i="32"/>
  <c r="K14" i="32"/>
  <c r="K15" i="32"/>
  <c r="K16" i="32"/>
  <c r="K17" i="32"/>
  <c r="K18" i="32"/>
  <c r="K19" i="32"/>
  <c r="K20" i="32"/>
  <c r="K21" i="32"/>
  <c r="K22" i="32"/>
  <c r="K23" i="32"/>
  <c r="K24" i="32"/>
  <c r="K25" i="32"/>
  <c r="K26" i="32"/>
  <c r="K27" i="32"/>
  <c r="K28" i="32"/>
  <c r="K29" i="32"/>
  <c r="K30" i="32"/>
  <c r="K31" i="32"/>
  <c r="K32" i="32"/>
  <c r="K33" i="32"/>
  <c r="K34" i="32"/>
  <c r="K35" i="32"/>
  <c r="K36" i="32"/>
  <c r="K37" i="32"/>
  <c r="K38" i="32"/>
  <c r="K39" i="32"/>
  <c r="K40" i="32"/>
  <c r="K41" i="32"/>
  <c r="K42" i="32"/>
  <c r="K43" i="32"/>
  <c r="K44" i="32"/>
  <c r="K45" i="32"/>
  <c r="K46" i="32"/>
  <c r="K47" i="32"/>
  <c r="K48" i="32"/>
  <c r="K49" i="32"/>
  <c r="K50" i="32"/>
  <c r="K51" i="32"/>
  <c r="K52" i="32"/>
  <c r="K53" i="32"/>
  <c r="K54" i="32"/>
  <c r="K55" i="32"/>
  <c r="K2" i="32"/>
  <c r="N3" i="32"/>
  <c r="N4" i="32"/>
  <c r="N5" i="32"/>
  <c r="N6" i="32"/>
  <c r="N7" i="32"/>
  <c r="N8" i="32"/>
  <c r="N9" i="32"/>
  <c r="N10" i="32"/>
  <c r="N11" i="32"/>
  <c r="N12" i="32"/>
  <c r="N13" i="32"/>
  <c r="N14" i="32"/>
  <c r="N15" i="32"/>
  <c r="N16" i="32"/>
  <c r="N17" i="32"/>
  <c r="N18" i="32"/>
  <c r="N19" i="32"/>
  <c r="N20" i="32"/>
  <c r="N21" i="32"/>
  <c r="N22" i="32"/>
  <c r="N23" i="32"/>
  <c r="N24" i="32"/>
  <c r="N25" i="32"/>
  <c r="N26" i="32"/>
  <c r="N27" i="32"/>
  <c r="N28" i="32"/>
  <c r="N29" i="32"/>
  <c r="N30" i="32"/>
  <c r="N31" i="32"/>
  <c r="N32" i="32"/>
  <c r="N33" i="32"/>
  <c r="N34" i="32"/>
  <c r="N35" i="32"/>
  <c r="N36" i="32"/>
  <c r="N37" i="32"/>
  <c r="N38" i="32"/>
  <c r="N39" i="32"/>
  <c r="N40" i="32"/>
  <c r="N41" i="32"/>
  <c r="N42" i="32"/>
  <c r="N43" i="32"/>
  <c r="N44" i="32"/>
  <c r="N45" i="32"/>
  <c r="N46" i="32"/>
  <c r="N47" i="32"/>
  <c r="N48" i="32"/>
  <c r="N49" i="32"/>
  <c r="N50" i="32"/>
  <c r="N51" i="32"/>
  <c r="N52" i="32"/>
  <c r="N53" i="32"/>
  <c r="N54" i="32"/>
  <c r="N55" i="32"/>
  <c r="N2" i="32"/>
  <c r="E3" i="32"/>
  <c r="E4" i="32"/>
  <c r="E5" i="32"/>
  <c r="E6" i="32"/>
  <c r="E7" i="32"/>
  <c r="E8" i="32"/>
  <c r="E9" i="32"/>
  <c r="E10" i="32"/>
  <c r="E11" i="32"/>
  <c r="E12" i="32"/>
  <c r="E13" i="32"/>
  <c r="E14" i="32"/>
  <c r="E15" i="32"/>
  <c r="E16" i="32"/>
  <c r="E17" i="32"/>
  <c r="E18" i="32"/>
  <c r="E19" i="32"/>
  <c r="E20" i="32"/>
  <c r="E21" i="32"/>
  <c r="E22" i="32"/>
  <c r="E23" i="32"/>
  <c r="E24" i="32"/>
  <c r="E25" i="32"/>
  <c r="E26" i="32"/>
  <c r="E27" i="32"/>
  <c r="E28" i="32"/>
  <c r="E29" i="32"/>
  <c r="E30" i="32"/>
  <c r="E31" i="32"/>
  <c r="E32" i="32"/>
  <c r="E33" i="32"/>
  <c r="E34" i="32"/>
  <c r="E35" i="32"/>
  <c r="E36" i="32"/>
  <c r="E37" i="32"/>
  <c r="E38" i="32"/>
  <c r="E39" i="32"/>
  <c r="E40" i="32"/>
  <c r="E41" i="32"/>
  <c r="E42" i="32"/>
  <c r="E43" i="32"/>
  <c r="E44" i="32"/>
  <c r="E45" i="32"/>
  <c r="E46" i="32"/>
  <c r="E47" i="32"/>
  <c r="E48" i="32"/>
  <c r="E49" i="32"/>
  <c r="E50" i="32"/>
  <c r="E51" i="32"/>
  <c r="E52" i="32"/>
  <c r="E53" i="32"/>
  <c r="E54" i="32"/>
  <c r="E55" i="32"/>
  <c r="E2" i="32"/>
  <c r="E2" i="9"/>
  <c r="E3" i="9"/>
  <c r="E4" i="9"/>
  <c r="E5" i="9"/>
  <c r="E6" i="9"/>
  <c r="E7" i="9"/>
  <c r="E8" i="9"/>
  <c r="E9" i="9"/>
  <c r="E10" i="9"/>
  <c r="E11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2" i="14"/>
  <c r="E3" i="14"/>
  <c r="E4" i="14"/>
  <c r="E5" i="14"/>
  <c r="E6" i="14"/>
  <c r="E7" i="14"/>
  <c r="E8" i="14"/>
  <c r="E9" i="14"/>
  <c r="E10" i="14"/>
  <c r="E11" i="14"/>
  <c r="E12" i="14"/>
  <c r="E13" i="14"/>
  <c r="E14" i="14"/>
  <c r="E15" i="14"/>
  <c r="E16" i="14"/>
  <c r="E17" i="14"/>
  <c r="E18" i="14"/>
  <c r="E19" i="14"/>
  <c r="E20" i="14"/>
  <c r="E21" i="14"/>
  <c r="E22" i="14"/>
  <c r="E23" i="14"/>
  <c r="E24" i="14"/>
  <c r="E25" i="14"/>
  <c r="E26" i="14"/>
  <c r="E27" i="14"/>
  <c r="E28" i="14"/>
  <c r="E29" i="14"/>
  <c r="E30" i="14"/>
  <c r="E31" i="14"/>
  <c r="E32" i="14"/>
  <c r="E33" i="14"/>
  <c r="E34" i="14"/>
  <c r="E35" i="14"/>
  <c r="E36" i="14"/>
  <c r="E37" i="14"/>
  <c r="E38" i="14"/>
  <c r="E39" i="14"/>
  <c r="E40" i="14"/>
  <c r="E41" i="14"/>
  <c r="E42" i="14"/>
  <c r="E43" i="14"/>
  <c r="E44" i="14"/>
  <c r="E45" i="14"/>
  <c r="E46" i="14"/>
  <c r="E47" i="14"/>
  <c r="E48" i="14"/>
  <c r="E49" i="14"/>
  <c r="E50" i="14"/>
  <c r="E51" i="14"/>
  <c r="E52" i="14"/>
  <c r="E53" i="14"/>
  <c r="E54" i="14"/>
  <c r="E2" i="11"/>
  <c r="E3" i="11"/>
  <c r="E4" i="11"/>
  <c r="E5" i="11"/>
  <c r="E6" i="11"/>
  <c r="E7" i="11"/>
  <c r="E8" i="11"/>
  <c r="E9" i="11"/>
  <c r="E10" i="11"/>
  <c r="E11" i="11"/>
  <c r="E12" i="11"/>
  <c r="E13" i="11"/>
  <c r="E14" i="11"/>
  <c r="E15" i="11"/>
  <c r="E16" i="11"/>
  <c r="E17" i="11"/>
  <c r="E18" i="11"/>
  <c r="E19" i="11"/>
  <c r="E20" i="11"/>
  <c r="E21" i="11"/>
  <c r="E22" i="11"/>
  <c r="E23" i="11"/>
  <c r="E24" i="11"/>
  <c r="E25" i="11"/>
  <c r="E26" i="11"/>
  <c r="E27" i="11"/>
  <c r="E28" i="11"/>
  <c r="E29" i="11"/>
  <c r="E30" i="11"/>
  <c r="E31" i="11"/>
  <c r="E32" i="11"/>
  <c r="E33" i="11"/>
  <c r="E34" i="11"/>
  <c r="E35" i="11"/>
  <c r="E36" i="11"/>
  <c r="E37" i="11"/>
  <c r="E38" i="11"/>
  <c r="E39" i="11"/>
  <c r="E40" i="11"/>
  <c r="E41" i="11"/>
  <c r="E42" i="11"/>
  <c r="E43" i="11"/>
  <c r="E44" i="11"/>
  <c r="E45" i="11"/>
  <c r="E46" i="11"/>
  <c r="E47" i="11"/>
  <c r="E48" i="11"/>
  <c r="E49" i="11"/>
  <c r="E50" i="11"/>
  <c r="E51" i="11"/>
  <c r="E52" i="11"/>
  <c r="E53" i="11"/>
  <c r="E54" i="11"/>
  <c r="E2" i="8"/>
  <c r="E3" i="8"/>
  <c r="E4" i="8"/>
  <c r="E5" i="8"/>
  <c r="E6" i="8"/>
  <c r="E7" i="8"/>
  <c r="E8" i="8"/>
  <c r="E9" i="8"/>
  <c r="E10" i="8"/>
  <c r="E11" i="8"/>
  <c r="E12" i="8"/>
  <c r="E13" i="8"/>
  <c r="E14" i="8"/>
  <c r="E15" i="8"/>
  <c r="E16" i="8"/>
  <c r="E17" i="8"/>
  <c r="E18" i="8"/>
  <c r="E19" i="8"/>
  <c r="E20" i="8"/>
  <c r="E21" i="8"/>
  <c r="E22" i="8"/>
  <c r="E23" i="8"/>
  <c r="E24" i="8"/>
  <c r="E25" i="8"/>
  <c r="E26" i="8"/>
  <c r="E27" i="8"/>
  <c r="E28" i="8"/>
  <c r="E29" i="8"/>
  <c r="E30" i="8"/>
  <c r="E31" i="8"/>
  <c r="E32" i="8"/>
  <c r="E33" i="8"/>
  <c r="E34" i="8"/>
  <c r="E35" i="8"/>
  <c r="E36" i="8"/>
  <c r="E37" i="8"/>
  <c r="E38" i="8"/>
  <c r="E39" i="8"/>
  <c r="E40" i="8"/>
  <c r="E41" i="8"/>
  <c r="E42" i="8"/>
  <c r="E43" i="8"/>
  <c r="E44" i="8"/>
  <c r="E45" i="8"/>
  <c r="E46" i="8"/>
  <c r="E47" i="8"/>
  <c r="E48" i="8"/>
  <c r="E49" i="8"/>
  <c r="E50" i="8"/>
  <c r="E51" i="8"/>
  <c r="E52" i="8"/>
  <c r="E53" i="8"/>
  <c r="E54" i="8"/>
  <c r="C2" i="16"/>
  <c r="C3" i="16"/>
  <c r="C4" i="16"/>
  <c r="C5" i="16"/>
  <c r="C6" i="16"/>
  <c r="C7" i="16"/>
  <c r="C8" i="16"/>
  <c r="C9" i="16"/>
  <c r="C10" i="16"/>
  <c r="C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26" i="16"/>
  <c r="C27" i="16"/>
  <c r="C28" i="16"/>
  <c r="C29" i="16"/>
  <c r="C30" i="16"/>
  <c r="C31" i="16"/>
  <c r="C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47" i="16"/>
  <c r="C48" i="16"/>
  <c r="C49" i="16"/>
  <c r="C50" i="16"/>
  <c r="C51" i="16"/>
  <c r="C52" i="16"/>
  <c r="C53" i="16"/>
  <c r="C54" i="16"/>
  <c r="E2" i="13"/>
  <c r="E3" i="13"/>
  <c r="E4" i="13"/>
  <c r="E5" i="13"/>
  <c r="E6" i="13"/>
  <c r="E7" i="13"/>
  <c r="E8" i="13"/>
  <c r="E9" i="13"/>
  <c r="E10" i="13"/>
  <c r="E11" i="13"/>
  <c r="E12" i="13"/>
  <c r="E13" i="13"/>
  <c r="E14" i="13"/>
  <c r="E15" i="13"/>
  <c r="E16" i="13"/>
  <c r="E17" i="13"/>
  <c r="E18" i="13"/>
  <c r="E19" i="13"/>
  <c r="E20" i="13"/>
  <c r="E21" i="13"/>
  <c r="E22" i="13"/>
  <c r="E23" i="13"/>
  <c r="E24" i="13"/>
  <c r="E25" i="13"/>
  <c r="E26" i="13"/>
  <c r="E27" i="13"/>
  <c r="E28" i="13"/>
  <c r="E29" i="13"/>
  <c r="E30" i="13"/>
  <c r="E31" i="13"/>
  <c r="E32" i="13"/>
  <c r="E33" i="13"/>
  <c r="E34" i="13"/>
  <c r="E35" i="13"/>
  <c r="E36" i="13"/>
  <c r="E37" i="13"/>
  <c r="E38" i="13"/>
  <c r="E39" i="13"/>
  <c r="E40" i="13"/>
  <c r="E41" i="13"/>
  <c r="E42" i="13"/>
  <c r="E43" i="13"/>
  <c r="E44" i="13"/>
  <c r="E45" i="13"/>
  <c r="E46" i="13"/>
  <c r="E47" i="13"/>
  <c r="E48" i="13"/>
  <c r="E49" i="13"/>
  <c r="E50" i="13"/>
  <c r="E51" i="13"/>
  <c r="E52" i="13"/>
  <c r="E53" i="13"/>
  <c r="E54" i="13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41" i="10"/>
  <c r="E49" i="10"/>
  <c r="E50" i="10"/>
  <c r="B3" i="31"/>
  <c r="B4" i="31"/>
  <c r="B5" i="31"/>
  <c r="B6" i="31"/>
  <c r="B7" i="31"/>
  <c r="B8" i="31"/>
  <c r="B9" i="31"/>
  <c r="B10" i="31"/>
  <c r="B11" i="31"/>
  <c r="B12" i="31"/>
  <c r="B13" i="31"/>
  <c r="B14" i="31"/>
  <c r="B15" i="31"/>
  <c r="B16" i="31"/>
  <c r="B17" i="31"/>
  <c r="B18" i="31"/>
  <c r="B19" i="31"/>
  <c r="B20" i="31"/>
  <c r="B21" i="31"/>
  <c r="B22" i="31"/>
  <c r="B23" i="31"/>
  <c r="B24" i="31"/>
  <c r="B25" i="31"/>
  <c r="B26" i="31"/>
  <c r="B27" i="31"/>
  <c r="B28" i="31"/>
  <c r="B29" i="31"/>
  <c r="B30" i="31"/>
  <c r="B31" i="31"/>
  <c r="B32" i="31"/>
  <c r="B33" i="31"/>
  <c r="B34" i="31"/>
  <c r="B35" i="31"/>
  <c r="B36" i="31"/>
  <c r="B37" i="31"/>
  <c r="B38" i="31"/>
  <c r="B39" i="31"/>
  <c r="B40" i="31"/>
  <c r="B41" i="31"/>
  <c r="B42" i="31"/>
  <c r="B43" i="31"/>
  <c r="B44" i="31"/>
  <c r="B45" i="31"/>
  <c r="B46" i="31"/>
  <c r="B47" i="31"/>
  <c r="B48" i="31"/>
  <c r="B49" i="31"/>
  <c r="B50" i="31"/>
  <c r="B51" i="31"/>
  <c r="B52" i="31"/>
  <c r="B53" i="31"/>
  <c r="B54" i="31"/>
  <c r="B55" i="31"/>
  <c r="B2" i="31"/>
  <c r="B3" i="30"/>
  <c r="B4" i="30"/>
  <c r="B5" i="30"/>
  <c r="B6" i="30"/>
  <c r="B7" i="30"/>
  <c r="B8" i="30"/>
  <c r="B9" i="30"/>
  <c r="B10" i="30"/>
  <c r="B11" i="30"/>
  <c r="B12" i="30"/>
  <c r="B13" i="30"/>
  <c r="B14" i="30"/>
  <c r="B15" i="30"/>
  <c r="B16" i="30"/>
  <c r="B17" i="30"/>
  <c r="B18" i="30"/>
  <c r="B19" i="30"/>
  <c r="B20" i="30"/>
  <c r="B21" i="30"/>
  <c r="B22" i="30"/>
  <c r="B23" i="30"/>
  <c r="B24" i="30"/>
  <c r="B25" i="30"/>
  <c r="B26" i="30"/>
  <c r="B27" i="30"/>
  <c r="B28" i="30"/>
  <c r="B29" i="30"/>
  <c r="B30" i="30"/>
  <c r="B31" i="30"/>
  <c r="B32" i="30"/>
  <c r="B33" i="30"/>
  <c r="B34" i="30"/>
  <c r="B35" i="30"/>
  <c r="B36" i="30"/>
  <c r="B37" i="30"/>
  <c r="B38" i="30"/>
  <c r="B39" i="30"/>
  <c r="B40" i="30"/>
  <c r="B41" i="30"/>
  <c r="B42" i="30"/>
  <c r="B43" i="30"/>
  <c r="B44" i="30"/>
  <c r="B45" i="30"/>
  <c r="B46" i="30"/>
  <c r="B47" i="30"/>
  <c r="B48" i="30"/>
  <c r="B49" i="30"/>
  <c r="B50" i="30"/>
  <c r="B51" i="30"/>
  <c r="B52" i="30"/>
  <c r="B53" i="30"/>
  <c r="B54" i="30"/>
  <c r="B55" i="30"/>
  <c r="B2" i="30"/>
  <c r="B3" i="29"/>
  <c r="B4" i="29"/>
  <c r="B5" i="29"/>
  <c r="B6" i="29"/>
  <c r="B7" i="29"/>
  <c r="B8" i="29"/>
  <c r="B9" i="29"/>
  <c r="B10" i="29"/>
  <c r="B11" i="29"/>
  <c r="B12" i="29"/>
  <c r="B13" i="29"/>
  <c r="B14" i="29"/>
  <c r="B15" i="29"/>
  <c r="B16" i="29"/>
  <c r="B17" i="29"/>
  <c r="B18" i="29"/>
  <c r="B19" i="29"/>
  <c r="B20" i="29"/>
  <c r="B21" i="29"/>
  <c r="B22" i="29"/>
  <c r="B23" i="29"/>
  <c r="B24" i="29"/>
  <c r="B25" i="29"/>
  <c r="B26" i="29"/>
  <c r="B27" i="29"/>
  <c r="B28" i="29"/>
  <c r="B29" i="29"/>
  <c r="B30" i="29"/>
  <c r="B31" i="29"/>
  <c r="B32" i="29"/>
  <c r="B33" i="29"/>
  <c r="B34" i="29"/>
  <c r="B35" i="29"/>
  <c r="B36" i="29"/>
  <c r="B37" i="29"/>
  <c r="B38" i="29"/>
  <c r="B39" i="29"/>
  <c r="B40" i="29"/>
  <c r="B41" i="29"/>
  <c r="B42" i="29"/>
  <c r="B43" i="29"/>
  <c r="B44" i="29"/>
  <c r="B45" i="29"/>
  <c r="B46" i="29"/>
  <c r="B47" i="29"/>
  <c r="B48" i="29"/>
  <c r="B49" i="29"/>
  <c r="B50" i="29"/>
  <c r="B51" i="29"/>
  <c r="B52" i="29"/>
  <c r="B53" i="29"/>
  <c r="B54" i="29"/>
  <c r="B55" i="29"/>
  <c r="B2" i="29"/>
  <c r="B3" i="28"/>
  <c r="B4" i="28"/>
  <c r="B5" i="28"/>
  <c r="B6" i="28"/>
  <c r="B7" i="28"/>
  <c r="B8" i="28"/>
  <c r="B9" i="28"/>
  <c r="B10" i="28"/>
  <c r="B11" i="28"/>
  <c r="B12" i="28"/>
  <c r="B13" i="28"/>
  <c r="B14" i="28"/>
  <c r="B15" i="28"/>
  <c r="B16" i="28"/>
  <c r="B17" i="28"/>
  <c r="B18" i="28"/>
  <c r="B19" i="28"/>
  <c r="B20" i="28"/>
  <c r="B21" i="28"/>
  <c r="B22" i="28"/>
  <c r="B23" i="28"/>
  <c r="B24" i="28"/>
  <c r="B25" i="28"/>
  <c r="B26" i="28"/>
  <c r="B27" i="28"/>
  <c r="B28" i="28"/>
  <c r="B29" i="28"/>
  <c r="B30" i="28"/>
  <c r="B31" i="28"/>
  <c r="B32" i="28"/>
  <c r="B33" i="28"/>
  <c r="B34" i="28"/>
  <c r="B35" i="28"/>
  <c r="B36" i="28"/>
  <c r="B37" i="28"/>
  <c r="B38" i="28"/>
  <c r="B39" i="28"/>
  <c r="B40" i="28"/>
  <c r="B41" i="28"/>
  <c r="B42" i="28"/>
  <c r="B43" i="28"/>
  <c r="B44" i="28"/>
  <c r="B45" i="28"/>
  <c r="B46" i="28"/>
  <c r="B47" i="28"/>
  <c r="B48" i="28"/>
  <c r="B49" i="28"/>
  <c r="B50" i="28"/>
  <c r="B51" i="28"/>
  <c r="B52" i="28"/>
  <c r="B53" i="28"/>
  <c r="B54" i="28"/>
  <c r="B55" i="28"/>
  <c r="B2" i="28"/>
  <c r="B55" i="27"/>
  <c r="D12" i="34" s="1"/>
  <c r="B3" i="27"/>
  <c r="B4" i="27"/>
  <c r="B5" i="27"/>
  <c r="B6" i="27"/>
  <c r="B7" i="27"/>
  <c r="B8" i="27"/>
  <c r="B9" i="27"/>
  <c r="B10" i="27"/>
  <c r="B11" i="27"/>
  <c r="B12" i="27"/>
  <c r="B13" i="27"/>
  <c r="B14" i="27"/>
  <c r="B15" i="27"/>
  <c r="B16" i="27"/>
  <c r="B17" i="27"/>
  <c r="B18" i="27"/>
  <c r="B19" i="27"/>
  <c r="B20" i="27"/>
  <c r="B21" i="27"/>
  <c r="B22" i="27"/>
  <c r="B23" i="27"/>
  <c r="B24" i="27"/>
  <c r="B25" i="27"/>
  <c r="B26" i="27"/>
  <c r="B27" i="27"/>
  <c r="B28" i="27"/>
  <c r="B29" i="27"/>
  <c r="B30" i="27"/>
  <c r="B31" i="27"/>
  <c r="B32" i="27"/>
  <c r="B33" i="27"/>
  <c r="B34" i="27"/>
  <c r="B35" i="27"/>
  <c r="B36" i="27"/>
  <c r="B37" i="27"/>
  <c r="B38" i="27"/>
  <c r="B39" i="27"/>
  <c r="B40" i="27"/>
  <c r="B41" i="27"/>
  <c r="B42" i="27"/>
  <c r="B43" i="27"/>
  <c r="B44" i="27"/>
  <c r="B45" i="27"/>
  <c r="B46" i="27"/>
  <c r="B47" i="27"/>
  <c r="B48" i="27"/>
  <c r="B49" i="27"/>
  <c r="B50" i="27"/>
  <c r="B51" i="27"/>
  <c r="B52" i="27"/>
  <c r="B53" i="27"/>
  <c r="B54" i="27"/>
  <c r="B2" i="27"/>
  <c r="C12" i="35" l="1"/>
  <c r="C54" i="35"/>
  <c r="C46" i="35"/>
  <c r="C38" i="35"/>
  <c r="C30" i="35"/>
  <c r="C22" i="35"/>
  <c r="C14" i="35"/>
  <c r="C6" i="35"/>
  <c r="C2" i="35"/>
  <c r="C3" i="35"/>
  <c r="C4" i="35"/>
  <c r="C55" i="35"/>
  <c r="C47" i="35"/>
  <c r="C39" i="35"/>
  <c r="C31" i="35"/>
  <c r="C23" i="35"/>
  <c r="C15" i="35"/>
  <c r="C7" i="35"/>
  <c r="C10" i="35"/>
  <c r="C49" i="35"/>
  <c r="C41" i="35"/>
  <c r="C33" i="35"/>
  <c r="C25" i="35"/>
  <c r="C17" i="35"/>
  <c r="C9" i="35"/>
  <c r="C48" i="35"/>
  <c r="C40" i="35"/>
  <c r="C32" i="35"/>
  <c r="C24" i="35"/>
  <c r="C16" i="35"/>
  <c r="C8" i="35"/>
  <c r="B25" i="35"/>
  <c r="B33" i="35"/>
  <c r="B41" i="35"/>
  <c r="B9" i="35"/>
  <c r="B49" i="35"/>
  <c r="B17" i="35"/>
  <c r="B28" i="35"/>
  <c r="B52" i="35"/>
  <c r="B36" i="35"/>
  <c r="B44" i="35"/>
  <c r="B51" i="35"/>
  <c r="B43" i="35"/>
  <c r="B35" i="35"/>
  <c r="B27" i="35"/>
  <c r="B19" i="35"/>
  <c r="B11" i="35"/>
  <c r="B21" i="35"/>
  <c r="B53" i="35"/>
  <c r="B45" i="35"/>
  <c r="B37" i="35"/>
  <c r="B29" i="35"/>
  <c r="B13" i="35"/>
  <c r="B50" i="35"/>
  <c r="B42" i="35"/>
  <c r="B34" i="35"/>
  <c r="B26" i="35"/>
  <c r="B18" i="35"/>
  <c r="B10" i="35"/>
  <c r="B2" i="35"/>
  <c r="B32" i="35"/>
  <c r="B8" i="35"/>
  <c r="B48" i="35"/>
  <c r="B24" i="35"/>
  <c r="B40" i="35"/>
  <c r="B16" i="35"/>
  <c r="B38" i="35"/>
  <c r="B46" i="35"/>
  <c r="B5" i="35"/>
  <c r="B20" i="35"/>
  <c r="B12" i="35"/>
  <c r="B4" i="35"/>
  <c r="B54" i="35"/>
  <c r="D5" i="34"/>
  <c r="E7" i="34" s="1"/>
  <c r="B47" i="35"/>
  <c r="B39" i="35"/>
  <c r="B31" i="35"/>
  <c r="B23" i="35"/>
  <c r="B15" i="35"/>
  <c r="B7" i="35"/>
  <c r="B30" i="35"/>
  <c r="B22" i="35"/>
  <c r="B14" i="35"/>
  <c r="B6" i="35"/>
  <c r="B3" i="35"/>
  <c r="B55" i="35"/>
</calcChain>
</file>

<file path=xl/sharedStrings.xml><?xml version="1.0" encoding="utf-8"?>
<sst xmlns="http://schemas.openxmlformats.org/spreadsheetml/2006/main" count="2471" uniqueCount="324">
  <si>
    <t>MAKE</t>
  </si>
  <si>
    <t>Ind 1</t>
  </si>
  <si>
    <t>Ind 2</t>
  </si>
  <si>
    <t>Ind 3</t>
  </si>
  <si>
    <t>Ind 4</t>
  </si>
  <si>
    <t>Ind 5</t>
  </si>
  <si>
    <t>Ind 6</t>
  </si>
  <si>
    <t>Ind 7</t>
  </si>
  <si>
    <t>Ind 8</t>
  </si>
  <si>
    <t>Ind 9</t>
  </si>
  <si>
    <t>Ind 10</t>
  </si>
  <si>
    <t>Ind 11</t>
  </si>
  <si>
    <t>Ind 12</t>
  </si>
  <si>
    <t>Ind 13</t>
  </si>
  <si>
    <t>Ind 14</t>
  </si>
  <si>
    <t>Ind 15</t>
  </si>
  <si>
    <t>Ind 16</t>
  </si>
  <si>
    <t>Ind 17</t>
  </si>
  <si>
    <t>Ind 18</t>
  </si>
  <si>
    <t>Ind 19</t>
  </si>
  <si>
    <t>Ind 20</t>
  </si>
  <si>
    <t>Ind 21</t>
  </si>
  <si>
    <t>Ind 22</t>
  </si>
  <si>
    <t>Ind 23</t>
  </si>
  <si>
    <t>Ind 24</t>
  </si>
  <si>
    <t>Ind 25</t>
  </si>
  <si>
    <t>Ind 26</t>
  </si>
  <si>
    <t>Ind 27</t>
  </si>
  <si>
    <t>Ind 28</t>
  </si>
  <si>
    <t>Ind 29</t>
  </si>
  <si>
    <t>Ind 30</t>
  </si>
  <si>
    <t>Ind 31</t>
  </si>
  <si>
    <t>Ind 32</t>
  </si>
  <si>
    <t>Ind 33</t>
  </si>
  <si>
    <t>Ind 34</t>
  </si>
  <si>
    <t>Ind 35</t>
  </si>
  <si>
    <t>Ind 36</t>
  </si>
  <si>
    <t>Ind 37</t>
  </si>
  <si>
    <t>Ind 38</t>
  </si>
  <si>
    <t>Ind 39</t>
  </si>
  <si>
    <t>Ind 40</t>
  </si>
  <si>
    <t>Ind 41</t>
  </si>
  <si>
    <t>Ind 42</t>
  </si>
  <si>
    <t>Ind 43</t>
  </si>
  <si>
    <t>Ind 44</t>
  </si>
  <si>
    <t>Ind 45</t>
  </si>
  <si>
    <t>Ind 46</t>
  </si>
  <si>
    <t>Ind 47</t>
  </si>
  <si>
    <t>Ind 48</t>
  </si>
  <si>
    <t>Ind 49</t>
  </si>
  <si>
    <t>Ind 50</t>
  </si>
  <si>
    <t>Ind 51</t>
  </si>
  <si>
    <t>Ind 52</t>
  </si>
  <si>
    <t>Ind 53</t>
  </si>
  <si>
    <t>Total</t>
  </si>
  <si>
    <t>Comm 1</t>
  </si>
  <si>
    <t>Comm 2</t>
  </si>
  <si>
    <t>Comm 3</t>
  </si>
  <si>
    <t>Comm 4</t>
  </si>
  <si>
    <t>Comm 5</t>
  </si>
  <si>
    <t>Comm 6</t>
  </si>
  <si>
    <t>Comm 7</t>
  </si>
  <si>
    <t>Comm 8</t>
  </si>
  <si>
    <t>Comm 9</t>
  </si>
  <si>
    <t>Comm 10</t>
  </si>
  <si>
    <t>Comm 11</t>
  </si>
  <si>
    <t>Comm 12</t>
  </si>
  <si>
    <t>Comm 13</t>
  </si>
  <si>
    <t>Comm 14</t>
  </si>
  <si>
    <t>Comm 15</t>
  </si>
  <si>
    <t>Comm 16</t>
  </si>
  <si>
    <t>Comm 17</t>
  </si>
  <si>
    <t>Comm 18</t>
  </si>
  <si>
    <t>Comm 19</t>
  </si>
  <si>
    <t>Comm 20</t>
  </si>
  <si>
    <t>Comm 21</t>
  </si>
  <si>
    <t>Comm 22</t>
  </si>
  <si>
    <t>Comm 23</t>
  </si>
  <si>
    <t>Comm 24</t>
  </si>
  <si>
    <t>Comm 25</t>
  </si>
  <si>
    <t>Comm 26</t>
  </si>
  <si>
    <t>Comm 27</t>
  </si>
  <si>
    <t>Comm 28</t>
  </si>
  <si>
    <t>Comm 29</t>
  </si>
  <si>
    <t>Comm 30</t>
  </si>
  <si>
    <t>Comm 31</t>
  </si>
  <si>
    <t>Comm 32</t>
  </si>
  <si>
    <t>Comm 33</t>
  </si>
  <si>
    <t>Comm 34</t>
  </si>
  <si>
    <t>Comm 35</t>
  </si>
  <si>
    <t>Comm 36</t>
  </si>
  <si>
    <t>Comm 37</t>
  </si>
  <si>
    <t>Comm 38</t>
  </si>
  <si>
    <t>Comm 39</t>
  </si>
  <si>
    <t>Comm 40</t>
  </si>
  <si>
    <t>Comm 41</t>
  </si>
  <si>
    <t>Comm 42</t>
  </si>
  <si>
    <t>Comm 43</t>
  </si>
  <si>
    <t>Comm 44</t>
  </si>
  <si>
    <t>Comm 45</t>
  </si>
  <si>
    <t>Comm 46</t>
  </si>
  <si>
    <t>Comm 47</t>
  </si>
  <si>
    <t>Comm 48</t>
  </si>
  <si>
    <t>Comm 49</t>
  </si>
  <si>
    <t>Comm 50</t>
  </si>
  <si>
    <t>Comm 51</t>
  </si>
  <si>
    <t>Comm 52</t>
  </si>
  <si>
    <t>Comm 53</t>
  </si>
  <si>
    <t>1 Agriculture</t>
  </si>
  <si>
    <t>2 Forestry</t>
  </si>
  <si>
    <t>3 Fishing</t>
  </si>
  <si>
    <t>4 CoalLignite</t>
  </si>
  <si>
    <t>5 MetalOres</t>
  </si>
  <si>
    <t>6 CrudeGas</t>
  </si>
  <si>
    <t>7 OthMining</t>
  </si>
  <si>
    <t>8 ElecGas</t>
  </si>
  <si>
    <t>9 Food</t>
  </si>
  <si>
    <t>10 BevTobacco</t>
  </si>
  <si>
    <t>11 TextFoot</t>
  </si>
  <si>
    <t>12 WoodPaper</t>
  </si>
  <si>
    <t>13 PrintPublish</t>
  </si>
  <si>
    <t>14 CokeOven</t>
  </si>
  <si>
    <t>15 PetroRef</t>
  </si>
  <si>
    <t>16 Nuclear</t>
  </si>
  <si>
    <t>17 Chemicals</t>
  </si>
  <si>
    <t>18 Rubber</t>
  </si>
  <si>
    <t>19 Plastic</t>
  </si>
  <si>
    <t>20 Glass</t>
  </si>
  <si>
    <t>21 Cement</t>
  </si>
  <si>
    <t>22 OthNonMet</t>
  </si>
  <si>
    <t>23 IronSteel</t>
  </si>
  <si>
    <t>24 OthMetalEqp</t>
  </si>
  <si>
    <t>25 ElecMach</t>
  </si>
  <si>
    <t>26 RadioTV</t>
  </si>
  <si>
    <t>27 TransEquip</t>
  </si>
  <si>
    <t>28 Furniture</t>
  </si>
  <si>
    <t>29 OthManuf</t>
  </si>
  <si>
    <t>30 CoalGen</t>
  </si>
  <si>
    <t>31 NucGen</t>
  </si>
  <si>
    <t>32 WindGen</t>
  </si>
  <si>
    <t>33 HydroGen</t>
  </si>
  <si>
    <t>34 SolarPVGen</t>
  </si>
  <si>
    <t>35 SolarCSPGen</t>
  </si>
  <si>
    <t>36 GasGen</t>
  </si>
  <si>
    <t>37 OtherGen</t>
  </si>
  <si>
    <t>38 ElecSupply</t>
  </si>
  <si>
    <t>39 Water</t>
  </si>
  <si>
    <t>40 Construction</t>
  </si>
  <si>
    <t>41 Trade</t>
  </si>
  <si>
    <t>42 HotelRestau</t>
  </si>
  <si>
    <t>43 TransSrv</t>
  </si>
  <si>
    <t>44 PostTeleSrv</t>
  </si>
  <si>
    <t>45 FinanceSrv</t>
  </si>
  <si>
    <t>46 InsuranSrv</t>
  </si>
  <si>
    <t>47 OthFinSrv</t>
  </si>
  <si>
    <t>48 RealEstate</t>
  </si>
  <si>
    <t>49 OthBusiness</t>
  </si>
  <si>
    <t>50 GenGov</t>
  </si>
  <si>
    <t>51 Education</t>
  </si>
  <si>
    <t>52 HealthSoc</t>
  </si>
  <si>
    <t>53 OthSrv</t>
  </si>
  <si>
    <t>1PTX</t>
  </si>
  <si>
    <t>V1PTX</t>
  </si>
  <si>
    <t>V1BAS</t>
  </si>
  <si>
    <t>1 Dom</t>
  </si>
  <si>
    <t>2 Imp</t>
  </si>
  <si>
    <t>V1MAR</t>
  </si>
  <si>
    <t>Expenditure on GDP</t>
  </si>
  <si>
    <t>GDP income</t>
  </si>
  <si>
    <t>BAS</t>
  </si>
  <si>
    <t>MAR</t>
  </si>
  <si>
    <t>PUR</t>
  </si>
  <si>
    <t>Sum of PUR values</t>
  </si>
  <si>
    <t>MAR+TAX+BAS</t>
  </si>
  <si>
    <t>V1PUR</t>
  </si>
  <si>
    <t>V2PUR</t>
  </si>
  <si>
    <t>V3PUR</t>
  </si>
  <si>
    <t>TAX</t>
  </si>
  <si>
    <t>Import tarrif</t>
  </si>
  <si>
    <t>V1TAX</t>
  </si>
  <si>
    <t>Dom</t>
  </si>
  <si>
    <t>Imp</t>
  </si>
  <si>
    <t>TransSrv</t>
  </si>
  <si>
    <t>CoalGen</t>
  </si>
  <si>
    <t>NucGen</t>
  </si>
  <si>
    <t>WindGen</t>
  </si>
  <si>
    <t>HydroGen</t>
  </si>
  <si>
    <t>SolarPVGen</t>
  </si>
  <si>
    <t>SolarCSPGen</t>
  </si>
  <si>
    <t>GasGen</t>
  </si>
  <si>
    <t>OtherGen</t>
  </si>
  <si>
    <t>Fishing</t>
  </si>
  <si>
    <t>Education</t>
  </si>
  <si>
    <t>Furniture</t>
  </si>
  <si>
    <t>Forestry</t>
  </si>
  <si>
    <t>ElecGas</t>
  </si>
  <si>
    <t>Glass</t>
  </si>
  <si>
    <t>OthFinSrv</t>
  </si>
  <si>
    <t>Water</t>
  </si>
  <si>
    <t>HotelRestau</t>
  </si>
  <si>
    <t>Cement</t>
  </si>
  <si>
    <t>CoalLignite</t>
  </si>
  <si>
    <t>InsuranSrv</t>
  </si>
  <si>
    <t>Rubber</t>
  </si>
  <si>
    <t>MetalOres</t>
  </si>
  <si>
    <t>HealthSoc</t>
  </si>
  <si>
    <t>ElecSupply</t>
  </si>
  <si>
    <t>PrintPublish</t>
  </si>
  <si>
    <t>OthNonMet</t>
  </si>
  <si>
    <t>CrudeGas</t>
  </si>
  <si>
    <t>GenGov</t>
  </si>
  <si>
    <t>PostTeleSrv</t>
  </si>
  <si>
    <t>OthManuf</t>
  </si>
  <si>
    <t>RadioTV</t>
  </si>
  <si>
    <t>ElecMach</t>
  </si>
  <si>
    <t>Trade</t>
  </si>
  <si>
    <t>FinanceSrv</t>
  </si>
  <si>
    <t>OthMining</t>
  </si>
  <si>
    <t>Plastic</t>
  </si>
  <si>
    <t>Agriculture</t>
  </si>
  <si>
    <t>RealEstate</t>
  </si>
  <si>
    <t>Food</t>
  </si>
  <si>
    <t>IronSteel</t>
  </si>
  <si>
    <t>CokeOven</t>
  </si>
  <si>
    <t>TextFoot</t>
  </si>
  <si>
    <t>Construction</t>
  </si>
  <si>
    <t>WoodPaper</t>
  </si>
  <si>
    <t>OthSrv</t>
  </si>
  <si>
    <t>Nuclear</t>
  </si>
  <si>
    <t>OthMetalEqp</t>
  </si>
  <si>
    <t>BevTobacco</t>
  </si>
  <si>
    <t>Chemicals</t>
  </si>
  <si>
    <t>OthBusiness</t>
  </si>
  <si>
    <t>PetroRef</t>
  </si>
  <si>
    <t>TransEquip</t>
  </si>
  <si>
    <t>V1LAB</t>
  </si>
  <si>
    <t>1 Managers</t>
  </si>
  <si>
    <t>2 Professional</t>
  </si>
  <si>
    <t>3 Technicians</t>
  </si>
  <si>
    <t>4 Clerks</t>
  </si>
  <si>
    <t>5 Service</t>
  </si>
  <si>
    <t>6 Agric</t>
  </si>
  <si>
    <t>7 Crafts</t>
  </si>
  <si>
    <t>8 Operators</t>
  </si>
  <si>
    <t>9 Elementary</t>
  </si>
  <si>
    <t>10 Domestic</t>
  </si>
  <si>
    <t>11 Unspecified</t>
  </si>
  <si>
    <t>Skilled</t>
  </si>
  <si>
    <t>semi skilled</t>
  </si>
  <si>
    <t>low-skilled</t>
  </si>
  <si>
    <t>This spreadsheet contains the basedata for UPGE-F</t>
  </si>
  <si>
    <t>This matrix pesents the commodity outputs by industries</t>
  </si>
  <si>
    <t>This matrix contains production taxes</t>
  </si>
  <si>
    <t>Intermediate consumption</t>
  </si>
  <si>
    <t>This matrix contains the basix flows of commodities used in production (intermediate consumption)</t>
  </si>
  <si>
    <t>V1CAP</t>
  </si>
  <si>
    <t>This matrix contains the capital rentals</t>
  </si>
  <si>
    <t>This matrix contains the labour costs (wage bill by industry and occupation)</t>
  </si>
  <si>
    <t>V1LND</t>
  </si>
  <si>
    <t>This is a matrix of land rentals</t>
  </si>
  <si>
    <t>This matrix contains margins for intermediate consumption</t>
  </si>
  <si>
    <t>This matrix contains tax revenue from intermediate consumption</t>
  </si>
  <si>
    <t>V2BAS</t>
  </si>
  <si>
    <t>This matrix contains the basix flows of commodities used to generate capital across all industries (investment)</t>
  </si>
  <si>
    <t>Investment</t>
  </si>
  <si>
    <t>V2MAR</t>
  </si>
  <si>
    <t>This matrix contains margins for generation of capital across the industries (investment)</t>
  </si>
  <si>
    <t>V2TAX</t>
  </si>
  <si>
    <t>This matrix contains tax revenue from investment</t>
  </si>
  <si>
    <t>V3BAS</t>
  </si>
  <si>
    <t>This matrix contains the basic flows for household consumption</t>
  </si>
  <si>
    <t>Household consumption</t>
  </si>
  <si>
    <t>V3MAR</t>
  </si>
  <si>
    <t>This matrix contains margins for household consumption</t>
  </si>
  <si>
    <t>V3TAX</t>
  </si>
  <si>
    <t>This matrix contains tax revenue from household consumption</t>
  </si>
  <si>
    <t>V4BAS</t>
  </si>
  <si>
    <t>This matrix contains the basic flows of exports</t>
  </si>
  <si>
    <t>Exports</t>
  </si>
  <si>
    <t>V4MAR</t>
  </si>
  <si>
    <t>This matrix contains margins for exports</t>
  </si>
  <si>
    <t>V4TAX</t>
  </si>
  <si>
    <t>This matrix contains tax revenue from exports</t>
  </si>
  <si>
    <t>V5BAS</t>
  </si>
  <si>
    <t>This matrix contains the basic flows for government consumption</t>
  </si>
  <si>
    <t>Government</t>
  </si>
  <si>
    <t>V5MAR</t>
  </si>
  <si>
    <t>This matrix contains margins for government consumption</t>
  </si>
  <si>
    <t>This matrix contains the basic flows of inventories</t>
  </si>
  <si>
    <t>Inventories</t>
  </si>
  <si>
    <t>VCAP</t>
  </si>
  <si>
    <t>This matrix contains the value of capital stock at the start of the year</t>
  </si>
  <si>
    <t>Capital stock</t>
  </si>
  <si>
    <t>TRANSSF2FN</t>
  </si>
  <si>
    <t>This is a fictitious transfer from SA to the rest of the world</t>
  </si>
  <si>
    <t>COMM</t>
  </si>
  <si>
    <t>A set of commodities used in UPGEM-F</t>
  </si>
  <si>
    <t>IND53</t>
  </si>
  <si>
    <t>A set of industries used in UPGEM-F</t>
  </si>
  <si>
    <t>OCC</t>
  </si>
  <si>
    <t xml:space="preserve">A set of occupations </t>
  </si>
  <si>
    <t>1CAP</t>
  </si>
  <si>
    <t>1LND</t>
  </si>
  <si>
    <t>Industy check</t>
  </si>
  <si>
    <t xml:space="preserve"> Dom</t>
  </si>
  <si>
    <t>4BAS</t>
  </si>
  <si>
    <t>4TAX</t>
  </si>
  <si>
    <t>Imports</t>
  </si>
  <si>
    <t>V6BAS</t>
  </si>
  <si>
    <t>TS2F</t>
  </si>
  <si>
    <t>TRANSA2F</t>
  </si>
  <si>
    <t>No.</t>
  </si>
  <si>
    <t>String</t>
  </si>
  <si>
    <t>Managers</t>
  </si>
  <si>
    <t>Professional</t>
  </si>
  <si>
    <t>Technicians</t>
  </si>
  <si>
    <t>Clerks</t>
  </si>
  <si>
    <t>Service</t>
  </si>
  <si>
    <t>Agric</t>
  </si>
  <si>
    <t>Crafts</t>
  </si>
  <si>
    <t>Operators</t>
  </si>
  <si>
    <t>Elementary</t>
  </si>
  <si>
    <t>Domestic</t>
  </si>
  <si>
    <t>Unspecified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</si>
</sst>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%"/>
  </numFmts>
  <fonts count="10" x14ac:knownFonts="1">
    <font>
      <sz val="11"/>
      <color theme="1"/>
      <name val="Aptos Narrow"/>
      <family val="2"/>
      <scheme val="minor"/>
    </font>
    <font>
      <sz val="12"/>
      <color theme="1"/>
      <name val="Times New Roman"/>
      <family val="1"/>
    </font>
    <font>
      <sz val="11"/>
      <color theme="1"/>
      <name val="Aptos Narrow"/>
      <family val="2"/>
      <scheme val="minor"/>
    </font>
    <font>
      <sz val="8"/>
      <color rgb="FF000000"/>
      <name val="Times New Roman"/>
      <family val="1"/>
    </font>
    <font>
      <sz val="9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8"/>
      <color theme="1"/>
      <name val="Aptos Narrow"/>
      <family val="2"/>
      <scheme val="minor"/>
    </font>
    <font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</fonts>
  <fills count="11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rgb="FF7F7F7F"/>
      </bottom>
      <diagonal/>
    </border>
    <border>
      <left/>
      <right style="medium">
        <color rgb="FF7F7F7F"/>
      </right>
      <top/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0" applyFont="1"/>
    <xf numFmtId="0" fontId="0" fillId="7" borderId="0" xfId="0" applyFill="1" applyAlignment="1">
      <alignment vertical="center"/>
    </xf>
    <xf numFmtId="0" fontId="0" fillId="8" borderId="0" xfId="0" applyFill="1" applyAlignment="1">
      <alignment vertical="center"/>
    </xf>
    <xf numFmtId="3" fontId="0" fillId="0" borderId="0" xfId="0" applyNumberFormat="1"/>
    <xf numFmtId="3" fontId="3" fillId="0" borderId="1" xfId="0" applyNumberFormat="1" applyFont="1" applyBorder="1" applyAlignment="1">
      <alignment horizontal="center" vertical="center" wrapText="1"/>
    </xf>
    <xf numFmtId="3" fontId="3" fillId="0" borderId="0" xfId="0" applyNumberFormat="1" applyFont="1"/>
    <xf numFmtId="9" fontId="0" fillId="0" borderId="0" xfId="1" applyFont="1"/>
    <xf numFmtId="165" fontId="0" fillId="0" borderId="0" xfId="1" applyNumberFormat="1" applyFont="1"/>
    <xf numFmtId="0" fontId="0" fillId="9" borderId="0" xfId="0" applyFill="1"/>
    <xf numFmtId="9" fontId="0" fillId="9" borderId="0" xfId="1" applyFont="1" applyFill="1"/>
    <xf numFmtId="164" fontId="0" fillId="0" borderId="0" xfId="2" applyFont="1"/>
    <xf numFmtId="164" fontId="0" fillId="0" borderId="0" xfId="0" applyNumberFormat="1"/>
    <xf numFmtId="0" fontId="4" fillId="0" borderId="0" xfId="0" applyFont="1"/>
    <xf numFmtId="9" fontId="4" fillId="0" borderId="0" xfId="1" applyFont="1"/>
    <xf numFmtId="0" fontId="6" fillId="0" borderId="0" xfId="0" applyFont="1"/>
    <xf numFmtId="9" fontId="6" fillId="0" borderId="0" xfId="1" applyFont="1"/>
    <xf numFmtId="0" fontId="7" fillId="10" borderId="2" xfId="0" applyFont="1" applyFill="1" applyBorder="1" applyAlignment="1">
      <alignment horizontal="left" vertical="center"/>
    </xf>
    <xf numFmtId="0" fontId="8" fillId="10" borderId="3" xfId="0" applyFont="1" applyFill="1" applyBorder="1" applyAlignment="1">
      <alignment horizontal="left" vertical="center"/>
    </xf>
    <xf numFmtId="0" fontId="8" fillId="10" borderId="2" xfId="0" applyFont="1" applyFill="1" applyBorder="1" applyAlignment="1">
      <alignment horizontal="left" vertical="center"/>
    </xf>
    <xf numFmtId="0" fontId="9" fillId="10" borderId="3" xfId="0" applyFont="1" applyFill="1" applyBorder="1" applyAlignment="1">
      <alignment horizontal="left" vertical="center"/>
    </xf>
    <xf numFmtId="0" fontId="0" fillId="0" borderId="0" xfId="0" applyAlignment="1">
      <alignment horizontal="right"/>
    </xf>
    <xf numFmtId="0" fontId="0" fillId="2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</cellXfs>
  <cellStyles count="3">
    <cellStyle name="Comma" xfId="2" builtinId="3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46AFF1-77BB-43D6-A856-0B0974D94A1B}">
  <dimension ref="A1:BC56"/>
  <sheetViews>
    <sheetView topLeftCell="Y1" workbookViewId="0">
      <selection activeCell="A55" sqref="A1:BC55"/>
    </sheetView>
  </sheetViews>
  <sheetFormatPr defaultColWidth="9.1796875" defaultRowHeight="10.5" x14ac:dyDescent="0.25"/>
  <cols>
    <col min="1" max="1" width="7.54296875" style="15" bestFit="1" customWidth="1"/>
    <col min="2" max="2" width="6.1796875" style="15" bestFit="1" customWidth="1"/>
    <col min="3" max="3" width="5.26953125" style="15" bestFit="1" customWidth="1"/>
    <col min="4" max="4" width="4.453125" style="15" bestFit="1" customWidth="1"/>
    <col min="5" max="6" width="6.1796875" style="15" bestFit="1" customWidth="1"/>
    <col min="7" max="9" width="5.26953125" style="15" bestFit="1" customWidth="1"/>
    <col min="10" max="11" width="6.1796875" style="15" bestFit="1" customWidth="1"/>
    <col min="12" max="12" width="5.26953125" style="15" bestFit="1" customWidth="1"/>
    <col min="13" max="13" width="6.1796875" style="15" bestFit="1" customWidth="1"/>
    <col min="14" max="15" width="5.26953125" style="15" bestFit="1" customWidth="1"/>
    <col min="16" max="16" width="6.1796875" style="15" bestFit="1" customWidth="1"/>
    <col min="17" max="17" width="5.26953125" style="15" bestFit="1" customWidth="1"/>
    <col min="18" max="18" width="6.1796875" style="15" bestFit="1" customWidth="1"/>
    <col min="19" max="23" width="5.26953125" style="15" bestFit="1" customWidth="1"/>
    <col min="24" max="25" width="6.1796875" style="15" bestFit="1" customWidth="1"/>
    <col min="26" max="27" width="5.26953125" style="15" bestFit="1" customWidth="1"/>
    <col min="28" max="28" width="6.1796875" style="15" bestFit="1" customWidth="1"/>
    <col min="29" max="31" width="5.26953125" style="15" bestFit="1" customWidth="1"/>
    <col min="32" max="38" width="5.1796875" style="15" bestFit="1" customWidth="1"/>
    <col min="39" max="39" width="6.1796875" style="15" bestFit="1" customWidth="1"/>
    <col min="40" max="40" width="5.26953125" style="15" bestFit="1" customWidth="1"/>
    <col min="41" max="42" width="6.1796875" style="15" bestFit="1" customWidth="1"/>
    <col min="43" max="43" width="5.26953125" style="15" bestFit="1" customWidth="1"/>
    <col min="44" max="50" width="6.1796875" style="15" bestFit="1" customWidth="1"/>
    <col min="51" max="51" width="7" style="15" bestFit="1" customWidth="1"/>
    <col min="52" max="52" width="5.26953125" style="15" bestFit="1" customWidth="1"/>
    <col min="53" max="54" width="6.1796875" style="15" bestFit="1" customWidth="1"/>
    <col min="55" max="55" width="7" style="15" bestFit="1" customWidth="1"/>
    <col min="56" max="16384" width="9.1796875" style="15"/>
  </cols>
  <sheetData>
    <row r="1" spans="1:55" x14ac:dyDescent="0.25">
      <c r="A1" s="15" t="s">
        <v>0</v>
      </c>
      <c r="B1" s="15" t="s">
        <v>1</v>
      </c>
      <c r="C1" s="15" t="s">
        <v>2</v>
      </c>
      <c r="D1" s="15" t="s">
        <v>3</v>
      </c>
      <c r="E1" s="15" t="s">
        <v>4</v>
      </c>
      <c r="F1" s="15" t="s">
        <v>5</v>
      </c>
      <c r="G1" s="15" t="s">
        <v>6</v>
      </c>
      <c r="H1" s="15" t="s">
        <v>7</v>
      </c>
      <c r="I1" s="15" t="s">
        <v>8</v>
      </c>
      <c r="J1" s="15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15" t="s">
        <v>24</v>
      </c>
      <c r="Z1" s="15" t="s">
        <v>25</v>
      </c>
      <c r="AA1" s="15" t="s">
        <v>26</v>
      </c>
      <c r="AB1" s="15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5" t="s">
        <v>36</v>
      </c>
      <c r="AL1" s="15" t="s">
        <v>37</v>
      </c>
      <c r="AM1" s="15" t="s">
        <v>38</v>
      </c>
      <c r="AN1" s="15" t="s">
        <v>39</v>
      </c>
      <c r="AO1" s="15" t="s">
        <v>40</v>
      </c>
      <c r="AP1" s="15" t="s">
        <v>41</v>
      </c>
      <c r="AQ1" s="15" t="s">
        <v>42</v>
      </c>
      <c r="AR1" s="15" t="s">
        <v>43</v>
      </c>
      <c r="AS1" s="15" t="s">
        <v>44</v>
      </c>
      <c r="AT1" s="15" t="s">
        <v>45</v>
      </c>
      <c r="AU1" s="15" t="s">
        <v>46</v>
      </c>
      <c r="AV1" s="15" t="s">
        <v>47</v>
      </c>
      <c r="AW1" s="15" t="s">
        <v>48</v>
      </c>
      <c r="AX1" s="15" t="s">
        <v>49</v>
      </c>
      <c r="AY1" s="15" t="s">
        <v>50</v>
      </c>
      <c r="AZ1" s="15" t="s">
        <v>51</v>
      </c>
      <c r="BA1" s="15" t="s">
        <v>52</v>
      </c>
      <c r="BB1" s="15" t="s">
        <v>53</v>
      </c>
      <c r="BC1" s="15" t="s">
        <v>54</v>
      </c>
    </row>
    <row r="2" spans="1:55" x14ac:dyDescent="0.25">
      <c r="A2" s="15" t="s">
        <v>55</v>
      </c>
      <c r="B2" s="15">
        <v>212639</v>
      </c>
      <c r="C2" s="15">
        <v>0</v>
      </c>
      <c r="D2" s="15">
        <v>0</v>
      </c>
      <c r="E2" s="15">
        <v>0</v>
      </c>
      <c r="F2" s="15">
        <v>0</v>
      </c>
      <c r="G2" s="15">
        <v>0</v>
      </c>
      <c r="H2" s="15">
        <v>0</v>
      </c>
      <c r="I2" s="15">
        <v>0</v>
      </c>
      <c r="J2" s="15">
        <v>2990</v>
      </c>
      <c r="K2" s="15">
        <v>17.3</v>
      </c>
      <c r="L2" s="15">
        <v>1176</v>
      </c>
      <c r="M2" s="15">
        <v>0</v>
      </c>
      <c r="N2" s="15">
        <v>0</v>
      </c>
      <c r="O2" s="15">
        <v>0</v>
      </c>
      <c r="P2" s="15">
        <v>0</v>
      </c>
      <c r="Q2" s="15">
        <v>0</v>
      </c>
      <c r="R2" s="15">
        <v>0</v>
      </c>
      <c r="S2" s="15">
        <v>0</v>
      </c>
      <c r="T2" s="15">
        <v>0</v>
      </c>
      <c r="U2" s="15">
        <v>0</v>
      </c>
      <c r="V2" s="15">
        <v>0</v>
      </c>
      <c r="W2" s="15">
        <v>0</v>
      </c>
      <c r="X2" s="15">
        <v>0</v>
      </c>
      <c r="Y2" s="15">
        <v>0</v>
      </c>
      <c r="Z2" s="15">
        <v>0</v>
      </c>
      <c r="AA2" s="15">
        <v>0</v>
      </c>
      <c r="AB2" s="15">
        <v>0</v>
      </c>
      <c r="AC2" s="15">
        <v>0</v>
      </c>
      <c r="AD2" s="15">
        <v>0</v>
      </c>
      <c r="AE2" s="15">
        <v>0</v>
      </c>
      <c r="AF2" s="15">
        <v>0</v>
      </c>
      <c r="AG2" s="15">
        <v>0</v>
      </c>
      <c r="AH2" s="15">
        <v>0</v>
      </c>
      <c r="AI2" s="15">
        <v>0</v>
      </c>
      <c r="AJ2" s="15">
        <v>0</v>
      </c>
      <c r="AK2" s="15">
        <v>0</v>
      </c>
      <c r="AL2" s="15">
        <v>0</v>
      </c>
      <c r="AM2" s="15">
        <v>0</v>
      </c>
      <c r="AN2" s="15">
        <v>0</v>
      </c>
      <c r="AO2" s="15">
        <v>0</v>
      </c>
      <c r="AP2" s="15">
        <v>0</v>
      </c>
      <c r="AQ2" s="15">
        <v>0</v>
      </c>
      <c r="AR2" s="15">
        <v>0</v>
      </c>
      <c r="AS2" s="15">
        <v>0</v>
      </c>
      <c r="AT2" s="15">
        <v>0</v>
      </c>
      <c r="AU2" s="15">
        <v>0</v>
      </c>
      <c r="AV2" s="15">
        <v>0</v>
      </c>
      <c r="AW2" s="15">
        <v>0</v>
      </c>
      <c r="AX2" s="15">
        <v>0</v>
      </c>
      <c r="AY2" s="15">
        <v>0</v>
      </c>
      <c r="AZ2" s="15">
        <v>0</v>
      </c>
      <c r="BA2" s="15">
        <v>0</v>
      </c>
      <c r="BB2" s="15">
        <v>143</v>
      </c>
      <c r="BC2" s="15">
        <v>216965</v>
      </c>
    </row>
    <row r="3" spans="1:55" x14ac:dyDescent="0.25">
      <c r="A3" s="15" t="s">
        <v>56</v>
      </c>
      <c r="B3" s="15">
        <v>0</v>
      </c>
      <c r="C3" s="15">
        <v>30969</v>
      </c>
      <c r="D3" s="15">
        <v>0</v>
      </c>
      <c r="E3" s="15">
        <v>0</v>
      </c>
      <c r="F3" s="15">
        <v>0</v>
      </c>
      <c r="G3" s="15">
        <v>0</v>
      </c>
      <c r="H3" s="15">
        <v>0</v>
      </c>
      <c r="I3" s="15">
        <v>0</v>
      </c>
      <c r="J3" s="15">
        <v>0</v>
      </c>
      <c r="K3" s="15">
        <v>0</v>
      </c>
      <c r="L3" s="15">
        <v>0</v>
      </c>
      <c r="M3" s="15">
        <v>0</v>
      </c>
      <c r="N3" s="15">
        <v>0</v>
      </c>
      <c r="O3" s="15">
        <v>0</v>
      </c>
      <c r="P3" s="15">
        <v>0</v>
      </c>
      <c r="Q3" s="15">
        <v>0</v>
      </c>
      <c r="R3" s="15">
        <v>0</v>
      </c>
      <c r="S3" s="15">
        <v>0</v>
      </c>
      <c r="T3" s="15">
        <v>0</v>
      </c>
      <c r="U3" s="15">
        <v>0</v>
      </c>
      <c r="V3" s="15">
        <v>0</v>
      </c>
      <c r="W3" s="15">
        <v>0</v>
      </c>
      <c r="X3" s="15">
        <v>0</v>
      </c>
      <c r="Y3" s="15">
        <v>0</v>
      </c>
      <c r="Z3" s="15">
        <v>0</v>
      </c>
      <c r="AA3" s="15">
        <v>0</v>
      </c>
      <c r="AB3" s="15">
        <v>0</v>
      </c>
      <c r="AC3" s="15">
        <v>0</v>
      </c>
      <c r="AD3" s="15">
        <v>0</v>
      </c>
      <c r="AE3" s="15">
        <v>0</v>
      </c>
      <c r="AF3" s="15">
        <v>0</v>
      </c>
      <c r="AG3" s="15">
        <v>0</v>
      </c>
      <c r="AH3" s="15">
        <v>0</v>
      </c>
      <c r="AI3" s="15">
        <v>0</v>
      </c>
      <c r="AJ3" s="15">
        <v>0</v>
      </c>
      <c r="AK3" s="15">
        <v>0</v>
      </c>
      <c r="AL3" s="15">
        <v>0</v>
      </c>
      <c r="AM3" s="15">
        <v>0</v>
      </c>
      <c r="AN3" s="15">
        <v>0</v>
      </c>
      <c r="AO3" s="15">
        <v>0</v>
      </c>
      <c r="AP3" s="15">
        <v>0</v>
      </c>
      <c r="AQ3" s="15">
        <v>0</v>
      </c>
      <c r="AR3" s="15">
        <v>0</v>
      </c>
      <c r="AS3" s="15">
        <v>0</v>
      </c>
      <c r="AT3" s="15">
        <v>0</v>
      </c>
      <c r="AU3" s="15">
        <v>0</v>
      </c>
      <c r="AV3" s="15">
        <v>0</v>
      </c>
      <c r="AW3" s="15">
        <v>0</v>
      </c>
      <c r="AX3" s="15">
        <v>0</v>
      </c>
      <c r="AY3" s="15">
        <v>0</v>
      </c>
      <c r="AZ3" s="15">
        <v>0</v>
      </c>
      <c r="BA3" s="15">
        <v>0</v>
      </c>
      <c r="BB3" s="15">
        <v>0</v>
      </c>
      <c r="BC3" s="15">
        <v>30969</v>
      </c>
    </row>
    <row r="4" spans="1:55" x14ac:dyDescent="0.25">
      <c r="A4" s="15" t="s">
        <v>57</v>
      </c>
      <c r="B4" s="15">
        <v>0</v>
      </c>
      <c r="C4" s="15">
        <v>0</v>
      </c>
      <c r="D4" s="15">
        <v>5846</v>
      </c>
      <c r="E4" s="15">
        <v>0</v>
      </c>
      <c r="F4" s="15">
        <v>0</v>
      </c>
      <c r="G4" s="15">
        <v>0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  <c r="P4" s="15">
        <v>0</v>
      </c>
      <c r="Q4" s="15">
        <v>0</v>
      </c>
      <c r="R4" s="15">
        <v>0</v>
      </c>
      <c r="S4" s="15">
        <v>0</v>
      </c>
      <c r="T4" s="15">
        <v>0</v>
      </c>
      <c r="U4" s="15">
        <v>0</v>
      </c>
      <c r="V4" s="15">
        <v>0</v>
      </c>
      <c r="W4" s="15">
        <v>0</v>
      </c>
      <c r="X4" s="15">
        <v>0</v>
      </c>
      <c r="Y4" s="15">
        <v>0</v>
      </c>
      <c r="Z4" s="15">
        <v>0</v>
      </c>
      <c r="AA4" s="15">
        <v>0</v>
      </c>
      <c r="AB4" s="15">
        <v>0</v>
      </c>
      <c r="AC4" s="15">
        <v>0</v>
      </c>
      <c r="AD4" s="15">
        <v>0</v>
      </c>
      <c r="AE4" s="15">
        <v>0</v>
      </c>
      <c r="AF4" s="15">
        <v>0</v>
      </c>
      <c r="AG4" s="15">
        <v>0</v>
      </c>
      <c r="AH4" s="15">
        <v>0</v>
      </c>
      <c r="AI4" s="15">
        <v>0</v>
      </c>
      <c r="AJ4" s="15">
        <v>0</v>
      </c>
      <c r="AK4" s="15">
        <v>0</v>
      </c>
      <c r="AL4" s="15">
        <v>0</v>
      </c>
      <c r="AM4" s="15">
        <v>0</v>
      </c>
      <c r="AN4" s="15">
        <v>0</v>
      </c>
      <c r="AO4" s="15">
        <v>0</v>
      </c>
      <c r="AP4" s="15">
        <v>0</v>
      </c>
      <c r="AQ4" s="15">
        <v>0</v>
      </c>
      <c r="AR4" s="15">
        <v>0</v>
      </c>
      <c r="AS4" s="15">
        <v>0</v>
      </c>
      <c r="AT4" s="15">
        <v>0</v>
      </c>
      <c r="AU4" s="15">
        <v>0</v>
      </c>
      <c r="AV4" s="15">
        <v>0</v>
      </c>
      <c r="AW4" s="15">
        <v>0</v>
      </c>
      <c r="AX4" s="15">
        <v>0</v>
      </c>
      <c r="AY4" s="15">
        <v>0</v>
      </c>
      <c r="AZ4" s="15">
        <v>0</v>
      </c>
      <c r="BA4" s="15">
        <v>0</v>
      </c>
      <c r="BB4" s="15">
        <v>46.2</v>
      </c>
      <c r="BC4" s="15">
        <v>5892</v>
      </c>
    </row>
    <row r="5" spans="1:55" x14ac:dyDescent="0.25">
      <c r="A5" s="15" t="s">
        <v>58</v>
      </c>
      <c r="B5" s="15">
        <v>0</v>
      </c>
      <c r="C5" s="15">
        <v>0</v>
      </c>
      <c r="D5" s="15">
        <v>0</v>
      </c>
      <c r="E5" s="15">
        <v>138032</v>
      </c>
      <c r="F5" s="15">
        <v>0</v>
      </c>
      <c r="G5" s="15">
        <v>0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0</v>
      </c>
      <c r="V5" s="15">
        <v>0</v>
      </c>
      <c r="W5" s="15">
        <v>0</v>
      </c>
      <c r="X5" s="15">
        <v>0</v>
      </c>
      <c r="Y5" s="15">
        <v>0</v>
      </c>
      <c r="Z5" s="15">
        <v>0</v>
      </c>
      <c r="AA5" s="15">
        <v>0</v>
      </c>
      <c r="AB5" s="15">
        <v>0</v>
      </c>
      <c r="AC5" s="15">
        <v>0</v>
      </c>
      <c r="AD5" s="15">
        <v>0</v>
      </c>
      <c r="AE5" s="15">
        <v>0</v>
      </c>
      <c r="AF5" s="15">
        <v>0</v>
      </c>
      <c r="AG5" s="15">
        <v>0</v>
      </c>
      <c r="AH5" s="15">
        <v>0</v>
      </c>
      <c r="AI5" s="15">
        <v>0</v>
      </c>
      <c r="AJ5" s="15">
        <v>0</v>
      </c>
      <c r="AK5" s="15">
        <v>0</v>
      </c>
      <c r="AL5" s="15">
        <v>0</v>
      </c>
      <c r="AM5" s="15">
        <v>0</v>
      </c>
      <c r="AN5" s="15">
        <v>0</v>
      </c>
      <c r="AO5" s="15">
        <v>0</v>
      </c>
      <c r="AP5" s="15">
        <v>0</v>
      </c>
      <c r="AQ5" s="15">
        <v>0</v>
      </c>
      <c r="AR5" s="15">
        <v>0</v>
      </c>
      <c r="AS5" s="15">
        <v>0</v>
      </c>
      <c r="AT5" s="15">
        <v>0</v>
      </c>
      <c r="AU5" s="15">
        <v>0</v>
      </c>
      <c r="AV5" s="15">
        <v>0</v>
      </c>
      <c r="AW5" s="15">
        <v>0</v>
      </c>
      <c r="AX5" s="15">
        <v>0</v>
      </c>
      <c r="AY5" s="15">
        <v>0</v>
      </c>
      <c r="AZ5" s="15">
        <v>0</v>
      </c>
      <c r="BA5" s="15">
        <v>0</v>
      </c>
      <c r="BB5" s="15">
        <v>0</v>
      </c>
      <c r="BC5" s="15">
        <v>138032</v>
      </c>
    </row>
    <row r="6" spans="1:55" x14ac:dyDescent="0.25">
      <c r="A6" s="15" t="s">
        <v>59</v>
      </c>
      <c r="B6" s="15">
        <v>0</v>
      </c>
      <c r="C6" s="15">
        <v>0</v>
      </c>
      <c r="D6" s="15">
        <v>0</v>
      </c>
      <c r="E6" s="15">
        <v>0</v>
      </c>
      <c r="F6" s="15">
        <v>430963</v>
      </c>
      <c r="G6" s="15">
        <v>0</v>
      </c>
      <c r="H6" s="15">
        <v>1862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  <c r="Q6" s="15">
        <v>0</v>
      </c>
      <c r="R6" s="15">
        <v>0</v>
      </c>
      <c r="S6" s="15">
        <v>0</v>
      </c>
      <c r="T6" s="15">
        <v>0</v>
      </c>
      <c r="U6" s="15">
        <v>0</v>
      </c>
      <c r="V6" s="15">
        <v>0</v>
      </c>
      <c r="W6" s="15">
        <v>0</v>
      </c>
      <c r="X6" s="15">
        <v>0</v>
      </c>
      <c r="Y6" s="15">
        <v>0</v>
      </c>
      <c r="Z6" s="15">
        <v>0</v>
      </c>
      <c r="AA6" s="15">
        <v>0</v>
      </c>
      <c r="AB6" s="15">
        <v>0</v>
      </c>
      <c r="AC6" s="15">
        <v>0</v>
      </c>
      <c r="AD6" s="15">
        <v>0</v>
      </c>
      <c r="AE6" s="15">
        <v>0</v>
      </c>
      <c r="AF6" s="15">
        <v>0</v>
      </c>
      <c r="AG6" s="15">
        <v>0</v>
      </c>
      <c r="AH6" s="15">
        <v>0</v>
      </c>
      <c r="AI6" s="15">
        <v>0</v>
      </c>
      <c r="AJ6" s="15">
        <v>0</v>
      </c>
      <c r="AK6" s="15">
        <v>0</v>
      </c>
      <c r="AL6" s="15">
        <v>0</v>
      </c>
      <c r="AM6" s="15">
        <v>0</v>
      </c>
      <c r="AN6" s="15">
        <v>0</v>
      </c>
      <c r="AO6" s="15">
        <v>0</v>
      </c>
      <c r="AP6" s="15">
        <v>0</v>
      </c>
      <c r="AQ6" s="15">
        <v>0</v>
      </c>
      <c r="AR6" s="15">
        <v>0</v>
      </c>
      <c r="AS6" s="15">
        <v>0</v>
      </c>
      <c r="AT6" s="15">
        <v>0</v>
      </c>
      <c r="AU6" s="15">
        <v>0</v>
      </c>
      <c r="AV6" s="15">
        <v>0</v>
      </c>
      <c r="AW6" s="15">
        <v>0</v>
      </c>
      <c r="AX6" s="15">
        <v>0</v>
      </c>
      <c r="AY6" s="15">
        <v>0</v>
      </c>
      <c r="AZ6" s="15">
        <v>0</v>
      </c>
      <c r="BA6" s="15">
        <v>0</v>
      </c>
      <c r="BB6" s="15">
        <v>32.700000000000003</v>
      </c>
      <c r="BC6" s="15">
        <v>432858</v>
      </c>
    </row>
    <row r="7" spans="1:55" x14ac:dyDescent="0.25">
      <c r="A7" s="15" t="s">
        <v>60</v>
      </c>
      <c r="B7" s="15">
        <v>0</v>
      </c>
      <c r="C7" s="15">
        <v>0</v>
      </c>
      <c r="D7" s="15">
        <v>0</v>
      </c>
      <c r="E7" s="15">
        <v>0</v>
      </c>
      <c r="F7" s="15">
        <v>0</v>
      </c>
      <c r="G7" s="15">
        <v>35278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  <c r="Q7" s="15">
        <v>0</v>
      </c>
      <c r="R7" s="15">
        <v>0</v>
      </c>
      <c r="S7" s="15">
        <v>0</v>
      </c>
      <c r="T7" s="15">
        <v>0</v>
      </c>
      <c r="U7" s="15">
        <v>0</v>
      </c>
      <c r="V7" s="15">
        <v>0</v>
      </c>
      <c r="W7" s="15">
        <v>0</v>
      </c>
      <c r="X7" s="15">
        <v>0</v>
      </c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15">
        <v>0</v>
      </c>
      <c r="AJ7" s="15">
        <v>0</v>
      </c>
      <c r="AK7" s="15">
        <v>0</v>
      </c>
      <c r="AL7" s="15">
        <v>0</v>
      </c>
      <c r="AM7" s="15">
        <v>0</v>
      </c>
      <c r="AN7" s="15">
        <v>0</v>
      </c>
      <c r="AO7" s="15">
        <v>0</v>
      </c>
      <c r="AP7" s="15">
        <v>0</v>
      </c>
      <c r="AQ7" s="15">
        <v>0</v>
      </c>
      <c r="AR7" s="15">
        <v>0</v>
      </c>
      <c r="AS7" s="15">
        <v>0</v>
      </c>
      <c r="AT7" s="15">
        <v>0</v>
      </c>
      <c r="AU7" s="15">
        <v>0</v>
      </c>
      <c r="AV7" s="15">
        <v>0</v>
      </c>
      <c r="AW7" s="15">
        <v>0</v>
      </c>
      <c r="AX7" s="15">
        <v>0</v>
      </c>
      <c r="AY7" s="15">
        <v>0</v>
      </c>
      <c r="AZ7" s="15">
        <v>0</v>
      </c>
      <c r="BA7" s="15">
        <v>0</v>
      </c>
      <c r="BB7" s="15">
        <v>0</v>
      </c>
      <c r="BC7" s="15">
        <v>35278</v>
      </c>
    </row>
    <row r="8" spans="1:55" x14ac:dyDescent="0.25">
      <c r="A8" s="15" t="s">
        <v>61</v>
      </c>
      <c r="B8" s="15">
        <v>0</v>
      </c>
      <c r="C8" s="15">
        <v>0</v>
      </c>
      <c r="D8" s="15">
        <v>0</v>
      </c>
      <c r="E8" s="15">
        <v>0</v>
      </c>
      <c r="F8" s="15">
        <v>1450</v>
      </c>
      <c r="G8" s="15">
        <v>0</v>
      </c>
      <c r="H8" s="15">
        <v>52923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0</v>
      </c>
      <c r="W8" s="15">
        <v>0</v>
      </c>
      <c r="X8" s="15">
        <v>0</v>
      </c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15">
        <v>0</v>
      </c>
      <c r="AJ8" s="15">
        <v>0</v>
      </c>
      <c r="AK8" s="15">
        <v>0</v>
      </c>
      <c r="AL8" s="15">
        <v>0</v>
      </c>
      <c r="AM8" s="15">
        <v>0</v>
      </c>
      <c r="AN8" s="15">
        <v>0</v>
      </c>
      <c r="AO8" s="15">
        <v>0</v>
      </c>
      <c r="AP8" s="15">
        <v>0</v>
      </c>
      <c r="AQ8" s="15">
        <v>0</v>
      </c>
      <c r="AR8" s="15">
        <v>0</v>
      </c>
      <c r="AS8" s="15">
        <v>0</v>
      </c>
      <c r="AT8" s="15">
        <v>0</v>
      </c>
      <c r="AU8" s="15">
        <v>0</v>
      </c>
      <c r="AV8" s="15">
        <v>0</v>
      </c>
      <c r="AW8" s="15">
        <v>0</v>
      </c>
      <c r="AX8" s="15">
        <v>0</v>
      </c>
      <c r="AY8" s="15">
        <v>0</v>
      </c>
      <c r="AZ8" s="15">
        <v>0</v>
      </c>
      <c r="BA8" s="15">
        <v>0</v>
      </c>
      <c r="BB8" s="15">
        <v>537</v>
      </c>
      <c r="BC8" s="15">
        <v>54910</v>
      </c>
    </row>
    <row r="9" spans="1:55" x14ac:dyDescent="0.25">
      <c r="A9" s="15" t="s">
        <v>62</v>
      </c>
      <c r="B9" s="15">
        <v>0</v>
      </c>
      <c r="C9" s="15">
        <v>0</v>
      </c>
      <c r="D9" s="15">
        <v>0</v>
      </c>
      <c r="E9" s="15">
        <v>0</v>
      </c>
      <c r="F9" s="15">
        <v>0</v>
      </c>
      <c r="G9" s="15">
        <v>0</v>
      </c>
      <c r="H9" s="15">
        <v>0</v>
      </c>
      <c r="I9" s="15">
        <v>28059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5">
        <v>0</v>
      </c>
      <c r="X9" s="15">
        <v>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15">
        <v>0</v>
      </c>
      <c r="AJ9" s="15">
        <v>0</v>
      </c>
      <c r="AK9" s="15">
        <v>0</v>
      </c>
      <c r="AL9" s="15">
        <v>0</v>
      </c>
      <c r="AM9" s="15">
        <v>0</v>
      </c>
      <c r="AN9" s="15">
        <v>0</v>
      </c>
      <c r="AO9" s="15">
        <v>0</v>
      </c>
      <c r="AP9" s="15">
        <v>0</v>
      </c>
      <c r="AQ9" s="15">
        <v>0</v>
      </c>
      <c r="AR9" s="15">
        <v>0</v>
      </c>
      <c r="AS9" s="15">
        <v>0</v>
      </c>
      <c r="AT9" s="15">
        <v>0</v>
      </c>
      <c r="AU9" s="15">
        <v>0</v>
      </c>
      <c r="AV9" s="15">
        <v>0</v>
      </c>
      <c r="AW9" s="15">
        <v>0</v>
      </c>
      <c r="AX9" s="15">
        <v>0</v>
      </c>
      <c r="AY9" s="15">
        <v>0</v>
      </c>
      <c r="AZ9" s="15">
        <v>0</v>
      </c>
      <c r="BA9" s="15">
        <v>0</v>
      </c>
      <c r="BB9" s="15">
        <v>0</v>
      </c>
      <c r="BC9" s="15">
        <v>28059</v>
      </c>
    </row>
    <row r="10" spans="1:55" x14ac:dyDescent="0.25">
      <c r="A10" s="15" t="s">
        <v>63</v>
      </c>
      <c r="B10" s="15">
        <v>0</v>
      </c>
      <c r="C10" s="15">
        <v>0</v>
      </c>
      <c r="D10" s="15">
        <v>0</v>
      </c>
      <c r="E10" s="15">
        <v>0</v>
      </c>
      <c r="F10" s="15">
        <v>0</v>
      </c>
      <c r="G10" s="15">
        <v>0</v>
      </c>
      <c r="H10" s="15">
        <v>0</v>
      </c>
      <c r="I10" s="15">
        <v>0</v>
      </c>
      <c r="J10" s="15">
        <v>338245</v>
      </c>
      <c r="K10" s="15">
        <v>3349</v>
      </c>
      <c r="L10" s="15">
        <v>271</v>
      </c>
      <c r="M10" s="15">
        <v>0</v>
      </c>
      <c r="N10" s="15">
        <v>0</v>
      </c>
      <c r="O10" s="15">
        <v>0</v>
      </c>
      <c r="P10" s="15">
        <v>452</v>
      </c>
      <c r="Q10" s="15">
        <v>0</v>
      </c>
      <c r="R10" s="15">
        <v>3440</v>
      </c>
      <c r="S10" s="15">
        <v>0</v>
      </c>
      <c r="T10" s="15">
        <v>0</v>
      </c>
      <c r="U10" s="15">
        <v>0</v>
      </c>
      <c r="V10" s="15">
        <v>0</v>
      </c>
      <c r="W10" s="15">
        <v>0</v>
      </c>
      <c r="X10" s="15">
        <v>0</v>
      </c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13687</v>
      </c>
      <c r="AE10" s="15">
        <v>0</v>
      </c>
      <c r="AF10" s="15">
        <v>0</v>
      </c>
      <c r="AG10" s="15">
        <v>0</v>
      </c>
      <c r="AH10" s="15">
        <v>0</v>
      </c>
      <c r="AI10" s="15">
        <v>0</v>
      </c>
      <c r="AJ10" s="15">
        <v>0</v>
      </c>
      <c r="AK10" s="15">
        <v>0</v>
      </c>
      <c r="AL10" s="15">
        <v>0</v>
      </c>
      <c r="AM10" s="15">
        <v>0</v>
      </c>
      <c r="AN10" s="15">
        <v>0</v>
      </c>
      <c r="AO10" s="15">
        <v>0</v>
      </c>
      <c r="AP10" s="15">
        <v>0</v>
      </c>
      <c r="AQ10" s="15">
        <v>0</v>
      </c>
      <c r="AR10" s="15">
        <v>0</v>
      </c>
      <c r="AS10" s="15">
        <v>0</v>
      </c>
      <c r="AT10" s="15">
        <v>0</v>
      </c>
      <c r="AU10" s="15">
        <v>0</v>
      </c>
      <c r="AV10" s="15">
        <v>0</v>
      </c>
      <c r="AW10" s="15">
        <v>0</v>
      </c>
      <c r="AX10" s="15">
        <v>0</v>
      </c>
      <c r="AY10" s="15">
        <v>0</v>
      </c>
      <c r="AZ10" s="15">
        <v>0</v>
      </c>
      <c r="BA10" s="15">
        <v>0</v>
      </c>
      <c r="BB10" s="15">
        <v>16931</v>
      </c>
      <c r="BC10" s="15">
        <v>376376</v>
      </c>
    </row>
    <row r="11" spans="1:55" x14ac:dyDescent="0.25">
      <c r="A11" s="15" t="s">
        <v>64</v>
      </c>
      <c r="B11" s="15">
        <v>0</v>
      </c>
      <c r="C11" s="15">
        <v>0</v>
      </c>
      <c r="D11" s="15">
        <v>0</v>
      </c>
      <c r="E11" s="15">
        <v>0</v>
      </c>
      <c r="F11" s="15">
        <v>0</v>
      </c>
      <c r="G11" s="15">
        <v>0</v>
      </c>
      <c r="H11" s="15">
        <v>0</v>
      </c>
      <c r="I11" s="15">
        <v>0</v>
      </c>
      <c r="J11" s="15">
        <v>3183</v>
      </c>
      <c r="K11" s="15">
        <v>114734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  <c r="Q11" s="15">
        <v>0</v>
      </c>
      <c r="R11" s="15">
        <v>107</v>
      </c>
      <c r="S11" s="15">
        <v>0</v>
      </c>
      <c r="T11" s="15">
        <v>0</v>
      </c>
      <c r="U11" s="15">
        <v>0</v>
      </c>
      <c r="V11" s="15">
        <v>0</v>
      </c>
      <c r="W11" s="15">
        <v>0</v>
      </c>
      <c r="X11" s="15">
        <v>0</v>
      </c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15">
        <v>0</v>
      </c>
      <c r="AJ11" s="15">
        <v>0</v>
      </c>
      <c r="AK11" s="15">
        <v>0</v>
      </c>
      <c r="AL11" s="15">
        <v>0</v>
      </c>
      <c r="AM11" s="15">
        <v>0</v>
      </c>
      <c r="AN11" s="15">
        <v>0</v>
      </c>
      <c r="AO11" s="15">
        <v>0</v>
      </c>
      <c r="AP11" s="15">
        <v>0</v>
      </c>
      <c r="AQ11" s="15">
        <v>0</v>
      </c>
      <c r="AR11" s="15">
        <v>0</v>
      </c>
      <c r="AS11" s="15">
        <v>0</v>
      </c>
      <c r="AT11" s="15">
        <v>0</v>
      </c>
      <c r="AU11" s="15">
        <v>0</v>
      </c>
      <c r="AV11" s="15">
        <v>0</v>
      </c>
      <c r="AW11" s="15">
        <v>0</v>
      </c>
      <c r="AX11" s="15">
        <v>0</v>
      </c>
      <c r="AY11" s="15">
        <v>0</v>
      </c>
      <c r="AZ11" s="15">
        <v>0</v>
      </c>
      <c r="BA11" s="15">
        <v>0</v>
      </c>
      <c r="BB11" s="15">
        <v>30</v>
      </c>
      <c r="BC11" s="15">
        <v>118054</v>
      </c>
    </row>
    <row r="12" spans="1:55" x14ac:dyDescent="0.25">
      <c r="A12" s="15" t="s">
        <v>65</v>
      </c>
      <c r="B12" s="15">
        <v>0</v>
      </c>
      <c r="C12" s="15">
        <v>0</v>
      </c>
      <c r="D12" s="15">
        <v>0</v>
      </c>
      <c r="E12" s="15">
        <v>0</v>
      </c>
      <c r="F12" s="15">
        <v>0</v>
      </c>
      <c r="G12" s="15">
        <v>0</v>
      </c>
      <c r="H12" s="15">
        <v>0</v>
      </c>
      <c r="I12" s="15">
        <v>0</v>
      </c>
      <c r="J12" s="15">
        <v>239</v>
      </c>
      <c r="K12" s="15">
        <v>248</v>
      </c>
      <c r="L12" s="15">
        <v>85326</v>
      </c>
      <c r="M12" s="15">
        <v>89</v>
      </c>
      <c r="N12" s="15">
        <v>851</v>
      </c>
      <c r="O12" s="15">
        <v>0</v>
      </c>
      <c r="P12" s="15">
        <v>0</v>
      </c>
      <c r="Q12" s="15">
        <v>0</v>
      </c>
      <c r="R12" s="15">
        <v>4.96</v>
      </c>
      <c r="S12" s="15">
        <v>206</v>
      </c>
      <c r="T12" s="15">
        <v>186</v>
      </c>
      <c r="U12" s="15">
        <v>0</v>
      </c>
      <c r="V12" s="15">
        <v>0</v>
      </c>
      <c r="W12" s="15">
        <v>0</v>
      </c>
      <c r="X12" s="15">
        <v>0</v>
      </c>
      <c r="Y12" s="15">
        <v>251</v>
      </c>
      <c r="Z12" s="15">
        <v>0</v>
      </c>
      <c r="AA12" s="15">
        <v>0.17899999999999999</v>
      </c>
      <c r="AB12" s="15">
        <v>8535</v>
      </c>
      <c r="AC12" s="15">
        <v>53.3</v>
      </c>
      <c r="AD12" s="15">
        <v>9749</v>
      </c>
      <c r="AE12" s="15">
        <v>0</v>
      </c>
      <c r="AF12" s="15">
        <v>0</v>
      </c>
      <c r="AG12" s="15">
        <v>0</v>
      </c>
      <c r="AH12" s="15">
        <v>0</v>
      </c>
      <c r="AI12" s="15">
        <v>0</v>
      </c>
      <c r="AJ12" s="15">
        <v>0</v>
      </c>
      <c r="AK12" s="15">
        <v>0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0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11762</v>
      </c>
      <c r="BC12" s="15">
        <v>117502</v>
      </c>
    </row>
    <row r="13" spans="1:55" x14ac:dyDescent="0.25">
      <c r="A13" s="15" t="s">
        <v>66</v>
      </c>
      <c r="B13" s="15">
        <v>0</v>
      </c>
      <c r="C13" s="15">
        <v>0</v>
      </c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131839</v>
      </c>
      <c r="N13" s="15">
        <v>2064</v>
      </c>
      <c r="O13" s="15">
        <v>0</v>
      </c>
      <c r="P13" s="15">
        <v>0</v>
      </c>
      <c r="Q13" s="15">
        <v>0</v>
      </c>
      <c r="R13" s="15">
        <v>632</v>
      </c>
      <c r="S13" s="15">
        <v>0</v>
      </c>
      <c r="T13" s="15">
        <v>584</v>
      </c>
      <c r="U13" s="15">
        <v>0</v>
      </c>
      <c r="V13" s="15">
        <v>0</v>
      </c>
      <c r="W13" s="15">
        <v>577</v>
      </c>
      <c r="X13" s="15">
        <v>0</v>
      </c>
      <c r="Y13" s="15">
        <v>744</v>
      </c>
      <c r="Z13" s="15">
        <v>0</v>
      </c>
      <c r="AA13" s="15">
        <v>10.7</v>
      </c>
      <c r="AB13" s="15">
        <v>0</v>
      </c>
      <c r="AC13" s="15">
        <v>596</v>
      </c>
      <c r="AD13" s="15">
        <v>1809</v>
      </c>
      <c r="AE13" s="15">
        <v>0</v>
      </c>
      <c r="AF13" s="15">
        <v>0</v>
      </c>
      <c r="AG13" s="15">
        <v>0</v>
      </c>
      <c r="AH13" s="15">
        <v>0</v>
      </c>
      <c r="AI13" s="15">
        <v>0</v>
      </c>
      <c r="AJ13" s="15">
        <v>0</v>
      </c>
      <c r="AK13" s="15">
        <v>0</v>
      </c>
      <c r="AL13" s="15">
        <v>0</v>
      </c>
      <c r="AM13" s="15">
        <v>0</v>
      </c>
      <c r="AN13" s="15">
        <v>0</v>
      </c>
      <c r="AO13" s="15">
        <v>0</v>
      </c>
      <c r="AP13" s="15">
        <v>0</v>
      </c>
      <c r="AQ13" s="15">
        <v>0</v>
      </c>
      <c r="AR13" s="15">
        <v>0</v>
      </c>
      <c r="AS13" s="15">
        <v>0</v>
      </c>
      <c r="AT13" s="15">
        <v>0</v>
      </c>
      <c r="AU13" s="15">
        <v>0</v>
      </c>
      <c r="AV13" s="15">
        <v>0</v>
      </c>
      <c r="AW13" s="15">
        <v>0</v>
      </c>
      <c r="AX13" s="15">
        <v>0</v>
      </c>
      <c r="AY13" s="15">
        <v>0</v>
      </c>
      <c r="AZ13" s="15">
        <v>0</v>
      </c>
      <c r="BA13" s="15">
        <v>0</v>
      </c>
      <c r="BB13" s="15">
        <v>2135</v>
      </c>
      <c r="BC13" s="15">
        <v>140993</v>
      </c>
    </row>
    <row r="14" spans="1:55" x14ac:dyDescent="0.25">
      <c r="A14" s="15" t="s">
        <v>67</v>
      </c>
      <c r="B14" s="15">
        <v>0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5">
        <v>0</v>
      </c>
      <c r="I14" s="15">
        <v>0</v>
      </c>
      <c r="J14" s="15">
        <v>0.41099999999999998</v>
      </c>
      <c r="K14" s="15">
        <v>0</v>
      </c>
      <c r="L14" s="15">
        <v>101</v>
      </c>
      <c r="M14" s="15">
        <v>4323</v>
      </c>
      <c r="N14" s="15">
        <v>35879</v>
      </c>
      <c r="O14" s="15">
        <v>0</v>
      </c>
      <c r="P14" s="15">
        <v>0</v>
      </c>
      <c r="Q14" s="15">
        <v>0</v>
      </c>
      <c r="R14" s="15">
        <v>370</v>
      </c>
      <c r="S14" s="15">
        <v>0</v>
      </c>
      <c r="T14" s="15">
        <v>0</v>
      </c>
      <c r="U14" s="15">
        <v>0</v>
      </c>
      <c r="V14" s="15">
        <v>0</v>
      </c>
      <c r="W14" s="15">
        <v>0</v>
      </c>
      <c r="X14" s="15">
        <v>0</v>
      </c>
      <c r="Y14" s="15">
        <v>380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0</v>
      </c>
      <c r="AJ14" s="15">
        <v>0</v>
      </c>
      <c r="AK14" s="15">
        <v>0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0</v>
      </c>
      <c r="AR14" s="15">
        <v>0</v>
      </c>
      <c r="AS14" s="15">
        <v>0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41054</v>
      </c>
    </row>
    <row r="15" spans="1:55" x14ac:dyDescent="0.25">
      <c r="A15" s="15" t="s">
        <v>68</v>
      </c>
      <c r="B15" s="15">
        <v>0</v>
      </c>
      <c r="C15" s="15">
        <v>0</v>
      </c>
      <c r="D15" s="15">
        <v>0</v>
      </c>
      <c r="E15" s="15"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30735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0</v>
      </c>
      <c r="V15" s="15">
        <v>0</v>
      </c>
      <c r="W15" s="15">
        <v>0</v>
      </c>
      <c r="X15" s="15">
        <v>0</v>
      </c>
      <c r="Y15" s="15">
        <v>0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0</v>
      </c>
      <c r="AH15" s="15">
        <v>0</v>
      </c>
      <c r="AI15" s="15">
        <v>0</v>
      </c>
      <c r="AJ15" s="15">
        <v>0</v>
      </c>
      <c r="AK15" s="15">
        <v>0</v>
      </c>
      <c r="AL15" s="15">
        <v>0</v>
      </c>
      <c r="AM15" s="15">
        <v>0</v>
      </c>
      <c r="AN15" s="15">
        <v>0</v>
      </c>
      <c r="AO15" s="15">
        <v>0</v>
      </c>
      <c r="AP15" s="15">
        <v>0</v>
      </c>
      <c r="AQ15" s="15">
        <v>0</v>
      </c>
      <c r="AR15" s="15">
        <v>0</v>
      </c>
      <c r="AS15" s="15">
        <v>0</v>
      </c>
      <c r="AT15" s="15">
        <v>0</v>
      </c>
      <c r="AU15" s="15">
        <v>0</v>
      </c>
      <c r="AV15" s="15">
        <v>0</v>
      </c>
      <c r="AW15" s="15">
        <v>0</v>
      </c>
      <c r="AX15" s="15">
        <v>0</v>
      </c>
      <c r="AY15" s="15">
        <v>0</v>
      </c>
      <c r="AZ15" s="15">
        <v>0</v>
      </c>
      <c r="BA15" s="15">
        <v>0</v>
      </c>
      <c r="BB15" s="15">
        <v>0</v>
      </c>
      <c r="BC15" s="15">
        <v>30735</v>
      </c>
    </row>
    <row r="16" spans="1:55" x14ac:dyDescent="0.25">
      <c r="A16" s="15" t="s">
        <v>69</v>
      </c>
      <c r="B16" s="15">
        <v>0</v>
      </c>
      <c r="C16" s="15">
        <v>0</v>
      </c>
      <c r="D16" s="15">
        <v>0</v>
      </c>
      <c r="E16" s="15">
        <v>0</v>
      </c>
      <c r="F16" s="15">
        <v>0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88366</v>
      </c>
      <c r="Q16" s="15">
        <v>0</v>
      </c>
      <c r="R16" s="15">
        <v>0</v>
      </c>
      <c r="S16" s="15">
        <v>0</v>
      </c>
      <c r="T16" s="15">
        <v>0</v>
      </c>
      <c r="U16" s="15">
        <v>0</v>
      </c>
      <c r="V16" s="15">
        <v>0</v>
      </c>
      <c r="W16" s="15">
        <v>0</v>
      </c>
      <c r="X16" s="15">
        <v>688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2.23</v>
      </c>
      <c r="AE16" s="15">
        <v>0</v>
      </c>
      <c r="AF16" s="15">
        <v>0</v>
      </c>
      <c r="AG16" s="15">
        <v>0</v>
      </c>
      <c r="AH16" s="15">
        <v>0</v>
      </c>
      <c r="AI16" s="15">
        <v>0</v>
      </c>
      <c r="AJ16" s="15">
        <v>0</v>
      </c>
      <c r="AK16" s="15">
        <v>0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0</v>
      </c>
      <c r="AR16" s="15">
        <v>0</v>
      </c>
      <c r="AS16" s="15">
        <v>0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89056</v>
      </c>
    </row>
    <row r="17" spans="1:55" x14ac:dyDescent="0.25">
      <c r="A17" s="15" t="s">
        <v>70</v>
      </c>
      <c r="B17" s="15">
        <v>0</v>
      </c>
      <c r="C17" s="15">
        <v>0</v>
      </c>
      <c r="D17" s="15"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  <c r="Q17" s="15">
        <v>24825</v>
      </c>
      <c r="R17" s="15">
        <v>0</v>
      </c>
      <c r="S17" s="15">
        <v>0</v>
      </c>
      <c r="T17" s="15">
        <v>0</v>
      </c>
      <c r="U17" s="15">
        <v>0</v>
      </c>
      <c r="V17" s="15">
        <v>0</v>
      </c>
      <c r="W17" s="15">
        <v>0</v>
      </c>
      <c r="X17" s="15">
        <v>0</v>
      </c>
      <c r="Y17" s="15">
        <v>0</v>
      </c>
      <c r="Z17" s="15">
        <v>0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0</v>
      </c>
      <c r="AG17" s="15">
        <v>0</v>
      </c>
      <c r="AH17" s="15">
        <v>0</v>
      </c>
      <c r="AI17" s="15">
        <v>0</v>
      </c>
      <c r="AJ17" s="15">
        <v>0</v>
      </c>
      <c r="AK17" s="15">
        <v>0</v>
      </c>
      <c r="AL17" s="15">
        <v>0</v>
      </c>
      <c r="AM17" s="15">
        <v>0</v>
      </c>
      <c r="AN17" s="15">
        <v>0</v>
      </c>
      <c r="AO17" s="15">
        <v>0</v>
      </c>
      <c r="AP17" s="15">
        <v>0</v>
      </c>
      <c r="AQ17" s="15">
        <v>0</v>
      </c>
      <c r="AR17" s="15">
        <v>0</v>
      </c>
      <c r="AS17" s="15">
        <v>0</v>
      </c>
      <c r="AT17" s="15">
        <v>0</v>
      </c>
      <c r="AU17" s="15">
        <v>0</v>
      </c>
      <c r="AV17" s="15">
        <v>0</v>
      </c>
      <c r="AW17" s="15">
        <v>0</v>
      </c>
      <c r="AX17" s="15">
        <v>0</v>
      </c>
      <c r="AY17" s="15">
        <v>0</v>
      </c>
      <c r="AZ17" s="15">
        <v>0</v>
      </c>
      <c r="BA17" s="15">
        <v>0</v>
      </c>
      <c r="BB17" s="15">
        <v>0</v>
      </c>
      <c r="BC17" s="15">
        <v>24825</v>
      </c>
    </row>
    <row r="18" spans="1:55" x14ac:dyDescent="0.25">
      <c r="A18" s="15" t="s">
        <v>71</v>
      </c>
      <c r="B18" s="15">
        <v>0</v>
      </c>
      <c r="C18" s="15">
        <v>0</v>
      </c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15">
        <v>0</v>
      </c>
      <c r="J18" s="15">
        <v>1833</v>
      </c>
      <c r="K18" s="15">
        <v>23.6</v>
      </c>
      <c r="L18" s="15">
        <v>201</v>
      </c>
      <c r="M18" s="15">
        <v>899</v>
      </c>
      <c r="N18" s="15">
        <v>0</v>
      </c>
      <c r="O18" s="15">
        <v>0</v>
      </c>
      <c r="P18" s="15">
        <v>8774</v>
      </c>
      <c r="Q18" s="15">
        <v>0</v>
      </c>
      <c r="R18" s="15">
        <v>264672</v>
      </c>
      <c r="S18" s="15">
        <v>178</v>
      </c>
      <c r="T18" s="15">
        <v>52.2</v>
      </c>
      <c r="U18" s="15">
        <v>0</v>
      </c>
      <c r="V18" s="15">
        <v>0</v>
      </c>
      <c r="W18" s="15">
        <v>810</v>
      </c>
      <c r="X18" s="15">
        <v>493</v>
      </c>
      <c r="Y18" s="15">
        <v>1988</v>
      </c>
      <c r="Z18" s="15">
        <v>0</v>
      </c>
      <c r="AA18" s="15">
        <v>144</v>
      </c>
      <c r="AB18" s="15">
        <v>38.700000000000003</v>
      </c>
      <c r="AC18" s="15">
        <v>0</v>
      </c>
      <c r="AD18" s="15">
        <v>1117</v>
      </c>
      <c r="AE18" s="15">
        <v>0</v>
      </c>
      <c r="AF18" s="15">
        <v>0</v>
      </c>
      <c r="AG18" s="15">
        <v>0</v>
      </c>
      <c r="AH18" s="15">
        <v>0</v>
      </c>
      <c r="AI18" s="15">
        <v>0</v>
      </c>
      <c r="AJ18" s="15">
        <v>0</v>
      </c>
      <c r="AK18" s="15">
        <v>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0</v>
      </c>
      <c r="AR18" s="15">
        <v>0</v>
      </c>
      <c r="AS18" s="15">
        <v>0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158</v>
      </c>
      <c r="BC18" s="15">
        <v>281381</v>
      </c>
    </row>
    <row r="19" spans="1:55" x14ac:dyDescent="0.25">
      <c r="A19" s="15" t="s">
        <v>72</v>
      </c>
      <c r="B19" s="15">
        <v>0</v>
      </c>
      <c r="C19" s="15">
        <v>0</v>
      </c>
      <c r="D19" s="15">
        <v>0</v>
      </c>
      <c r="E19" s="15">
        <v>0</v>
      </c>
      <c r="F19" s="15">
        <v>0</v>
      </c>
      <c r="G19" s="15">
        <v>0</v>
      </c>
      <c r="H19" s="15">
        <v>0</v>
      </c>
      <c r="I19" s="15">
        <v>0</v>
      </c>
      <c r="J19" s="15">
        <v>0</v>
      </c>
      <c r="K19" s="15">
        <v>0</v>
      </c>
      <c r="L19" s="15">
        <v>32.799999999999997</v>
      </c>
      <c r="M19" s="15">
        <v>152</v>
      </c>
      <c r="N19" s="15">
        <v>0</v>
      </c>
      <c r="O19" s="15">
        <v>0</v>
      </c>
      <c r="P19" s="15">
        <v>0</v>
      </c>
      <c r="Q19" s="15">
        <v>0</v>
      </c>
      <c r="R19" s="15">
        <v>1895</v>
      </c>
      <c r="S19" s="15">
        <v>23450</v>
      </c>
      <c r="T19" s="15">
        <v>0</v>
      </c>
      <c r="U19" s="15">
        <v>0</v>
      </c>
      <c r="V19" s="15">
        <v>0</v>
      </c>
      <c r="W19" s="15">
        <v>0</v>
      </c>
      <c r="X19" s="15">
        <v>0</v>
      </c>
      <c r="Y19" s="15">
        <v>55</v>
      </c>
      <c r="Z19" s="15">
        <v>0</v>
      </c>
      <c r="AA19" s="15">
        <v>0</v>
      </c>
      <c r="AB19" s="15">
        <v>140</v>
      </c>
      <c r="AC19" s="15">
        <v>0</v>
      </c>
      <c r="AD19" s="15">
        <v>2242</v>
      </c>
      <c r="AE19" s="15">
        <v>0</v>
      </c>
      <c r="AF19" s="15">
        <v>0</v>
      </c>
      <c r="AG19" s="15">
        <v>0</v>
      </c>
      <c r="AH19" s="15">
        <v>0</v>
      </c>
      <c r="AI19" s="15">
        <v>0</v>
      </c>
      <c r="AJ19" s="15">
        <v>0</v>
      </c>
      <c r="AK19" s="15">
        <v>0</v>
      </c>
      <c r="AL19" s="15">
        <v>0</v>
      </c>
      <c r="AM19" s="15">
        <v>0</v>
      </c>
      <c r="AN19" s="15">
        <v>0</v>
      </c>
      <c r="AO19" s="15">
        <v>0</v>
      </c>
      <c r="AP19" s="15">
        <v>0</v>
      </c>
      <c r="AQ19" s="15">
        <v>0</v>
      </c>
      <c r="AR19" s="15">
        <v>0</v>
      </c>
      <c r="AS19" s="15">
        <v>0</v>
      </c>
      <c r="AT19" s="15">
        <v>0</v>
      </c>
      <c r="AU19" s="15">
        <v>0</v>
      </c>
      <c r="AV19" s="15">
        <v>0</v>
      </c>
      <c r="AW19" s="15">
        <v>0</v>
      </c>
      <c r="AX19" s="15">
        <v>0</v>
      </c>
      <c r="AY19" s="15">
        <v>0</v>
      </c>
      <c r="AZ19" s="15">
        <v>0</v>
      </c>
      <c r="BA19" s="15">
        <v>0</v>
      </c>
      <c r="BB19" s="15">
        <v>0</v>
      </c>
      <c r="BC19" s="15">
        <v>27966</v>
      </c>
    </row>
    <row r="20" spans="1:55" x14ac:dyDescent="0.25">
      <c r="A20" s="15" t="s">
        <v>73</v>
      </c>
      <c r="B20" s="15">
        <v>0</v>
      </c>
      <c r="C20" s="15">
        <v>0</v>
      </c>
      <c r="D20" s="15">
        <v>0</v>
      </c>
      <c r="E20" s="15"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  <c r="K20" s="15">
        <v>18.899999999999999</v>
      </c>
      <c r="L20" s="15">
        <v>1283</v>
      </c>
      <c r="M20" s="15">
        <v>1016</v>
      </c>
      <c r="N20" s="15">
        <v>528</v>
      </c>
      <c r="O20" s="15">
        <v>0</v>
      </c>
      <c r="P20" s="15">
        <v>0</v>
      </c>
      <c r="Q20" s="15">
        <v>0</v>
      </c>
      <c r="R20" s="15">
        <v>600</v>
      </c>
      <c r="S20" s="15">
        <v>387</v>
      </c>
      <c r="T20" s="15">
        <v>45787</v>
      </c>
      <c r="U20" s="15">
        <v>797</v>
      </c>
      <c r="V20" s="15">
        <v>0</v>
      </c>
      <c r="W20" s="15">
        <v>238</v>
      </c>
      <c r="X20" s="15">
        <v>246</v>
      </c>
      <c r="Y20" s="15">
        <v>2297</v>
      </c>
      <c r="Z20" s="15">
        <v>210</v>
      </c>
      <c r="AA20" s="15">
        <v>62.5</v>
      </c>
      <c r="AB20" s="15">
        <v>1882</v>
      </c>
      <c r="AC20" s="15">
        <v>73.900000000000006</v>
      </c>
      <c r="AD20" s="15">
        <v>105</v>
      </c>
      <c r="AE20" s="15">
        <v>0</v>
      </c>
      <c r="AF20" s="15">
        <v>0</v>
      </c>
      <c r="AG20" s="15">
        <v>0</v>
      </c>
      <c r="AH20" s="15">
        <v>0</v>
      </c>
      <c r="AI20" s="15">
        <v>0</v>
      </c>
      <c r="AJ20" s="15">
        <v>0</v>
      </c>
      <c r="AK20" s="15">
        <v>0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0</v>
      </c>
      <c r="AR20" s="15">
        <v>0</v>
      </c>
      <c r="AS20" s="15">
        <v>0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55531</v>
      </c>
    </row>
    <row r="21" spans="1:55" x14ac:dyDescent="0.25">
      <c r="A21" s="15" t="s">
        <v>74</v>
      </c>
      <c r="B21" s="15">
        <v>0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5">
        <v>0</v>
      </c>
      <c r="I21" s="15">
        <v>0</v>
      </c>
      <c r="J21" s="15">
        <v>1.71</v>
      </c>
      <c r="K21" s="15">
        <v>0</v>
      </c>
      <c r="L21" s="15">
        <v>250</v>
      </c>
      <c r="M21" s="15">
        <v>0</v>
      </c>
      <c r="N21" s="15">
        <v>7.84</v>
      </c>
      <c r="O21" s="15">
        <v>0</v>
      </c>
      <c r="P21" s="15">
        <v>0</v>
      </c>
      <c r="Q21" s="15">
        <v>0</v>
      </c>
      <c r="R21" s="15">
        <v>0</v>
      </c>
      <c r="S21" s="15">
        <v>0</v>
      </c>
      <c r="T21" s="15">
        <v>261</v>
      </c>
      <c r="U21" s="15">
        <v>13783</v>
      </c>
      <c r="V21" s="15">
        <v>0</v>
      </c>
      <c r="W21" s="15">
        <v>0</v>
      </c>
      <c r="X21" s="15">
        <v>0</v>
      </c>
      <c r="Y21" s="15">
        <v>0</v>
      </c>
      <c r="Z21" s="15">
        <v>0</v>
      </c>
      <c r="AA21" s="15">
        <v>0</v>
      </c>
      <c r="AB21" s="15">
        <v>870</v>
      </c>
      <c r="AC21" s="15">
        <v>0</v>
      </c>
      <c r="AD21" s="15">
        <v>11.4</v>
      </c>
      <c r="AE21" s="15">
        <v>0</v>
      </c>
      <c r="AF21" s="15">
        <v>0</v>
      </c>
      <c r="AG21" s="15">
        <v>0</v>
      </c>
      <c r="AH21" s="15">
        <v>0</v>
      </c>
      <c r="AI21" s="15">
        <v>0</v>
      </c>
      <c r="AJ21" s="15">
        <v>0</v>
      </c>
      <c r="AK21" s="15">
        <v>0</v>
      </c>
      <c r="AL21" s="15">
        <v>0</v>
      </c>
      <c r="AM21" s="15">
        <v>0</v>
      </c>
      <c r="AN21" s="15">
        <v>0</v>
      </c>
      <c r="AO21" s="15">
        <v>0</v>
      </c>
      <c r="AP21" s="15">
        <v>0</v>
      </c>
      <c r="AQ21" s="15">
        <v>0</v>
      </c>
      <c r="AR21" s="15">
        <v>0</v>
      </c>
      <c r="AS21" s="15">
        <v>0</v>
      </c>
      <c r="AT21" s="15">
        <v>0</v>
      </c>
      <c r="AU21" s="15">
        <v>0</v>
      </c>
      <c r="AV21" s="15">
        <v>0</v>
      </c>
      <c r="AW21" s="15">
        <v>0</v>
      </c>
      <c r="AX21" s="15">
        <v>0</v>
      </c>
      <c r="AY21" s="15">
        <v>0</v>
      </c>
      <c r="AZ21" s="15">
        <v>0</v>
      </c>
      <c r="BA21" s="15">
        <v>0</v>
      </c>
      <c r="BB21" s="15">
        <v>0</v>
      </c>
      <c r="BC21" s="15">
        <v>15186</v>
      </c>
    </row>
    <row r="22" spans="1:55" x14ac:dyDescent="0.25">
      <c r="A22" s="15" t="s">
        <v>75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4017</v>
      </c>
      <c r="N22" s="15">
        <v>0</v>
      </c>
      <c r="O22" s="15">
        <v>0</v>
      </c>
      <c r="P22" s="15">
        <v>104</v>
      </c>
      <c r="Q22" s="15">
        <v>0</v>
      </c>
      <c r="R22" s="15">
        <v>0</v>
      </c>
      <c r="S22" s="15">
        <v>0</v>
      </c>
      <c r="T22" s="15">
        <v>15.1</v>
      </c>
      <c r="U22" s="15">
        <v>0</v>
      </c>
      <c r="V22" s="15">
        <v>28138</v>
      </c>
      <c r="W22" s="15">
        <v>0</v>
      </c>
      <c r="X22" s="15">
        <v>42.1</v>
      </c>
      <c r="Y22" s="15">
        <v>384</v>
      </c>
      <c r="Z22" s="15">
        <v>0</v>
      </c>
      <c r="AA22" s="15">
        <v>0</v>
      </c>
      <c r="AB22" s="15">
        <v>0</v>
      </c>
      <c r="AC22" s="15">
        <v>0</v>
      </c>
      <c r="AD22" s="15">
        <v>10.1</v>
      </c>
      <c r="AE22" s="15">
        <v>0</v>
      </c>
      <c r="AF22" s="15">
        <v>0</v>
      </c>
      <c r="AG22" s="15">
        <v>0</v>
      </c>
      <c r="AH22" s="15">
        <v>0</v>
      </c>
      <c r="AI22" s="15">
        <v>0</v>
      </c>
      <c r="AJ22" s="15">
        <v>0</v>
      </c>
      <c r="AK22" s="15">
        <v>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0</v>
      </c>
      <c r="AT22" s="15">
        <v>0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32711</v>
      </c>
    </row>
    <row r="23" spans="1:55" x14ac:dyDescent="0.25">
      <c r="A23" s="15" t="s">
        <v>76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298</v>
      </c>
      <c r="N23" s="15">
        <v>0</v>
      </c>
      <c r="O23" s="15">
        <v>0</v>
      </c>
      <c r="P23" s="15">
        <v>907</v>
      </c>
      <c r="Q23" s="15">
        <v>0</v>
      </c>
      <c r="R23" s="15">
        <v>1620</v>
      </c>
      <c r="S23" s="15">
        <v>0</v>
      </c>
      <c r="T23" s="15">
        <v>0</v>
      </c>
      <c r="U23" s="15">
        <v>0</v>
      </c>
      <c r="V23" s="15">
        <v>0</v>
      </c>
      <c r="W23" s="15">
        <v>29426</v>
      </c>
      <c r="X23" s="15">
        <v>0</v>
      </c>
      <c r="Y23" s="15">
        <v>356</v>
      </c>
      <c r="Z23" s="15">
        <v>2539</v>
      </c>
      <c r="AA23" s="15">
        <v>20.6</v>
      </c>
      <c r="AB23" s="15">
        <v>0</v>
      </c>
      <c r="AC23" s="15">
        <v>0</v>
      </c>
      <c r="AD23" s="15">
        <v>9.67</v>
      </c>
      <c r="AE23" s="15">
        <v>0</v>
      </c>
      <c r="AF23" s="15">
        <v>0</v>
      </c>
      <c r="AG23" s="15">
        <v>0</v>
      </c>
      <c r="AH23" s="15">
        <v>0</v>
      </c>
      <c r="AI23" s="15">
        <v>0</v>
      </c>
      <c r="AJ23" s="15">
        <v>0</v>
      </c>
      <c r="AK23" s="15">
        <v>0</v>
      </c>
      <c r="AL23" s="15">
        <v>0</v>
      </c>
      <c r="AM23" s="15">
        <v>0</v>
      </c>
      <c r="AN23" s="15">
        <v>0</v>
      </c>
      <c r="AO23" s="15">
        <v>0</v>
      </c>
      <c r="AP23" s="15">
        <v>0</v>
      </c>
      <c r="AQ23" s="15">
        <v>0</v>
      </c>
      <c r="AR23" s="15">
        <v>0</v>
      </c>
      <c r="AS23" s="15">
        <v>0</v>
      </c>
      <c r="AT23" s="15">
        <v>0</v>
      </c>
      <c r="AU23" s="15">
        <v>0</v>
      </c>
      <c r="AV23" s="15">
        <v>0</v>
      </c>
      <c r="AW23" s="15">
        <v>0</v>
      </c>
      <c r="AX23" s="15">
        <v>0</v>
      </c>
      <c r="AY23" s="15">
        <v>0</v>
      </c>
      <c r="AZ23" s="15">
        <v>0</v>
      </c>
      <c r="BA23" s="15">
        <v>0</v>
      </c>
      <c r="BB23" s="15">
        <v>0</v>
      </c>
      <c r="BC23" s="15">
        <v>35176</v>
      </c>
    </row>
    <row r="24" spans="1:55" x14ac:dyDescent="0.25">
      <c r="A24" s="15" t="s">
        <v>77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  <c r="H24" s="15">
        <v>0</v>
      </c>
      <c r="I24" s="15">
        <v>0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0</v>
      </c>
      <c r="V24" s="15">
        <v>0</v>
      </c>
      <c r="W24" s="15">
        <v>0</v>
      </c>
      <c r="X24" s="15">
        <v>162136</v>
      </c>
      <c r="Y24" s="15">
        <v>7004</v>
      </c>
      <c r="Z24" s="15">
        <v>13.8</v>
      </c>
      <c r="AA24" s="15">
        <v>0</v>
      </c>
      <c r="AB24" s="15">
        <v>1738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0</v>
      </c>
      <c r="AJ24" s="15">
        <v>0</v>
      </c>
      <c r="AK24" s="15">
        <v>0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0</v>
      </c>
      <c r="AR24" s="15">
        <v>0</v>
      </c>
      <c r="AS24" s="15">
        <v>0</v>
      </c>
      <c r="AT24" s="15">
        <v>0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170892</v>
      </c>
    </row>
    <row r="25" spans="1:55" x14ac:dyDescent="0.25">
      <c r="A25" s="15" t="s">
        <v>78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15">
        <v>0</v>
      </c>
      <c r="J25" s="15">
        <v>0</v>
      </c>
      <c r="K25" s="15">
        <v>0</v>
      </c>
      <c r="L25" s="15">
        <v>331</v>
      </c>
      <c r="M25" s="15">
        <v>813</v>
      </c>
      <c r="N25" s="15">
        <v>64.599999999999994</v>
      </c>
      <c r="O25" s="15">
        <v>0</v>
      </c>
      <c r="P25" s="15">
        <v>91</v>
      </c>
      <c r="Q25" s="15">
        <v>0</v>
      </c>
      <c r="R25" s="15">
        <v>1868</v>
      </c>
      <c r="S25" s="15">
        <v>0.187</v>
      </c>
      <c r="T25" s="15">
        <v>436</v>
      </c>
      <c r="U25" s="15">
        <v>0</v>
      </c>
      <c r="V25" s="15">
        <v>0</v>
      </c>
      <c r="W25" s="15">
        <v>566</v>
      </c>
      <c r="X25" s="15">
        <v>26338</v>
      </c>
      <c r="Y25" s="15">
        <v>226845</v>
      </c>
      <c r="Z25" s="15">
        <v>1617</v>
      </c>
      <c r="AA25" s="15">
        <v>200</v>
      </c>
      <c r="AB25" s="15">
        <v>13292</v>
      </c>
      <c r="AC25" s="15">
        <v>691</v>
      </c>
      <c r="AD25" s="15">
        <v>705</v>
      </c>
      <c r="AE25" s="15">
        <v>0</v>
      </c>
      <c r="AF25" s="15">
        <v>0</v>
      </c>
      <c r="AG25" s="15">
        <v>0</v>
      </c>
      <c r="AH25" s="15">
        <v>0</v>
      </c>
      <c r="AI25" s="15">
        <v>0</v>
      </c>
      <c r="AJ25" s="15">
        <v>0</v>
      </c>
      <c r="AK25" s="15">
        <v>0</v>
      </c>
      <c r="AL25" s="15">
        <v>0</v>
      </c>
      <c r="AM25" s="15">
        <v>0</v>
      </c>
      <c r="AN25" s="15">
        <v>0</v>
      </c>
      <c r="AO25" s="15">
        <v>0</v>
      </c>
      <c r="AP25" s="15">
        <v>0</v>
      </c>
      <c r="AQ25" s="15">
        <v>0</v>
      </c>
      <c r="AR25" s="15">
        <v>0</v>
      </c>
      <c r="AS25" s="15">
        <v>0</v>
      </c>
      <c r="AT25" s="15">
        <v>0</v>
      </c>
      <c r="AU25" s="15">
        <v>0</v>
      </c>
      <c r="AV25" s="15">
        <v>0</v>
      </c>
      <c r="AW25" s="15">
        <v>0</v>
      </c>
      <c r="AX25" s="15">
        <v>0</v>
      </c>
      <c r="AY25" s="15">
        <v>0</v>
      </c>
      <c r="AZ25" s="15">
        <v>0</v>
      </c>
      <c r="BA25" s="15">
        <v>0</v>
      </c>
      <c r="BB25" s="15">
        <v>0</v>
      </c>
      <c r="BC25" s="15">
        <v>273858</v>
      </c>
    </row>
    <row r="26" spans="1:55" x14ac:dyDescent="0.25">
      <c r="A26" s="15" t="s">
        <v>79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  <c r="K26" s="15">
        <v>0</v>
      </c>
      <c r="L26" s="15">
        <v>0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482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677</v>
      </c>
      <c r="Y26" s="15">
        <v>6427</v>
      </c>
      <c r="Z26" s="15">
        <v>57062</v>
      </c>
      <c r="AA26" s="15">
        <v>222</v>
      </c>
      <c r="AB26" s="15">
        <v>3924</v>
      </c>
      <c r="AC26" s="15">
        <v>0</v>
      </c>
      <c r="AD26" s="15">
        <v>3.41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0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68797</v>
      </c>
    </row>
    <row r="27" spans="1:55" x14ac:dyDescent="0.25">
      <c r="A27" s="15" t="s">
        <v>80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  <c r="K27" s="15">
        <v>0</v>
      </c>
      <c r="L27" s="15">
        <v>0</v>
      </c>
      <c r="M27" s="15">
        <v>0</v>
      </c>
      <c r="N27" s="15">
        <v>2859</v>
      </c>
      <c r="O27" s="15">
        <v>0</v>
      </c>
      <c r="P27" s="15">
        <v>152</v>
      </c>
      <c r="Q27" s="15">
        <v>0</v>
      </c>
      <c r="R27" s="15">
        <v>340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7686</v>
      </c>
      <c r="Z27" s="15">
        <v>5539</v>
      </c>
      <c r="AA27" s="15">
        <v>23724</v>
      </c>
      <c r="AB27" s="15">
        <v>1581</v>
      </c>
      <c r="AC27" s="15">
        <v>0</v>
      </c>
      <c r="AD27" s="15">
        <v>108</v>
      </c>
      <c r="AE27" s="15">
        <v>0</v>
      </c>
      <c r="AF27" s="15">
        <v>0</v>
      </c>
      <c r="AG27" s="15">
        <v>0</v>
      </c>
      <c r="AH27" s="15">
        <v>0</v>
      </c>
      <c r="AI27" s="15">
        <v>0</v>
      </c>
      <c r="AJ27" s="15">
        <v>0</v>
      </c>
      <c r="AK27" s="15">
        <v>0</v>
      </c>
      <c r="AL27" s="15">
        <v>0</v>
      </c>
      <c r="AM27" s="15">
        <v>0</v>
      </c>
      <c r="AN27" s="15">
        <v>0</v>
      </c>
      <c r="AO27" s="15">
        <v>0</v>
      </c>
      <c r="AP27" s="15">
        <v>0</v>
      </c>
      <c r="AQ27" s="15">
        <v>0</v>
      </c>
      <c r="AR27" s="15">
        <v>0</v>
      </c>
      <c r="AS27" s="15">
        <v>0</v>
      </c>
      <c r="AT27" s="15">
        <v>0</v>
      </c>
      <c r="AU27" s="15">
        <v>0</v>
      </c>
      <c r="AV27" s="15">
        <v>0</v>
      </c>
      <c r="AW27" s="15">
        <v>0</v>
      </c>
      <c r="AX27" s="15">
        <v>0</v>
      </c>
      <c r="AY27" s="15">
        <v>0</v>
      </c>
      <c r="AZ27" s="15">
        <v>0</v>
      </c>
      <c r="BA27" s="15">
        <v>0</v>
      </c>
      <c r="BB27" s="15">
        <v>142</v>
      </c>
      <c r="BC27" s="15">
        <v>42130</v>
      </c>
    </row>
    <row r="28" spans="1:55" x14ac:dyDescent="0.25">
      <c r="A28" s="15" t="s">
        <v>81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0</v>
      </c>
      <c r="J28" s="15">
        <v>0</v>
      </c>
      <c r="K28" s="15">
        <v>0</v>
      </c>
      <c r="L28" s="15">
        <v>0</v>
      </c>
      <c r="M28" s="15">
        <v>0</v>
      </c>
      <c r="N28" s="15">
        <v>18.600000000000001</v>
      </c>
      <c r="O28" s="15">
        <v>0</v>
      </c>
      <c r="P28" s="15">
        <v>0</v>
      </c>
      <c r="Q28" s="15">
        <v>0</v>
      </c>
      <c r="R28" s="15">
        <v>0</v>
      </c>
      <c r="S28" s="15">
        <v>586</v>
      </c>
      <c r="T28" s="15">
        <v>0</v>
      </c>
      <c r="U28" s="15">
        <v>0</v>
      </c>
      <c r="V28" s="15">
        <v>0</v>
      </c>
      <c r="W28" s="15">
        <v>44.1</v>
      </c>
      <c r="X28" s="15">
        <v>2108</v>
      </c>
      <c r="Y28" s="15">
        <v>5781</v>
      </c>
      <c r="Z28" s="15">
        <v>1022</v>
      </c>
      <c r="AA28" s="15">
        <v>0</v>
      </c>
      <c r="AB28" s="15">
        <v>212667</v>
      </c>
      <c r="AC28" s="15">
        <v>590</v>
      </c>
      <c r="AD28" s="15">
        <v>84.6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0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0</v>
      </c>
      <c r="AR28" s="15">
        <v>11903</v>
      </c>
      <c r="AS28" s="15">
        <v>0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234805</v>
      </c>
    </row>
    <row r="29" spans="1:55" x14ac:dyDescent="0.25">
      <c r="A29" s="15" t="s">
        <v>82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  <c r="K29" s="15">
        <v>0</v>
      </c>
      <c r="L29" s="15">
        <v>73.2</v>
      </c>
      <c r="M29" s="15">
        <v>561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756</v>
      </c>
      <c r="U29" s="15">
        <v>0</v>
      </c>
      <c r="V29" s="15">
        <v>0</v>
      </c>
      <c r="W29" s="15">
        <v>0</v>
      </c>
      <c r="X29" s="15">
        <v>123</v>
      </c>
      <c r="Y29" s="15">
        <v>361</v>
      </c>
      <c r="Z29" s="15">
        <v>0</v>
      </c>
      <c r="AA29" s="15">
        <v>0</v>
      </c>
      <c r="AB29" s="15">
        <v>0</v>
      </c>
      <c r="AC29" s="15">
        <v>26234</v>
      </c>
      <c r="AD29" s="15">
        <v>12.2</v>
      </c>
      <c r="AE29" s="15">
        <v>0</v>
      </c>
      <c r="AF29" s="15">
        <v>0</v>
      </c>
      <c r="AG29" s="15">
        <v>0</v>
      </c>
      <c r="AH29" s="15">
        <v>0</v>
      </c>
      <c r="AI29" s="15">
        <v>0</v>
      </c>
      <c r="AJ29" s="15">
        <v>0</v>
      </c>
      <c r="AK29" s="15">
        <v>0</v>
      </c>
      <c r="AL29" s="15">
        <v>0</v>
      </c>
      <c r="AM29" s="15">
        <v>0</v>
      </c>
      <c r="AN29" s="15">
        <v>0</v>
      </c>
      <c r="AO29" s="15">
        <v>0</v>
      </c>
      <c r="AP29" s="15">
        <v>0</v>
      </c>
      <c r="AQ29" s="15">
        <v>0</v>
      </c>
      <c r="AR29" s="15">
        <v>0</v>
      </c>
      <c r="AS29" s="15">
        <v>0</v>
      </c>
      <c r="AT29" s="15">
        <v>0</v>
      </c>
      <c r="AU29" s="15">
        <v>0</v>
      </c>
      <c r="AV29" s="15">
        <v>0</v>
      </c>
      <c r="AW29" s="15">
        <v>0</v>
      </c>
      <c r="AX29" s="15">
        <v>0</v>
      </c>
      <c r="AY29" s="15">
        <v>0</v>
      </c>
      <c r="AZ29" s="15">
        <v>0</v>
      </c>
      <c r="BA29" s="15">
        <v>0</v>
      </c>
      <c r="BB29" s="15">
        <v>0</v>
      </c>
      <c r="BC29" s="15">
        <v>28120</v>
      </c>
    </row>
    <row r="30" spans="1:55" x14ac:dyDescent="0.25">
      <c r="A30" s="15" t="s">
        <v>83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1641</v>
      </c>
      <c r="K30" s="15">
        <v>440</v>
      </c>
      <c r="L30" s="15">
        <v>84.8</v>
      </c>
      <c r="M30" s="15">
        <v>459</v>
      </c>
      <c r="N30" s="15">
        <v>207</v>
      </c>
      <c r="O30" s="15">
        <v>0</v>
      </c>
      <c r="P30" s="15">
        <v>0</v>
      </c>
      <c r="Q30" s="15">
        <v>0</v>
      </c>
      <c r="R30" s="15">
        <v>610</v>
      </c>
      <c r="S30" s="15">
        <v>0</v>
      </c>
      <c r="T30" s="15">
        <v>0</v>
      </c>
      <c r="U30" s="15">
        <v>0</v>
      </c>
      <c r="V30" s="15">
        <v>0</v>
      </c>
      <c r="W30" s="15">
        <v>16.399999999999999</v>
      </c>
      <c r="X30" s="15">
        <v>1221</v>
      </c>
      <c r="Y30" s="15">
        <v>2240</v>
      </c>
      <c r="Z30" s="15">
        <v>0</v>
      </c>
      <c r="AA30" s="15">
        <v>0</v>
      </c>
      <c r="AB30" s="15">
        <v>310</v>
      </c>
      <c r="AC30" s="15">
        <v>0</v>
      </c>
      <c r="AD30" s="15">
        <v>34649</v>
      </c>
      <c r="AE30" s="15">
        <v>0</v>
      </c>
      <c r="AF30" s="15">
        <v>0</v>
      </c>
      <c r="AG30" s="15">
        <v>0</v>
      </c>
      <c r="AH30" s="15">
        <v>0</v>
      </c>
      <c r="AI30" s="15">
        <v>0</v>
      </c>
      <c r="AJ30" s="15">
        <v>0</v>
      </c>
      <c r="AK30" s="15">
        <v>0</v>
      </c>
      <c r="AL30" s="15">
        <v>0</v>
      </c>
      <c r="AM30" s="15">
        <v>0</v>
      </c>
      <c r="AN30" s="15">
        <v>0</v>
      </c>
      <c r="AO30" s="15">
        <v>0</v>
      </c>
      <c r="AP30" s="15">
        <v>0</v>
      </c>
      <c r="AQ30" s="15">
        <v>0</v>
      </c>
      <c r="AR30" s="15">
        <v>0</v>
      </c>
      <c r="AS30" s="15">
        <v>0</v>
      </c>
      <c r="AT30" s="15">
        <v>0</v>
      </c>
      <c r="AU30" s="15">
        <v>0</v>
      </c>
      <c r="AV30" s="15">
        <v>0</v>
      </c>
      <c r="AW30" s="15">
        <v>0</v>
      </c>
      <c r="AX30" s="15">
        <v>0</v>
      </c>
      <c r="AY30" s="15">
        <v>0</v>
      </c>
      <c r="AZ30" s="15">
        <v>0</v>
      </c>
      <c r="BA30" s="15">
        <v>0</v>
      </c>
      <c r="BB30" s="15">
        <v>2820</v>
      </c>
      <c r="BC30" s="15">
        <v>44698</v>
      </c>
    </row>
    <row r="31" spans="1:55" x14ac:dyDescent="0.25">
      <c r="A31" s="15" t="s">
        <v>84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K31" s="15">
        <v>0</v>
      </c>
      <c r="L31" s="15">
        <v>0</v>
      </c>
      <c r="M31" s="15">
        <v>0</v>
      </c>
      <c r="N31" s="15">
        <v>0</v>
      </c>
      <c r="O31" s="15">
        <v>0</v>
      </c>
      <c r="P31" s="15">
        <v>0</v>
      </c>
      <c r="Q31" s="15">
        <v>0</v>
      </c>
      <c r="R31" s="15">
        <v>0</v>
      </c>
      <c r="S31" s="15">
        <v>0</v>
      </c>
      <c r="T31" s="15">
        <v>0</v>
      </c>
      <c r="U31" s="15">
        <v>0</v>
      </c>
      <c r="V31" s="15">
        <v>0</v>
      </c>
      <c r="W31" s="15">
        <v>0</v>
      </c>
      <c r="X31" s="15">
        <v>0</v>
      </c>
      <c r="Y31" s="15">
        <v>0</v>
      </c>
      <c r="Z31" s="15">
        <v>0</v>
      </c>
      <c r="AA31" s="15">
        <v>0</v>
      </c>
      <c r="AB31" s="15">
        <v>0</v>
      </c>
      <c r="AC31" s="15">
        <v>0</v>
      </c>
      <c r="AD31" s="15">
        <v>0</v>
      </c>
      <c r="AE31" s="15">
        <v>60263</v>
      </c>
      <c r="AF31" s="15">
        <v>0</v>
      </c>
      <c r="AG31" s="15">
        <v>0</v>
      </c>
      <c r="AH31" s="15">
        <v>0</v>
      </c>
      <c r="AI31" s="15">
        <v>0</v>
      </c>
      <c r="AJ31" s="15">
        <v>0</v>
      </c>
      <c r="AK31" s="15">
        <v>0</v>
      </c>
      <c r="AL31" s="15">
        <v>0</v>
      </c>
      <c r="AM31" s="15">
        <v>0</v>
      </c>
      <c r="AN31" s="15">
        <v>0</v>
      </c>
      <c r="AO31" s="15">
        <v>0</v>
      </c>
      <c r="AP31" s="15">
        <v>0</v>
      </c>
      <c r="AQ31" s="15">
        <v>0</v>
      </c>
      <c r="AR31" s="15">
        <v>0</v>
      </c>
      <c r="AS31" s="15">
        <v>0</v>
      </c>
      <c r="AT31" s="15">
        <v>0</v>
      </c>
      <c r="AU31" s="15">
        <v>0</v>
      </c>
      <c r="AV31" s="15">
        <v>0</v>
      </c>
      <c r="AW31" s="15">
        <v>0</v>
      </c>
      <c r="AX31" s="15">
        <v>0</v>
      </c>
      <c r="AY31" s="15">
        <v>0</v>
      </c>
      <c r="AZ31" s="15">
        <v>0</v>
      </c>
      <c r="BA31" s="15">
        <v>0</v>
      </c>
      <c r="BB31" s="15">
        <v>0</v>
      </c>
      <c r="BC31" s="15">
        <v>60263</v>
      </c>
    </row>
    <row r="32" spans="1:55" x14ac:dyDescent="0.25">
      <c r="A32" s="15" t="s">
        <v>85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  <c r="H32" s="15">
        <v>0</v>
      </c>
      <c r="I32" s="15">
        <v>0</v>
      </c>
      <c r="J32" s="15">
        <v>0</v>
      </c>
      <c r="K32" s="15">
        <v>0</v>
      </c>
      <c r="L32" s="15">
        <v>0</v>
      </c>
      <c r="M32" s="15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0</v>
      </c>
      <c r="U32" s="15">
        <v>0</v>
      </c>
      <c r="V32" s="15">
        <v>0</v>
      </c>
      <c r="W32" s="15">
        <v>0</v>
      </c>
      <c r="X32" s="15">
        <v>0</v>
      </c>
      <c r="Y32" s="15">
        <v>0</v>
      </c>
      <c r="Z32" s="15">
        <v>0</v>
      </c>
      <c r="AA32" s="15">
        <v>0</v>
      </c>
      <c r="AB32" s="15">
        <v>0</v>
      </c>
      <c r="AC32" s="15">
        <v>0</v>
      </c>
      <c r="AD32" s="15">
        <v>0</v>
      </c>
      <c r="AE32" s="15">
        <v>0</v>
      </c>
      <c r="AF32" s="15">
        <v>2276</v>
      </c>
      <c r="AG32" s="15">
        <v>0</v>
      </c>
      <c r="AH32" s="15">
        <v>0</v>
      </c>
      <c r="AI32" s="15">
        <v>0</v>
      </c>
      <c r="AJ32" s="15">
        <v>0</v>
      </c>
      <c r="AK32" s="15">
        <v>0</v>
      </c>
      <c r="AL32" s="15">
        <v>0</v>
      </c>
      <c r="AM32" s="15">
        <v>0</v>
      </c>
      <c r="AN32" s="15">
        <v>0</v>
      </c>
      <c r="AO32" s="15">
        <v>0</v>
      </c>
      <c r="AP32" s="15">
        <v>0</v>
      </c>
      <c r="AQ32" s="15">
        <v>0</v>
      </c>
      <c r="AR32" s="15">
        <v>0</v>
      </c>
      <c r="AS32" s="15">
        <v>0</v>
      </c>
      <c r="AT32" s="15">
        <v>0</v>
      </c>
      <c r="AU32" s="15">
        <v>0</v>
      </c>
      <c r="AV32" s="15">
        <v>0</v>
      </c>
      <c r="AW32" s="15">
        <v>0</v>
      </c>
      <c r="AX32" s="15">
        <v>0</v>
      </c>
      <c r="AY32" s="15">
        <v>0</v>
      </c>
      <c r="AZ32" s="15">
        <v>0</v>
      </c>
      <c r="BA32" s="15">
        <v>0</v>
      </c>
      <c r="BB32" s="15">
        <v>0</v>
      </c>
      <c r="BC32" s="15">
        <v>2276</v>
      </c>
    </row>
    <row r="33" spans="1:55" x14ac:dyDescent="0.25">
      <c r="A33" s="15" t="s">
        <v>86</v>
      </c>
      <c r="B33" s="15">
        <v>0</v>
      </c>
      <c r="C33" s="15">
        <v>0</v>
      </c>
      <c r="D33" s="15">
        <v>0</v>
      </c>
      <c r="E33" s="15">
        <v>0</v>
      </c>
      <c r="F33" s="15">
        <v>0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0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230</v>
      </c>
      <c r="AH33" s="15">
        <v>0</v>
      </c>
      <c r="AI33" s="15">
        <v>0</v>
      </c>
      <c r="AJ33" s="15">
        <v>0</v>
      </c>
      <c r="AK33" s="15">
        <v>0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0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230</v>
      </c>
    </row>
    <row r="34" spans="1:55" x14ac:dyDescent="0.25">
      <c r="A34" s="15" t="s">
        <v>87</v>
      </c>
      <c r="B34" s="15">
        <v>0</v>
      </c>
      <c r="C34" s="15">
        <v>0</v>
      </c>
      <c r="D34" s="15">
        <v>0</v>
      </c>
      <c r="E34" s="15"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0</v>
      </c>
      <c r="W34" s="15">
        <v>0</v>
      </c>
      <c r="X34" s="15">
        <v>0</v>
      </c>
      <c r="Y34" s="15">
        <v>0</v>
      </c>
      <c r="Z34" s="15">
        <v>0</v>
      </c>
      <c r="AA34" s="15">
        <v>0</v>
      </c>
      <c r="AB34" s="15">
        <v>0</v>
      </c>
      <c r="AC34" s="15">
        <v>0</v>
      </c>
      <c r="AD34" s="15">
        <v>0</v>
      </c>
      <c r="AE34" s="15">
        <v>0</v>
      </c>
      <c r="AF34" s="15">
        <v>0</v>
      </c>
      <c r="AG34" s="15">
        <v>0</v>
      </c>
      <c r="AH34" s="15">
        <v>2710</v>
      </c>
      <c r="AI34" s="15">
        <v>0</v>
      </c>
      <c r="AJ34" s="15">
        <v>0</v>
      </c>
      <c r="AK34" s="15">
        <v>0</v>
      </c>
      <c r="AL34" s="15">
        <v>0</v>
      </c>
      <c r="AM34" s="15">
        <v>0</v>
      </c>
      <c r="AN34" s="15">
        <v>0</v>
      </c>
      <c r="AO34" s="15">
        <v>0</v>
      </c>
      <c r="AP34" s="15">
        <v>0</v>
      </c>
      <c r="AQ34" s="15">
        <v>0</v>
      </c>
      <c r="AR34" s="15">
        <v>0</v>
      </c>
      <c r="AS34" s="15">
        <v>0</v>
      </c>
      <c r="AT34" s="15">
        <v>0</v>
      </c>
      <c r="AU34" s="15">
        <v>0</v>
      </c>
      <c r="AV34" s="15">
        <v>0</v>
      </c>
      <c r="AW34" s="15">
        <v>0</v>
      </c>
      <c r="AX34" s="15">
        <v>0</v>
      </c>
      <c r="AY34" s="15">
        <v>0</v>
      </c>
      <c r="AZ34" s="15">
        <v>0</v>
      </c>
      <c r="BA34" s="15">
        <v>0</v>
      </c>
      <c r="BB34" s="15">
        <v>0</v>
      </c>
      <c r="BC34" s="15">
        <v>2710</v>
      </c>
    </row>
    <row r="35" spans="1:55" x14ac:dyDescent="0.25">
      <c r="A35" s="15" t="s">
        <v>88</v>
      </c>
      <c r="B35" s="15">
        <v>0</v>
      </c>
      <c r="C35" s="15">
        <v>0</v>
      </c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5">
        <v>0</v>
      </c>
      <c r="V35" s="15">
        <v>0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801</v>
      </c>
      <c r="AJ35" s="15">
        <v>0</v>
      </c>
      <c r="AK35" s="15">
        <v>0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0</v>
      </c>
      <c r="AR35" s="15">
        <v>0</v>
      </c>
      <c r="AS35" s="15">
        <v>0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801</v>
      </c>
    </row>
    <row r="36" spans="1:55" x14ac:dyDescent="0.25">
      <c r="A36" s="15" t="s">
        <v>89</v>
      </c>
      <c r="B36" s="15">
        <v>0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  <c r="Q36" s="15">
        <v>0</v>
      </c>
      <c r="R36" s="15">
        <v>0</v>
      </c>
      <c r="S36" s="15">
        <v>0</v>
      </c>
      <c r="T36" s="15">
        <v>0</v>
      </c>
      <c r="U36" s="15">
        <v>0</v>
      </c>
      <c r="V36" s="15">
        <v>0</v>
      </c>
      <c r="W36" s="15">
        <v>0</v>
      </c>
      <c r="X36" s="15">
        <v>0</v>
      </c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15">
        <v>0</v>
      </c>
      <c r="AJ36" s="15">
        <v>414</v>
      </c>
      <c r="AK36" s="15">
        <v>0</v>
      </c>
      <c r="AL36" s="15">
        <v>0</v>
      </c>
      <c r="AM36" s="15">
        <v>0</v>
      </c>
      <c r="AN36" s="15">
        <v>0</v>
      </c>
      <c r="AO36" s="15">
        <v>0</v>
      </c>
      <c r="AP36" s="15">
        <v>0</v>
      </c>
      <c r="AQ36" s="15">
        <v>0</v>
      </c>
      <c r="AR36" s="15">
        <v>0</v>
      </c>
      <c r="AS36" s="15">
        <v>0</v>
      </c>
      <c r="AT36" s="15">
        <v>0</v>
      </c>
      <c r="AU36" s="15">
        <v>0</v>
      </c>
      <c r="AV36" s="15">
        <v>0</v>
      </c>
      <c r="AW36" s="15">
        <v>0</v>
      </c>
      <c r="AX36" s="15">
        <v>0</v>
      </c>
      <c r="AY36" s="15">
        <v>0</v>
      </c>
      <c r="AZ36" s="15">
        <v>0</v>
      </c>
      <c r="BA36" s="15">
        <v>0</v>
      </c>
      <c r="BB36" s="15">
        <v>0</v>
      </c>
      <c r="BC36" s="15">
        <v>414</v>
      </c>
    </row>
    <row r="37" spans="1:55" x14ac:dyDescent="0.25">
      <c r="A37" s="15" t="s">
        <v>90</v>
      </c>
      <c r="B37" s="15">
        <v>0</v>
      </c>
      <c r="C37" s="15">
        <v>0</v>
      </c>
      <c r="D37" s="15">
        <v>0</v>
      </c>
      <c r="E37" s="15"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0</v>
      </c>
      <c r="V37" s="15">
        <v>0</v>
      </c>
      <c r="W37" s="15">
        <v>0</v>
      </c>
      <c r="X37" s="15">
        <v>0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0</v>
      </c>
      <c r="AJ37" s="15">
        <v>0</v>
      </c>
      <c r="AK37" s="15">
        <v>432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0</v>
      </c>
      <c r="AR37" s="15">
        <v>0</v>
      </c>
      <c r="AS37" s="15">
        <v>0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432</v>
      </c>
    </row>
    <row r="38" spans="1:55" x14ac:dyDescent="0.25">
      <c r="A38" s="15" t="s">
        <v>91</v>
      </c>
      <c r="B38" s="15">
        <v>0</v>
      </c>
      <c r="C38" s="15">
        <v>0</v>
      </c>
      <c r="D38" s="15">
        <v>0</v>
      </c>
      <c r="E38" s="15">
        <v>0</v>
      </c>
      <c r="F38" s="15">
        <v>0</v>
      </c>
      <c r="G38" s="15">
        <v>0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0</v>
      </c>
      <c r="W38" s="15">
        <v>0</v>
      </c>
      <c r="X38" s="15">
        <v>0</v>
      </c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15">
        <v>0</v>
      </c>
      <c r="AJ38" s="15">
        <v>0</v>
      </c>
      <c r="AK38" s="15">
        <v>0</v>
      </c>
      <c r="AL38" s="15">
        <v>2099</v>
      </c>
      <c r="AM38" s="15">
        <v>0</v>
      </c>
      <c r="AN38" s="15">
        <v>0</v>
      </c>
      <c r="AO38" s="15">
        <v>0</v>
      </c>
      <c r="AP38" s="15">
        <v>0</v>
      </c>
      <c r="AQ38" s="15">
        <v>0</v>
      </c>
      <c r="AR38" s="15">
        <v>0</v>
      </c>
      <c r="AS38" s="15">
        <v>0</v>
      </c>
      <c r="AT38" s="15">
        <v>0</v>
      </c>
      <c r="AU38" s="15">
        <v>0</v>
      </c>
      <c r="AV38" s="15">
        <v>0</v>
      </c>
      <c r="AW38" s="15">
        <v>0</v>
      </c>
      <c r="AX38" s="15">
        <v>0</v>
      </c>
      <c r="AY38" s="15">
        <v>0</v>
      </c>
      <c r="AZ38" s="15">
        <v>0</v>
      </c>
      <c r="BA38" s="15">
        <v>0</v>
      </c>
      <c r="BB38" s="15">
        <v>0</v>
      </c>
      <c r="BC38" s="15">
        <v>2099</v>
      </c>
    </row>
    <row r="39" spans="1:55" x14ac:dyDescent="0.25">
      <c r="A39" s="15" t="s">
        <v>92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126838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126838</v>
      </c>
    </row>
    <row r="40" spans="1:55" x14ac:dyDescent="0.25">
      <c r="A40" s="15" t="s">
        <v>93</v>
      </c>
      <c r="B40" s="15">
        <v>0</v>
      </c>
      <c r="C40" s="15">
        <v>0</v>
      </c>
      <c r="D40" s="15">
        <v>0</v>
      </c>
      <c r="E40" s="15">
        <v>0</v>
      </c>
      <c r="F40" s="15">
        <v>0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58164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15">
        <v>0</v>
      </c>
      <c r="AW40" s="15">
        <v>0</v>
      </c>
      <c r="AX40" s="15">
        <v>0</v>
      </c>
      <c r="AY40" s="15">
        <v>0</v>
      </c>
      <c r="AZ40" s="15">
        <v>0</v>
      </c>
      <c r="BA40" s="15">
        <v>0</v>
      </c>
      <c r="BB40" s="15">
        <v>0</v>
      </c>
      <c r="BC40" s="15">
        <v>58164</v>
      </c>
    </row>
    <row r="41" spans="1:55" x14ac:dyDescent="0.25">
      <c r="A41" s="15" t="s">
        <v>94</v>
      </c>
      <c r="B41" s="15">
        <v>3071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449778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72602</v>
      </c>
      <c r="BC41" s="15">
        <v>525452</v>
      </c>
    </row>
    <row r="42" spans="1:55" x14ac:dyDescent="0.25">
      <c r="A42" s="15" t="s">
        <v>95</v>
      </c>
      <c r="B42" s="15">
        <v>0</v>
      </c>
      <c r="C42" s="15">
        <v>0</v>
      </c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15">
        <v>0</v>
      </c>
      <c r="J42" s="15">
        <v>0</v>
      </c>
      <c r="K42" s="15">
        <v>0</v>
      </c>
      <c r="L42" s="15">
        <v>0</v>
      </c>
      <c r="M42" s="15">
        <v>0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696737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15">
        <v>0</v>
      </c>
      <c r="AW42" s="15">
        <v>0</v>
      </c>
      <c r="AX42" s="15">
        <v>0</v>
      </c>
      <c r="AY42" s="15">
        <v>0</v>
      </c>
      <c r="AZ42" s="15">
        <v>0</v>
      </c>
      <c r="BA42" s="15">
        <v>0</v>
      </c>
      <c r="BB42" s="15">
        <v>138145</v>
      </c>
      <c r="BC42" s="15">
        <v>834882</v>
      </c>
    </row>
    <row r="43" spans="1:55" x14ac:dyDescent="0.25">
      <c r="A43" s="15" t="s">
        <v>96</v>
      </c>
      <c r="B43" s="15">
        <v>0</v>
      </c>
      <c r="C43" s="15">
        <v>0</v>
      </c>
      <c r="D43" s="15">
        <v>0</v>
      </c>
      <c r="E43" s="15">
        <v>468</v>
      </c>
      <c r="F43" s="15">
        <v>1792</v>
      </c>
      <c r="G43" s="15">
        <v>0</v>
      </c>
      <c r="H43" s="15">
        <v>637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92338</v>
      </c>
      <c r="AR43" s="15">
        <v>0</v>
      </c>
      <c r="AS43" s="15">
        <v>0</v>
      </c>
      <c r="AT43" s="15">
        <v>0</v>
      </c>
      <c r="AU43" s="15">
        <v>0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15161</v>
      </c>
      <c r="BC43" s="15">
        <v>110396</v>
      </c>
    </row>
    <row r="44" spans="1:55" x14ac:dyDescent="0.25">
      <c r="A44" s="15" t="s">
        <v>97</v>
      </c>
      <c r="B44" s="15">
        <v>0</v>
      </c>
      <c r="C44" s="15">
        <v>0</v>
      </c>
      <c r="D44" s="15">
        <v>0</v>
      </c>
      <c r="E44" s="15">
        <v>0</v>
      </c>
      <c r="F44" s="15">
        <v>34.5</v>
      </c>
      <c r="G44" s="15">
        <v>0</v>
      </c>
      <c r="H44" s="15">
        <v>15.7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455434</v>
      </c>
      <c r="AS44" s="15">
        <v>0</v>
      </c>
      <c r="AT44" s="15">
        <v>0</v>
      </c>
      <c r="AU44" s="15">
        <v>0</v>
      </c>
      <c r="AV44" s="15">
        <v>0</v>
      </c>
      <c r="AW44" s="15">
        <v>0</v>
      </c>
      <c r="AX44" s="15">
        <v>0</v>
      </c>
      <c r="AY44" s="15">
        <v>0</v>
      </c>
      <c r="AZ44" s="15">
        <v>0</v>
      </c>
      <c r="BA44" s="15">
        <v>0</v>
      </c>
      <c r="BB44" s="15">
        <v>38949</v>
      </c>
      <c r="BC44" s="15">
        <v>494433</v>
      </c>
    </row>
    <row r="45" spans="1:55" x14ac:dyDescent="0.25">
      <c r="A45" s="15" t="s">
        <v>98</v>
      </c>
      <c r="B45" s="15">
        <v>0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266494</v>
      </c>
      <c r="AT45" s="15">
        <v>0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266494</v>
      </c>
    </row>
    <row r="46" spans="1:55" x14ac:dyDescent="0.25">
      <c r="A46" s="15" t="s">
        <v>99</v>
      </c>
      <c r="B46" s="15">
        <v>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272529</v>
      </c>
      <c r="AU46" s="15">
        <v>0</v>
      </c>
      <c r="AV46" s="15">
        <v>0</v>
      </c>
      <c r="AW46" s="15">
        <v>0</v>
      </c>
      <c r="AX46" s="15">
        <v>0</v>
      </c>
      <c r="AY46" s="15">
        <v>0</v>
      </c>
      <c r="AZ46" s="15">
        <v>0</v>
      </c>
      <c r="BA46" s="15">
        <v>0</v>
      </c>
      <c r="BB46" s="15">
        <v>71813</v>
      </c>
      <c r="BC46" s="15">
        <v>344342</v>
      </c>
    </row>
    <row r="47" spans="1:55" x14ac:dyDescent="0.25">
      <c r="A47" s="15" t="s">
        <v>100</v>
      </c>
      <c r="B47" s="15">
        <v>0</v>
      </c>
      <c r="C47" s="15">
        <v>0</v>
      </c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  <c r="K47" s="15">
        <v>0</v>
      </c>
      <c r="L47" s="15">
        <v>0</v>
      </c>
      <c r="M47" s="15">
        <v>0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47.6</v>
      </c>
      <c r="AR47" s="15">
        <v>0</v>
      </c>
      <c r="AS47" s="15">
        <v>0</v>
      </c>
      <c r="AT47" s="15">
        <v>0</v>
      </c>
      <c r="AU47" s="15">
        <v>165395</v>
      </c>
      <c r="AV47" s="15">
        <v>0</v>
      </c>
      <c r="AW47" s="15">
        <v>0</v>
      </c>
      <c r="AX47" s="15">
        <v>0</v>
      </c>
      <c r="AY47" s="15">
        <v>0</v>
      </c>
      <c r="AZ47" s="15">
        <v>0</v>
      </c>
      <c r="BA47" s="15">
        <v>0</v>
      </c>
      <c r="BB47" s="15">
        <v>0</v>
      </c>
      <c r="BC47" s="15">
        <v>165443</v>
      </c>
    </row>
    <row r="48" spans="1:55" x14ac:dyDescent="0.25">
      <c r="A48" s="15" t="s">
        <v>101</v>
      </c>
      <c r="B48" s="15">
        <v>0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15">
        <v>203657</v>
      </c>
      <c r="AW48" s="15">
        <v>0</v>
      </c>
      <c r="AX48" s="15">
        <v>0</v>
      </c>
      <c r="AY48" s="15">
        <v>0</v>
      </c>
      <c r="AZ48" s="15">
        <v>0</v>
      </c>
      <c r="BA48" s="15">
        <v>0</v>
      </c>
      <c r="BB48" s="15">
        <v>0</v>
      </c>
      <c r="BC48" s="15">
        <v>203657</v>
      </c>
    </row>
    <row r="49" spans="1:55" x14ac:dyDescent="0.25">
      <c r="A49" s="15" t="s">
        <v>102</v>
      </c>
      <c r="B49" s="15">
        <v>0</v>
      </c>
      <c r="C49" s="15">
        <v>0</v>
      </c>
      <c r="D49" s="15">
        <v>0</v>
      </c>
      <c r="E49" s="15">
        <v>161</v>
      </c>
      <c r="F49" s="15">
        <v>186</v>
      </c>
      <c r="G49" s="15">
        <v>0</v>
      </c>
      <c r="H49" s="15">
        <v>327</v>
      </c>
      <c r="I49" s="15">
        <v>0</v>
      </c>
      <c r="J49" s="15">
        <v>186</v>
      </c>
      <c r="K49" s="15">
        <v>528</v>
      </c>
      <c r="L49" s="15">
        <v>75.400000000000006</v>
      </c>
      <c r="M49" s="15">
        <v>57.9</v>
      </c>
      <c r="N49" s="15">
        <v>14.3</v>
      </c>
      <c r="O49" s="15">
        <v>0</v>
      </c>
      <c r="P49" s="15">
        <v>693</v>
      </c>
      <c r="Q49" s="15">
        <v>0</v>
      </c>
      <c r="R49" s="15">
        <v>926</v>
      </c>
      <c r="S49" s="15">
        <v>4.79</v>
      </c>
      <c r="T49" s="15">
        <v>38.1</v>
      </c>
      <c r="U49" s="15">
        <v>2.58</v>
      </c>
      <c r="V49" s="15">
        <v>0</v>
      </c>
      <c r="W49" s="15">
        <v>93.6</v>
      </c>
      <c r="X49" s="15">
        <v>264</v>
      </c>
      <c r="Y49" s="15">
        <v>210</v>
      </c>
      <c r="Z49" s="15">
        <v>93.2</v>
      </c>
      <c r="AA49" s="15">
        <v>15.4</v>
      </c>
      <c r="AB49" s="15">
        <v>401</v>
      </c>
      <c r="AC49" s="15">
        <v>4.18</v>
      </c>
      <c r="AD49" s="15">
        <v>21.2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227</v>
      </c>
      <c r="AN49" s="15">
        <v>3.63</v>
      </c>
      <c r="AO49" s="15">
        <v>0</v>
      </c>
      <c r="AP49" s="15">
        <v>5965</v>
      </c>
      <c r="AQ49" s="15">
        <v>396</v>
      </c>
      <c r="AR49" s="15">
        <v>1547</v>
      </c>
      <c r="AS49" s="15">
        <v>385</v>
      </c>
      <c r="AT49" s="15">
        <v>19030</v>
      </c>
      <c r="AU49" s="15">
        <v>17820</v>
      </c>
      <c r="AV49" s="15">
        <v>0</v>
      </c>
      <c r="AW49" s="15">
        <v>484437</v>
      </c>
      <c r="AX49" s="15">
        <v>6164</v>
      </c>
      <c r="AY49" s="15">
        <v>0</v>
      </c>
      <c r="AZ49" s="15">
        <v>89.7</v>
      </c>
      <c r="BA49" s="15">
        <v>805</v>
      </c>
      <c r="BB49" s="15">
        <v>310</v>
      </c>
      <c r="BC49" s="15">
        <v>541484</v>
      </c>
    </row>
    <row r="50" spans="1:55" x14ac:dyDescent="0.25">
      <c r="A50" s="15" t="s">
        <v>103</v>
      </c>
      <c r="B50" s="15">
        <v>0</v>
      </c>
      <c r="C50" s="15">
        <v>0</v>
      </c>
      <c r="D50" s="15">
        <v>0</v>
      </c>
      <c r="E50" s="15">
        <v>3036</v>
      </c>
      <c r="F50" s="15">
        <v>2005</v>
      </c>
      <c r="G50" s="15">
        <v>0</v>
      </c>
      <c r="H50" s="15">
        <v>3228</v>
      </c>
      <c r="I50" s="15">
        <v>0</v>
      </c>
      <c r="J50" s="15">
        <v>1942</v>
      </c>
      <c r="K50" s="15">
        <v>1033</v>
      </c>
      <c r="L50" s="15">
        <v>2790</v>
      </c>
      <c r="M50" s="15">
        <v>2899</v>
      </c>
      <c r="N50" s="15">
        <v>14486</v>
      </c>
      <c r="O50" s="15">
        <v>0</v>
      </c>
      <c r="P50" s="15">
        <v>47653</v>
      </c>
      <c r="Q50" s="15">
        <v>0</v>
      </c>
      <c r="R50" s="15">
        <v>3710</v>
      </c>
      <c r="S50" s="15">
        <v>273</v>
      </c>
      <c r="T50" s="15">
        <v>83.3</v>
      </c>
      <c r="U50" s="15">
        <v>25.3</v>
      </c>
      <c r="V50" s="15">
        <v>0</v>
      </c>
      <c r="W50" s="15">
        <v>613</v>
      </c>
      <c r="X50" s="15">
        <v>824</v>
      </c>
      <c r="Y50" s="15">
        <v>27124</v>
      </c>
      <c r="Z50" s="15">
        <v>2324</v>
      </c>
      <c r="AA50" s="15">
        <v>3480</v>
      </c>
      <c r="AB50" s="15">
        <v>39606</v>
      </c>
      <c r="AC50" s="15">
        <v>338</v>
      </c>
      <c r="AD50" s="15">
        <v>1259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30.4</v>
      </c>
      <c r="AN50" s="15">
        <v>263</v>
      </c>
      <c r="AO50" s="15">
        <v>14563</v>
      </c>
      <c r="AP50" s="15">
        <v>129285</v>
      </c>
      <c r="AQ50" s="15">
        <v>71.7</v>
      </c>
      <c r="AR50" s="15">
        <v>1633</v>
      </c>
      <c r="AS50" s="15">
        <v>21.2</v>
      </c>
      <c r="AT50" s="15">
        <v>0</v>
      </c>
      <c r="AU50" s="15">
        <v>0</v>
      </c>
      <c r="AV50" s="15">
        <v>0</v>
      </c>
      <c r="AW50" s="15">
        <v>6260</v>
      </c>
      <c r="AX50" s="15">
        <v>404223</v>
      </c>
      <c r="AY50" s="15">
        <v>2.73</v>
      </c>
      <c r="AZ50" s="15">
        <v>6.73</v>
      </c>
      <c r="BA50" s="15">
        <v>63.7</v>
      </c>
      <c r="BB50" s="15">
        <v>13.6</v>
      </c>
      <c r="BC50" s="15">
        <v>715169</v>
      </c>
    </row>
    <row r="51" spans="1:55" x14ac:dyDescent="0.25">
      <c r="A51" s="15" t="s">
        <v>104</v>
      </c>
      <c r="B51" s="15">
        <v>0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15">
        <v>0</v>
      </c>
      <c r="AW51" s="15">
        <v>0</v>
      </c>
      <c r="AX51" s="15">
        <v>0</v>
      </c>
      <c r="AY51" s="15">
        <v>1196787</v>
      </c>
      <c r="AZ51" s="15">
        <v>0</v>
      </c>
      <c r="BA51" s="15">
        <v>0</v>
      </c>
      <c r="BB51" s="15">
        <v>0</v>
      </c>
      <c r="BC51" s="15">
        <v>1196787</v>
      </c>
    </row>
    <row r="52" spans="1:55" x14ac:dyDescent="0.25">
      <c r="A52" s="15" t="s">
        <v>105</v>
      </c>
      <c r="B52" s="15">
        <v>0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64050</v>
      </c>
      <c r="BA52" s="15">
        <v>0</v>
      </c>
      <c r="BB52" s="15">
        <v>0</v>
      </c>
      <c r="BC52" s="15">
        <v>64050</v>
      </c>
    </row>
    <row r="53" spans="1:55" x14ac:dyDescent="0.25">
      <c r="A53" s="15" t="s">
        <v>106</v>
      </c>
      <c r="B53" s="15">
        <v>0</v>
      </c>
      <c r="C53" s="15">
        <v>0</v>
      </c>
      <c r="D53" s="15">
        <v>0</v>
      </c>
      <c r="E53" s="15">
        <v>0</v>
      </c>
      <c r="F53" s="15">
        <v>0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15">
        <v>0</v>
      </c>
      <c r="AW53" s="15">
        <v>0</v>
      </c>
      <c r="AX53" s="15">
        <v>0</v>
      </c>
      <c r="AY53" s="15">
        <v>0</v>
      </c>
      <c r="AZ53" s="15">
        <v>0</v>
      </c>
      <c r="BA53" s="15">
        <v>204885</v>
      </c>
      <c r="BB53" s="15">
        <v>0</v>
      </c>
      <c r="BC53" s="15">
        <v>204885</v>
      </c>
    </row>
    <row r="54" spans="1:55" x14ac:dyDescent="0.25">
      <c r="A54" s="15" t="s">
        <v>107</v>
      </c>
      <c r="B54" s="15">
        <v>0</v>
      </c>
      <c r="C54" s="15">
        <v>0</v>
      </c>
      <c r="D54" s="15">
        <v>0</v>
      </c>
      <c r="E54" s="15">
        <v>2844</v>
      </c>
      <c r="F54" s="15">
        <v>7140</v>
      </c>
      <c r="G54" s="15">
        <v>0</v>
      </c>
      <c r="H54" s="15">
        <v>3579</v>
      </c>
      <c r="I54" s="15">
        <v>0</v>
      </c>
      <c r="J54" s="15">
        <v>129</v>
      </c>
      <c r="K54" s="15">
        <v>91.8</v>
      </c>
      <c r="L54" s="15">
        <v>285</v>
      </c>
      <c r="M54" s="15">
        <v>179</v>
      </c>
      <c r="N54" s="15">
        <v>225</v>
      </c>
      <c r="O54" s="15">
        <v>0</v>
      </c>
      <c r="P54" s="15">
        <v>5277</v>
      </c>
      <c r="Q54" s="15">
        <v>0</v>
      </c>
      <c r="R54" s="15">
        <v>330</v>
      </c>
      <c r="S54" s="15">
        <v>29.5</v>
      </c>
      <c r="T54" s="15">
        <v>5.86</v>
      </c>
      <c r="U54" s="15">
        <v>1.32</v>
      </c>
      <c r="V54" s="15">
        <v>0</v>
      </c>
      <c r="W54" s="15">
        <v>46.5</v>
      </c>
      <c r="X54" s="15">
        <v>40.4</v>
      </c>
      <c r="Y54" s="15">
        <v>2924</v>
      </c>
      <c r="Z54" s="15">
        <v>254</v>
      </c>
      <c r="AA54" s="15">
        <v>383</v>
      </c>
      <c r="AB54" s="15">
        <v>4392</v>
      </c>
      <c r="AC54" s="15">
        <v>36.799999999999997</v>
      </c>
      <c r="AD54" s="15">
        <v>128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15493</v>
      </c>
      <c r="AQ54" s="15">
        <v>579</v>
      </c>
      <c r="AR54" s="15">
        <v>0</v>
      </c>
      <c r="AS54" s="15">
        <v>0</v>
      </c>
      <c r="AT54" s="15">
        <v>0</v>
      </c>
      <c r="AU54" s="15">
        <v>0</v>
      </c>
      <c r="AV54" s="15">
        <v>0</v>
      </c>
      <c r="AW54" s="15">
        <v>2574</v>
      </c>
      <c r="AX54" s="15">
        <v>19176</v>
      </c>
      <c r="AY54" s="15">
        <v>8.17</v>
      </c>
      <c r="AZ54" s="15">
        <v>4324</v>
      </c>
      <c r="BA54" s="15">
        <v>8091</v>
      </c>
      <c r="BB54" s="15">
        <v>192741</v>
      </c>
      <c r="BC54" s="15">
        <v>271307</v>
      </c>
    </row>
    <row r="55" spans="1:55" x14ac:dyDescent="0.25">
      <c r="A55" s="15" t="s">
        <v>54</v>
      </c>
      <c r="B55" s="15">
        <v>215710</v>
      </c>
      <c r="C55" s="15">
        <v>30969</v>
      </c>
      <c r="D55" s="15">
        <v>5846</v>
      </c>
      <c r="E55" s="15">
        <v>144540</v>
      </c>
      <c r="F55" s="15">
        <v>443571</v>
      </c>
      <c r="G55" s="15">
        <v>35278</v>
      </c>
      <c r="H55" s="15">
        <v>62572</v>
      </c>
      <c r="I55" s="15">
        <v>28059</v>
      </c>
      <c r="J55" s="15">
        <v>350390</v>
      </c>
      <c r="K55" s="15">
        <v>120483</v>
      </c>
      <c r="L55" s="15">
        <v>92281</v>
      </c>
      <c r="M55" s="15">
        <v>147601</v>
      </c>
      <c r="N55" s="15">
        <v>57206</v>
      </c>
      <c r="O55" s="15">
        <v>30735</v>
      </c>
      <c r="P55" s="15">
        <v>152468</v>
      </c>
      <c r="Q55" s="15">
        <v>24825</v>
      </c>
      <c r="R55" s="15">
        <v>281609</v>
      </c>
      <c r="S55" s="15">
        <v>25116</v>
      </c>
      <c r="T55" s="15">
        <v>48204</v>
      </c>
      <c r="U55" s="15">
        <v>14609</v>
      </c>
      <c r="V55" s="15">
        <v>28138</v>
      </c>
      <c r="W55" s="15">
        <v>32430</v>
      </c>
      <c r="X55" s="15">
        <v>195201</v>
      </c>
      <c r="Y55" s="15">
        <v>293057</v>
      </c>
      <c r="Z55" s="15">
        <v>70675</v>
      </c>
      <c r="AA55" s="15">
        <v>28262</v>
      </c>
      <c r="AB55" s="15">
        <v>289377</v>
      </c>
      <c r="AC55" s="15">
        <v>28618</v>
      </c>
      <c r="AD55" s="15">
        <v>65713</v>
      </c>
      <c r="AE55" s="15">
        <v>60263</v>
      </c>
      <c r="AF55" s="15">
        <v>2276</v>
      </c>
      <c r="AG55" s="15">
        <v>230</v>
      </c>
      <c r="AH55" s="15">
        <v>2710</v>
      </c>
      <c r="AI55" s="15">
        <v>801</v>
      </c>
      <c r="AJ55" s="15">
        <v>414</v>
      </c>
      <c r="AK55" s="15">
        <v>432</v>
      </c>
      <c r="AL55" s="15">
        <v>2099</v>
      </c>
      <c r="AM55" s="15">
        <v>127095</v>
      </c>
      <c r="AN55" s="15">
        <v>58430</v>
      </c>
      <c r="AO55" s="15">
        <v>464342</v>
      </c>
      <c r="AP55" s="15">
        <v>847480</v>
      </c>
      <c r="AQ55" s="15">
        <v>93432</v>
      </c>
      <c r="AR55" s="15">
        <v>470518</v>
      </c>
      <c r="AS55" s="15">
        <v>266900</v>
      </c>
      <c r="AT55" s="15">
        <v>291559</v>
      </c>
      <c r="AU55" s="15">
        <v>183216</v>
      </c>
      <c r="AV55" s="15">
        <v>203657</v>
      </c>
      <c r="AW55" s="15">
        <v>493271</v>
      </c>
      <c r="AX55" s="15">
        <v>429562</v>
      </c>
      <c r="AY55" s="15">
        <v>1196798</v>
      </c>
      <c r="AZ55" s="15">
        <v>68471</v>
      </c>
      <c r="BA55" s="15">
        <v>213845</v>
      </c>
      <c r="BB55" s="15">
        <v>564473</v>
      </c>
      <c r="BC55" s="15">
        <v>9385815</v>
      </c>
    </row>
    <row r="56" spans="1:55" x14ac:dyDescent="0.25">
      <c r="B56" s="16">
        <f>B55/$BC$55</f>
        <v>2.2982553992381055E-2</v>
      </c>
      <c r="C56" s="16">
        <f t="shared" ref="C56:BC56" si="0">C55/$BC$55</f>
        <v>3.2995536349267485E-3</v>
      </c>
      <c r="D56" s="16">
        <f t="shared" si="0"/>
        <v>6.2285480802679364E-4</v>
      </c>
      <c r="E56" s="16">
        <f t="shared" si="0"/>
        <v>1.5399834750631671E-2</v>
      </c>
      <c r="F56" s="16">
        <f t="shared" si="0"/>
        <v>4.7259721185640244E-2</v>
      </c>
      <c r="G56" s="16">
        <f t="shared" si="0"/>
        <v>3.7586506872338736E-3</v>
      </c>
      <c r="H56" s="16">
        <f t="shared" si="0"/>
        <v>6.6666560122908879E-3</v>
      </c>
      <c r="I56" s="16">
        <f t="shared" si="0"/>
        <v>2.9895112997645914E-3</v>
      </c>
      <c r="J56" s="16">
        <f t="shared" si="0"/>
        <v>3.7331867291226173E-2</v>
      </c>
      <c r="K56" s="16">
        <f t="shared" si="0"/>
        <v>1.2836711569533386E-2</v>
      </c>
      <c r="L56" s="16">
        <f t="shared" si="0"/>
        <v>9.8319645124051568E-3</v>
      </c>
      <c r="M56" s="16">
        <f t="shared" si="0"/>
        <v>1.5725965193219768E-2</v>
      </c>
      <c r="N56" s="16">
        <f t="shared" si="0"/>
        <v>6.0949422080021822E-3</v>
      </c>
      <c r="O56" s="16">
        <f t="shared" si="0"/>
        <v>3.2746223956044308E-3</v>
      </c>
      <c r="P56" s="16">
        <f t="shared" si="0"/>
        <v>1.6244513662372419E-2</v>
      </c>
      <c r="Q56" s="16">
        <f t="shared" si="0"/>
        <v>2.6449487870792254E-3</v>
      </c>
      <c r="R56" s="16">
        <f t="shared" si="0"/>
        <v>3.0003681086831564E-2</v>
      </c>
      <c r="S56" s="16">
        <f t="shared" si="0"/>
        <v>2.6759530205954412E-3</v>
      </c>
      <c r="T56" s="16">
        <f t="shared" si="0"/>
        <v>5.1358353003974613E-3</v>
      </c>
      <c r="U56" s="16">
        <f t="shared" si="0"/>
        <v>1.5564977575202579E-3</v>
      </c>
      <c r="V56" s="16">
        <f t="shared" si="0"/>
        <v>2.9979282566298185E-3</v>
      </c>
      <c r="W56" s="16">
        <f t="shared" si="0"/>
        <v>3.4552140650545532E-3</v>
      </c>
      <c r="X56" s="16">
        <f t="shared" si="0"/>
        <v>2.0797448063913468E-2</v>
      </c>
      <c r="Y56" s="16">
        <f t="shared" si="0"/>
        <v>3.1223394025984959E-2</v>
      </c>
      <c r="Z56" s="16">
        <f t="shared" si="0"/>
        <v>7.5299800816444815E-3</v>
      </c>
      <c r="AA56" s="16">
        <f t="shared" si="0"/>
        <v>3.0111396825954913E-3</v>
      </c>
      <c r="AB56" s="16">
        <f t="shared" si="0"/>
        <v>3.0831312997326284E-2</v>
      </c>
      <c r="AC56" s="16">
        <f t="shared" si="0"/>
        <v>3.0490692603679062E-3</v>
      </c>
      <c r="AD56" s="16">
        <f t="shared" si="0"/>
        <v>7.0013099555019994E-3</v>
      </c>
      <c r="AE56" s="16">
        <f t="shared" si="0"/>
        <v>6.420646475559128E-3</v>
      </c>
      <c r="AF56" s="16">
        <f t="shared" si="0"/>
        <v>2.4249359272476604E-4</v>
      </c>
      <c r="AG56" s="16">
        <f t="shared" si="0"/>
        <v>2.4505064291167042E-5</v>
      </c>
      <c r="AH56" s="16">
        <f t="shared" si="0"/>
        <v>2.8873358360462036E-4</v>
      </c>
      <c r="AI56" s="16">
        <f t="shared" si="0"/>
        <v>8.534154998793392E-5</v>
      </c>
      <c r="AJ56" s="16">
        <f t="shared" si="0"/>
        <v>4.4109115724100679E-5</v>
      </c>
      <c r="AK56" s="16">
        <f t="shared" si="0"/>
        <v>4.6026903364278967E-5</v>
      </c>
      <c r="AL56" s="16">
        <f t="shared" si="0"/>
        <v>2.2363534759634618E-4</v>
      </c>
      <c r="AM56" s="16">
        <f t="shared" si="0"/>
        <v>1.3541178896025545E-2</v>
      </c>
      <c r="AN56" s="16">
        <f t="shared" si="0"/>
        <v>6.2253517675343057E-3</v>
      </c>
      <c r="AO56" s="16">
        <f t="shared" si="0"/>
        <v>4.9472741578648206E-2</v>
      </c>
      <c r="AP56" s="16">
        <f t="shared" si="0"/>
        <v>9.0293703849905413E-2</v>
      </c>
      <c r="AQ56" s="16">
        <f t="shared" si="0"/>
        <v>9.9545963776187796E-3</v>
      </c>
      <c r="AR56" s="16">
        <f t="shared" si="0"/>
        <v>5.0130755826744935E-2</v>
      </c>
      <c r="AS56" s="16">
        <f t="shared" si="0"/>
        <v>2.8436528953532537E-2</v>
      </c>
      <c r="AT56" s="16">
        <f t="shared" si="0"/>
        <v>3.1063791476819008E-2</v>
      </c>
      <c r="AU56" s="16">
        <f t="shared" si="0"/>
        <v>1.9520521126828092E-2</v>
      </c>
      <c r="AV56" s="16">
        <f t="shared" si="0"/>
        <v>2.1698382079766116E-2</v>
      </c>
      <c r="AW56" s="16">
        <f t="shared" si="0"/>
        <v>5.255494594768808E-2</v>
      </c>
      <c r="AX56" s="16">
        <f t="shared" si="0"/>
        <v>4.57671496827926E-2</v>
      </c>
      <c r="AY56" s="16">
        <f t="shared" si="0"/>
        <v>0.1275113562327832</v>
      </c>
      <c r="AZ56" s="16">
        <f t="shared" si="0"/>
        <v>7.2951576394804287E-3</v>
      </c>
      <c r="BA56" s="16">
        <f t="shared" si="0"/>
        <v>2.2783849884107029E-2</v>
      </c>
      <c r="BB56" s="16">
        <f t="shared" si="0"/>
        <v>6.014107458968667E-2</v>
      </c>
      <c r="BC56" s="16">
        <f t="shared" si="0"/>
        <v>1</v>
      </c>
    </row>
  </sheetData>
  <phoneticPr fontId="5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20C072-C91C-4CA7-B4FA-0A4F4694D936}">
  <dimension ref="A1:H55"/>
  <sheetViews>
    <sheetView workbookViewId="0">
      <selection activeCell="F1" sqref="F1:F1048576"/>
    </sheetView>
  </sheetViews>
  <sheetFormatPr defaultRowHeight="14.5" x14ac:dyDescent="0.35"/>
  <cols>
    <col min="1" max="1" width="15.54296875" bestFit="1" customWidth="1"/>
    <col min="3" max="3" width="15.54296875" bestFit="1" customWidth="1"/>
  </cols>
  <sheetData>
    <row r="1" spans="1:6" x14ac:dyDescent="0.35">
      <c r="A1" t="s">
        <v>174</v>
      </c>
      <c r="B1" t="s">
        <v>54</v>
      </c>
      <c r="D1" t="s">
        <v>175</v>
      </c>
      <c r="E1" t="s">
        <v>176</v>
      </c>
      <c r="F1" t="s">
        <v>54</v>
      </c>
    </row>
    <row r="2" spans="1:6" x14ac:dyDescent="0.35">
      <c r="A2" t="s">
        <v>108</v>
      </c>
      <c r="B2">
        <v>117287</v>
      </c>
      <c r="C2" t="s">
        <v>108</v>
      </c>
      <c r="D2">
        <v>0</v>
      </c>
      <c r="E2" t="s">
        <v>108</v>
      </c>
      <c r="F2">
        <v>331872</v>
      </c>
    </row>
    <row r="3" spans="1:6" x14ac:dyDescent="0.35">
      <c r="A3" t="s">
        <v>109</v>
      </c>
      <c r="B3">
        <v>20268</v>
      </c>
      <c r="C3" t="s">
        <v>109</v>
      </c>
      <c r="D3">
        <v>0</v>
      </c>
      <c r="E3" t="s">
        <v>109</v>
      </c>
      <c r="F3">
        <v>81538</v>
      </c>
    </row>
    <row r="4" spans="1:6" x14ac:dyDescent="0.35">
      <c r="A4" t="s">
        <v>110</v>
      </c>
      <c r="B4">
        <v>5428</v>
      </c>
      <c r="C4" t="s">
        <v>110</v>
      </c>
      <c r="D4">
        <v>0</v>
      </c>
      <c r="E4" t="s">
        <v>110</v>
      </c>
      <c r="F4">
        <v>35990</v>
      </c>
    </row>
    <row r="5" spans="1:6" x14ac:dyDescent="0.35">
      <c r="A5" t="s">
        <v>111</v>
      </c>
      <c r="B5">
        <v>77038</v>
      </c>
      <c r="C5" t="s">
        <v>111</v>
      </c>
      <c r="D5">
        <v>0</v>
      </c>
      <c r="E5" t="s">
        <v>111</v>
      </c>
      <c r="F5">
        <v>30019</v>
      </c>
    </row>
    <row r="6" spans="1:6" x14ac:dyDescent="0.35">
      <c r="A6" t="s">
        <v>112</v>
      </c>
      <c r="B6">
        <v>123622.6</v>
      </c>
      <c r="C6" t="s">
        <v>112</v>
      </c>
      <c r="D6">
        <v>0</v>
      </c>
      <c r="E6" t="s">
        <v>112</v>
      </c>
      <c r="F6">
        <v>22769</v>
      </c>
    </row>
    <row r="7" spans="1:6" x14ac:dyDescent="0.35">
      <c r="A7" t="s">
        <v>113</v>
      </c>
      <c r="B7">
        <v>65149</v>
      </c>
      <c r="C7" t="s">
        <v>113</v>
      </c>
      <c r="D7">
        <v>0</v>
      </c>
      <c r="E7" t="s">
        <v>113</v>
      </c>
      <c r="F7">
        <v>20722</v>
      </c>
    </row>
    <row r="8" spans="1:6" x14ac:dyDescent="0.35">
      <c r="A8" t="s">
        <v>114</v>
      </c>
      <c r="B8">
        <v>97797</v>
      </c>
      <c r="C8" t="s">
        <v>114</v>
      </c>
      <c r="D8">
        <v>0</v>
      </c>
      <c r="E8" t="s">
        <v>114</v>
      </c>
      <c r="F8">
        <v>15495</v>
      </c>
    </row>
    <row r="9" spans="1:6" x14ac:dyDescent="0.35">
      <c r="A9" t="s">
        <v>115</v>
      </c>
      <c r="B9">
        <v>26148</v>
      </c>
      <c r="C9" t="s">
        <v>115</v>
      </c>
      <c r="D9">
        <v>0</v>
      </c>
      <c r="E9" t="s">
        <v>115</v>
      </c>
      <c r="F9">
        <v>10862</v>
      </c>
    </row>
    <row r="10" spans="1:6" x14ac:dyDescent="0.35">
      <c r="A10" t="s">
        <v>116</v>
      </c>
      <c r="B10">
        <v>117621</v>
      </c>
      <c r="C10" t="s">
        <v>116</v>
      </c>
      <c r="D10">
        <v>0</v>
      </c>
      <c r="E10" t="s">
        <v>116</v>
      </c>
      <c r="F10">
        <v>308350</v>
      </c>
    </row>
    <row r="11" spans="1:6" x14ac:dyDescent="0.35">
      <c r="A11" t="s">
        <v>117</v>
      </c>
      <c r="B11">
        <v>34153</v>
      </c>
      <c r="C11" t="s">
        <v>117</v>
      </c>
      <c r="D11">
        <v>0</v>
      </c>
      <c r="E11" t="s">
        <v>117</v>
      </c>
      <c r="F11">
        <v>89921</v>
      </c>
    </row>
    <row r="12" spans="1:6" x14ac:dyDescent="0.35">
      <c r="A12" t="s">
        <v>118</v>
      </c>
      <c r="B12">
        <v>70089</v>
      </c>
      <c r="C12" t="s">
        <v>118</v>
      </c>
      <c r="D12">
        <v>0</v>
      </c>
      <c r="E12" t="s">
        <v>118</v>
      </c>
      <c r="F12">
        <v>119719</v>
      </c>
    </row>
    <row r="13" spans="1:6" x14ac:dyDescent="0.35">
      <c r="A13" t="s">
        <v>119</v>
      </c>
      <c r="B13">
        <v>166184</v>
      </c>
      <c r="C13" t="s">
        <v>119</v>
      </c>
      <c r="D13">
        <v>0</v>
      </c>
      <c r="E13" t="s">
        <v>119</v>
      </c>
      <c r="F13">
        <v>15101</v>
      </c>
    </row>
    <row r="14" spans="1:6" x14ac:dyDescent="0.35">
      <c r="A14" t="s">
        <v>120</v>
      </c>
      <c r="B14">
        <v>51577</v>
      </c>
      <c r="C14" t="s">
        <v>120</v>
      </c>
      <c r="D14">
        <v>0</v>
      </c>
      <c r="E14" t="s">
        <v>120</v>
      </c>
      <c r="F14">
        <v>14037</v>
      </c>
    </row>
    <row r="15" spans="1:6" x14ac:dyDescent="0.35">
      <c r="A15" t="s">
        <v>121</v>
      </c>
      <c r="B15">
        <v>32758</v>
      </c>
      <c r="C15" t="s">
        <v>121</v>
      </c>
      <c r="D15">
        <v>0</v>
      </c>
      <c r="E15" t="s">
        <v>121</v>
      </c>
      <c r="F15">
        <v>23035</v>
      </c>
    </row>
    <row r="16" spans="1:6" x14ac:dyDescent="0.35">
      <c r="A16" t="s">
        <v>122</v>
      </c>
      <c r="B16">
        <v>97503</v>
      </c>
      <c r="C16" t="s">
        <v>122</v>
      </c>
      <c r="D16">
        <v>0</v>
      </c>
      <c r="E16" t="s">
        <v>122</v>
      </c>
      <c r="F16">
        <v>67892</v>
      </c>
    </row>
    <row r="17" spans="1:6" x14ac:dyDescent="0.35">
      <c r="A17" t="s">
        <v>123</v>
      </c>
      <c r="B17">
        <v>26500</v>
      </c>
      <c r="C17" t="s">
        <v>123</v>
      </c>
      <c r="D17">
        <v>0</v>
      </c>
      <c r="E17" t="s">
        <v>123</v>
      </c>
      <c r="F17">
        <v>2348</v>
      </c>
    </row>
    <row r="18" spans="1:6" x14ac:dyDescent="0.35">
      <c r="A18" t="s">
        <v>124</v>
      </c>
      <c r="B18">
        <v>306406</v>
      </c>
      <c r="C18" t="s">
        <v>124</v>
      </c>
      <c r="D18">
        <v>0</v>
      </c>
      <c r="E18" t="s">
        <v>124</v>
      </c>
      <c r="F18">
        <v>74096.600000000006</v>
      </c>
    </row>
    <row r="19" spans="1:6" x14ac:dyDescent="0.35">
      <c r="A19" t="s">
        <v>125</v>
      </c>
      <c r="B19">
        <v>27307</v>
      </c>
      <c r="C19" t="s">
        <v>125</v>
      </c>
      <c r="D19">
        <v>0</v>
      </c>
      <c r="E19" t="s">
        <v>125</v>
      </c>
      <c r="F19">
        <v>15899.3</v>
      </c>
    </row>
    <row r="20" spans="1:6" x14ac:dyDescent="0.35">
      <c r="A20" t="s">
        <v>126</v>
      </c>
      <c r="B20">
        <v>85488</v>
      </c>
      <c r="C20" t="s">
        <v>126</v>
      </c>
      <c r="D20">
        <v>0</v>
      </c>
      <c r="E20" t="s">
        <v>126</v>
      </c>
      <c r="F20">
        <v>6885</v>
      </c>
    </row>
    <row r="21" spans="1:6" x14ac:dyDescent="0.35">
      <c r="A21" t="s">
        <v>127</v>
      </c>
      <c r="B21">
        <v>17128</v>
      </c>
      <c r="C21" t="s">
        <v>127</v>
      </c>
      <c r="D21">
        <v>0</v>
      </c>
      <c r="E21" t="s">
        <v>127</v>
      </c>
      <c r="F21">
        <v>5251.7</v>
      </c>
    </row>
    <row r="22" spans="1:6" x14ac:dyDescent="0.35">
      <c r="A22" t="s">
        <v>128</v>
      </c>
      <c r="B22">
        <v>48772</v>
      </c>
      <c r="C22" t="s">
        <v>128</v>
      </c>
      <c r="D22">
        <v>0</v>
      </c>
      <c r="E22" t="s">
        <v>128</v>
      </c>
      <c r="F22">
        <v>1151</v>
      </c>
    </row>
    <row r="23" spans="1:6" x14ac:dyDescent="0.35">
      <c r="A23" t="s">
        <v>129</v>
      </c>
      <c r="B23">
        <v>51009</v>
      </c>
      <c r="C23" t="s">
        <v>129</v>
      </c>
      <c r="D23">
        <v>0</v>
      </c>
      <c r="E23" t="s">
        <v>129</v>
      </c>
      <c r="F23">
        <v>2729</v>
      </c>
    </row>
    <row r="24" spans="1:6" x14ac:dyDescent="0.35">
      <c r="A24" t="s">
        <v>130</v>
      </c>
      <c r="B24">
        <v>154125</v>
      </c>
      <c r="C24" t="s">
        <v>130</v>
      </c>
      <c r="D24">
        <v>0</v>
      </c>
      <c r="E24" t="s">
        <v>130</v>
      </c>
      <c r="F24">
        <v>561</v>
      </c>
    </row>
    <row r="25" spans="1:6" x14ac:dyDescent="0.35">
      <c r="A25" t="s">
        <v>131</v>
      </c>
      <c r="B25">
        <v>246181</v>
      </c>
      <c r="C25" t="s">
        <v>131</v>
      </c>
      <c r="D25">
        <v>0</v>
      </c>
      <c r="E25" t="s">
        <v>131</v>
      </c>
      <c r="F25">
        <v>34601</v>
      </c>
    </row>
    <row r="26" spans="1:6" x14ac:dyDescent="0.35">
      <c r="A26" t="s">
        <v>132</v>
      </c>
      <c r="B26">
        <v>65566</v>
      </c>
      <c r="C26" t="s">
        <v>132</v>
      </c>
      <c r="D26">
        <v>0</v>
      </c>
      <c r="E26" t="s">
        <v>132</v>
      </c>
      <c r="F26">
        <v>4065.7</v>
      </c>
    </row>
    <row r="27" spans="1:6" x14ac:dyDescent="0.35">
      <c r="A27" t="s">
        <v>133</v>
      </c>
      <c r="B27">
        <v>73147</v>
      </c>
      <c r="C27" t="s">
        <v>133</v>
      </c>
      <c r="D27">
        <v>0</v>
      </c>
      <c r="E27" t="s">
        <v>133</v>
      </c>
      <c r="F27">
        <v>25179.5</v>
      </c>
    </row>
    <row r="28" spans="1:6" x14ac:dyDescent="0.35">
      <c r="A28" t="s">
        <v>134</v>
      </c>
      <c r="B28">
        <v>137389</v>
      </c>
      <c r="C28" t="s">
        <v>134</v>
      </c>
      <c r="D28">
        <v>0</v>
      </c>
      <c r="E28" t="s">
        <v>134</v>
      </c>
      <c r="F28">
        <v>88677</v>
      </c>
    </row>
    <row r="29" spans="1:6" x14ac:dyDescent="0.35">
      <c r="A29" t="s">
        <v>135</v>
      </c>
      <c r="B29">
        <v>7899</v>
      </c>
      <c r="C29" t="s">
        <v>135</v>
      </c>
      <c r="D29">
        <v>0</v>
      </c>
      <c r="E29" t="s">
        <v>135</v>
      </c>
      <c r="F29">
        <v>19571</v>
      </c>
    </row>
    <row r="30" spans="1:6" x14ac:dyDescent="0.35">
      <c r="A30" t="s">
        <v>136</v>
      </c>
      <c r="B30">
        <v>32541</v>
      </c>
      <c r="C30" t="s">
        <v>136</v>
      </c>
      <c r="D30">
        <v>0</v>
      </c>
      <c r="E30" t="s">
        <v>136</v>
      </c>
      <c r="F30">
        <v>18359</v>
      </c>
    </row>
    <row r="31" spans="1:6" x14ac:dyDescent="0.35">
      <c r="A31" t="s">
        <v>137</v>
      </c>
      <c r="B31">
        <v>63608</v>
      </c>
      <c r="C31" t="s">
        <v>137</v>
      </c>
      <c r="D31">
        <v>0</v>
      </c>
      <c r="E31" t="s">
        <v>137</v>
      </c>
      <c r="F31">
        <v>1064</v>
      </c>
    </row>
    <row r="32" spans="1:6" x14ac:dyDescent="0.35">
      <c r="A32" t="s">
        <v>138</v>
      </c>
      <c r="B32">
        <v>5915</v>
      </c>
      <c r="C32" t="s">
        <v>138</v>
      </c>
      <c r="D32">
        <v>0</v>
      </c>
      <c r="E32" t="s">
        <v>138</v>
      </c>
      <c r="F32">
        <v>1119</v>
      </c>
    </row>
    <row r="33" spans="1:8" x14ac:dyDescent="0.35">
      <c r="A33" t="s">
        <v>139</v>
      </c>
      <c r="B33">
        <v>4457</v>
      </c>
      <c r="C33" t="s">
        <v>139</v>
      </c>
      <c r="D33">
        <v>0</v>
      </c>
      <c r="E33" t="s">
        <v>139</v>
      </c>
      <c r="F33">
        <v>1297</v>
      </c>
    </row>
    <row r="34" spans="1:8" x14ac:dyDescent="0.35">
      <c r="A34" t="s">
        <v>140</v>
      </c>
      <c r="B34">
        <v>7094</v>
      </c>
      <c r="C34" t="s">
        <v>140</v>
      </c>
      <c r="D34">
        <v>0</v>
      </c>
      <c r="E34" t="s">
        <v>140</v>
      </c>
      <c r="F34">
        <v>1454</v>
      </c>
    </row>
    <row r="35" spans="1:8" x14ac:dyDescent="0.35">
      <c r="A35" t="s">
        <v>141</v>
      </c>
      <c r="B35">
        <v>5407</v>
      </c>
      <c r="C35" t="s">
        <v>141</v>
      </c>
      <c r="D35">
        <v>0</v>
      </c>
      <c r="E35" t="s">
        <v>141</v>
      </c>
      <c r="F35">
        <v>1599</v>
      </c>
    </row>
    <row r="36" spans="1:8" x14ac:dyDescent="0.35">
      <c r="A36" t="s">
        <v>142</v>
      </c>
      <c r="B36">
        <v>5200</v>
      </c>
      <c r="C36" t="s">
        <v>142</v>
      </c>
      <c r="D36">
        <v>0</v>
      </c>
      <c r="E36" t="s">
        <v>142</v>
      </c>
      <c r="F36">
        <v>1620</v>
      </c>
    </row>
    <row r="37" spans="1:8" x14ac:dyDescent="0.35">
      <c r="A37" t="s">
        <v>143</v>
      </c>
      <c r="B37">
        <v>5221</v>
      </c>
      <c r="C37" t="s">
        <v>143</v>
      </c>
      <c r="D37">
        <v>0</v>
      </c>
      <c r="E37" t="s">
        <v>143</v>
      </c>
      <c r="F37">
        <v>1713</v>
      </c>
    </row>
    <row r="38" spans="1:8" x14ac:dyDescent="0.35">
      <c r="A38" t="s">
        <v>144</v>
      </c>
      <c r="B38">
        <v>7050</v>
      </c>
      <c r="C38" t="s">
        <v>144</v>
      </c>
      <c r="D38">
        <v>0</v>
      </c>
      <c r="E38" t="s">
        <v>144</v>
      </c>
      <c r="F38">
        <v>2415</v>
      </c>
    </row>
    <row r="39" spans="1:8" x14ac:dyDescent="0.35">
      <c r="A39" t="s">
        <v>145</v>
      </c>
      <c r="B39">
        <v>86092</v>
      </c>
      <c r="C39" t="s">
        <v>145</v>
      </c>
      <c r="D39">
        <v>0</v>
      </c>
      <c r="E39" t="s">
        <v>145</v>
      </c>
      <c r="F39">
        <v>49343</v>
      </c>
    </row>
    <row r="40" spans="1:8" x14ac:dyDescent="0.35">
      <c r="A40" t="s">
        <v>146</v>
      </c>
      <c r="B40">
        <v>36261</v>
      </c>
      <c r="C40" t="s">
        <v>146</v>
      </c>
      <c r="D40">
        <v>0</v>
      </c>
      <c r="E40" t="s">
        <v>146</v>
      </c>
      <c r="F40">
        <v>29525</v>
      </c>
      <c r="H40" s="5"/>
    </row>
    <row r="41" spans="1:8" x14ac:dyDescent="0.35">
      <c r="A41" t="s">
        <v>147</v>
      </c>
      <c r="B41">
        <v>109605</v>
      </c>
      <c r="C41" t="s">
        <v>147</v>
      </c>
      <c r="D41">
        <v>0</v>
      </c>
      <c r="E41" t="s">
        <v>147</v>
      </c>
      <c r="F41">
        <v>14119</v>
      </c>
      <c r="H41" s="6"/>
    </row>
    <row r="42" spans="1:8" x14ac:dyDescent="0.35">
      <c r="A42" t="s">
        <v>148</v>
      </c>
      <c r="B42">
        <v>106821</v>
      </c>
      <c r="C42" t="s">
        <v>148</v>
      </c>
      <c r="D42">
        <v>0</v>
      </c>
      <c r="E42" t="s">
        <v>148</v>
      </c>
      <c r="F42">
        <v>3849</v>
      </c>
      <c r="H42" s="6"/>
    </row>
    <row r="43" spans="1:8" x14ac:dyDescent="0.35">
      <c r="A43" t="s">
        <v>149</v>
      </c>
      <c r="B43">
        <v>40260</v>
      </c>
      <c r="C43" t="s">
        <v>149</v>
      </c>
      <c r="D43">
        <v>0</v>
      </c>
      <c r="E43" t="s">
        <v>149</v>
      </c>
      <c r="F43">
        <v>61074</v>
      </c>
      <c r="H43" s="4"/>
    </row>
    <row r="44" spans="1:8" x14ac:dyDescent="0.35">
      <c r="A44" t="s">
        <v>150</v>
      </c>
      <c r="B44">
        <v>300839</v>
      </c>
      <c r="C44" t="s">
        <v>150</v>
      </c>
      <c r="D44">
        <v>0</v>
      </c>
      <c r="E44" t="s">
        <v>150</v>
      </c>
      <c r="F44">
        <v>126824</v>
      </c>
    </row>
    <row r="45" spans="1:8" x14ac:dyDescent="0.35">
      <c r="A45" t="s">
        <v>151</v>
      </c>
      <c r="B45">
        <v>198236</v>
      </c>
      <c r="C45" t="s">
        <v>151</v>
      </c>
      <c r="D45">
        <v>0</v>
      </c>
      <c r="E45" t="s">
        <v>151</v>
      </c>
      <c r="F45">
        <v>68433</v>
      </c>
    </row>
    <row r="46" spans="1:8" x14ac:dyDescent="0.35">
      <c r="A46" t="s">
        <v>152</v>
      </c>
      <c r="B46">
        <v>284568</v>
      </c>
      <c r="C46" t="s">
        <v>152</v>
      </c>
      <c r="D46">
        <v>0</v>
      </c>
      <c r="E46" t="s">
        <v>152</v>
      </c>
      <c r="F46">
        <v>64357</v>
      </c>
    </row>
    <row r="47" spans="1:8" x14ac:dyDescent="0.35">
      <c r="A47" t="s">
        <v>153</v>
      </c>
      <c r="B47">
        <v>42287</v>
      </c>
      <c r="C47" t="s">
        <v>153</v>
      </c>
      <c r="D47">
        <v>0</v>
      </c>
      <c r="E47" t="s">
        <v>153</v>
      </c>
      <c r="F47">
        <v>132799</v>
      </c>
    </row>
    <row r="48" spans="1:8" x14ac:dyDescent="0.35">
      <c r="A48" t="s">
        <v>154</v>
      </c>
      <c r="B48">
        <v>207564</v>
      </c>
      <c r="C48" t="s">
        <v>154</v>
      </c>
      <c r="D48">
        <v>0</v>
      </c>
      <c r="E48" t="s">
        <v>154</v>
      </c>
      <c r="F48">
        <v>10832</v>
      </c>
    </row>
    <row r="49" spans="1:6" x14ac:dyDescent="0.35">
      <c r="A49" t="s">
        <v>155</v>
      </c>
      <c r="B49">
        <v>199734</v>
      </c>
      <c r="C49" t="s">
        <v>155</v>
      </c>
      <c r="D49">
        <v>0</v>
      </c>
      <c r="E49" t="s">
        <v>155</v>
      </c>
      <c r="F49">
        <v>331544</v>
      </c>
    </row>
    <row r="50" spans="1:6" x14ac:dyDescent="0.35">
      <c r="A50" t="s">
        <v>156</v>
      </c>
      <c r="B50">
        <v>634491</v>
      </c>
      <c r="C50" t="s">
        <v>156</v>
      </c>
      <c r="D50">
        <v>0</v>
      </c>
      <c r="E50" t="s">
        <v>156</v>
      </c>
      <c r="F50">
        <v>108449</v>
      </c>
    </row>
    <row r="51" spans="1:6" x14ac:dyDescent="0.35">
      <c r="A51" t="s">
        <v>157</v>
      </c>
      <c r="B51">
        <v>185952</v>
      </c>
      <c r="C51" t="s">
        <v>157</v>
      </c>
      <c r="D51">
        <v>0</v>
      </c>
      <c r="E51" t="s">
        <v>157</v>
      </c>
      <c r="F51">
        <v>74198</v>
      </c>
    </row>
    <row r="52" spans="1:6" x14ac:dyDescent="0.35">
      <c r="A52" t="s">
        <v>158</v>
      </c>
      <c r="B52">
        <v>22760</v>
      </c>
      <c r="C52" t="s">
        <v>158</v>
      </c>
      <c r="D52">
        <v>0</v>
      </c>
      <c r="E52" t="s">
        <v>158</v>
      </c>
      <c r="F52">
        <v>80561</v>
      </c>
    </row>
    <row r="53" spans="1:6" x14ac:dyDescent="0.35">
      <c r="A53" t="s">
        <v>159</v>
      </c>
      <c r="B53">
        <v>91920</v>
      </c>
      <c r="C53" t="s">
        <v>159</v>
      </c>
      <c r="D53">
        <v>0</v>
      </c>
      <c r="E53" t="s">
        <v>159</v>
      </c>
      <c r="F53">
        <v>157947</v>
      </c>
    </row>
    <row r="54" spans="1:6" x14ac:dyDescent="0.35">
      <c r="A54" t="s">
        <v>160</v>
      </c>
      <c r="B54">
        <v>165217</v>
      </c>
      <c r="C54" t="s">
        <v>160</v>
      </c>
      <c r="D54">
        <v>0</v>
      </c>
      <c r="E54" t="s">
        <v>160</v>
      </c>
      <c r="F54">
        <v>186827</v>
      </c>
    </row>
    <row r="55" spans="1:6" x14ac:dyDescent="0.35">
      <c r="A55" t="s">
        <v>54</v>
      </c>
      <c r="B55">
        <v>5198646</v>
      </c>
      <c r="C55" t="s">
        <v>54</v>
      </c>
      <c r="D55">
        <v>0</v>
      </c>
      <c r="E55" t="s">
        <v>54</v>
      </c>
      <c r="F55">
        <v>2513421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2DCCF-2E0A-4236-82DD-DDE3B18EECF3}">
  <dimension ref="A1:C57"/>
  <sheetViews>
    <sheetView workbookViewId="0">
      <selection activeCell="C1" sqref="C1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177</v>
      </c>
    </row>
    <row r="2" spans="1:2" x14ac:dyDescent="0.35">
      <c r="A2" t="s">
        <v>108</v>
      </c>
      <c r="B2">
        <f>V1TAX!D2+V2TAX!D2+V3TAX!D2+V4TAX!B2</f>
        <v>-6262</v>
      </c>
    </row>
    <row r="3" spans="1:2" x14ac:dyDescent="0.35">
      <c r="A3" t="s">
        <v>109</v>
      </c>
      <c r="B3">
        <f>V1TAX!D3+V2TAX!D3+V3TAX!D3+V4TAX!B3</f>
        <v>0</v>
      </c>
    </row>
    <row r="4" spans="1:2" x14ac:dyDescent="0.35">
      <c r="A4" t="s">
        <v>110</v>
      </c>
      <c r="B4">
        <f>V1TAX!D4+V2TAX!D4+V3TAX!D4+V4TAX!B4</f>
        <v>0</v>
      </c>
    </row>
    <row r="5" spans="1:2" x14ac:dyDescent="0.35">
      <c r="A5" t="s">
        <v>111</v>
      </c>
      <c r="B5">
        <f>V1TAX!D5+V2TAX!D5+V3TAX!D5+V4TAX!B5</f>
        <v>0</v>
      </c>
    </row>
    <row r="6" spans="1:2" x14ac:dyDescent="0.35">
      <c r="A6" t="s">
        <v>112</v>
      </c>
      <c r="B6">
        <f>V1TAX!D6+V2TAX!D6+V3TAX!D6+V4TAX!B6</f>
        <v>0</v>
      </c>
    </row>
    <row r="7" spans="1:2" x14ac:dyDescent="0.35">
      <c r="A7" t="s">
        <v>113</v>
      </c>
      <c r="B7">
        <f>V1TAX!D7+V2TAX!D7+V3TAX!D7+V4TAX!B7</f>
        <v>0</v>
      </c>
    </row>
    <row r="8" spans="1:2" x14ac:dyDescent="0.35">
      <c r="A8" t="s">
        <v>114</v>
      </c>
      <c r="B8">
        <f>V1TAX!D8+V2TAX!D8+V3TAX!D8+V4TAX!B8</f>
        <v>0</v>
      </c>
    </row>
    <row r="9" spans="1:2" x14ac:dyDescent="0.35">
      <c r="A9" t="s">
        <v>115</v>
      </c>
      <c r="B9">
        <f>V1TAX!D9+V2TAX!D9+V3TAX!D9+V4TAX!B9</f>
        <v>0</v>
      </c>
    </row>
    <row r="10" spans="1:2" x14ac:dyDescent="0.35">
      <c r="A10" t="s">
        <v>116</v>
      </c>
      <c r="B10">
        <f>V1TAX!D10+V2TAX!D10+V3TAX!D10+V4TAX!B10</f>
        <v>0</v>
      </c>
    </row>
    <row r="11" spans="1:2" x14ac:dyDescent="0.35">
      <c r="A11" t="s">
        <v>117</v>
      </c>
      <c r="B11">
        <f>V1TAX!D11+V2TAX!D11+V3TAX!D11+V4TAX!B11</f>
        <v>247</v>
      </c>
    </row>
    <row r="12" spans="1:2" x14ac:dyDescent="0.35">
      <c r="A12" t="s">
        <v>118</v>
      </c>
      <c r="B12">
        <f>V1TAX!D12+V2TAX!D12+V3TAX!D12+V4TAX!B12</f>
        <v>250</v>
      </c>
    </row>
    <row r="13" spans="1:2" x14ac:dyDescent="0.35">
      <c r="A13" t="s">
        <v>119</v>
      </c>
      <c r="B13">
        <f>V1TAX!D13+V2TAX!D13+V3TAX!D13+V4TAX!B13</f>
        <v>360</v>
      </c>
    </row>
    <row r="14" spans="1:2" x14ac:dyDescent="0.35">
      <c r="A14" t="s">
        <v>120</v>
      </c>
      <c r="B14">
        <f>V1TAX!D14+V2TAX!D14+V3TAX!D14+V4TAX!B14</f>
        <v>636</v>
      </c>
    </row>
    <row r="15" spans="1:2" x14ac:dyDescent="0.35">
      <c r="A15" t="s">
        <v>121</v>
      </c>
      <c r="B15">
        <f>V1TAX!D15+V2TAX!D15+V3TAX!D15+V4TAX!B15</f>
        <v>685</v>
      </c>
    </row>
    <row r="16" spans="1:2" x14ac:dyDescent="0.35">
      <c r="A16" t="s">
        <v>122</v>
      </c>
      <c r="B16">
        <f>V1TAX!D16+V2TAX!D16+V3TAX!D16+V4TAX!B16</f>
        <v>847</v>
      </c>
    </row>
    <row r="17" spans="1:2" x14ac:dyDescent="0.35">
      <c r="A17" t="s">
        <v>123</v>
      </c>
      <c r="B17">
        <f>V1TAX!D17+V2TAX!D17+V3TAX!D17+V4TAX!B17</f>
        <v>1254</v>
      </c>
    </row>
    <row r="18" spans="1:2" x14ac:dyDescent="0.35">
      <c r="A18" t="s">
        <v>124</v>
      </c>
      <c r="B18">
        <f>V1TAX!D18+V2TAX!D18+V3TAX!D18+V4TAX!B18</f>
        <v>1468.6</v>
      </c>
    </row>
    <row r="19" spans="1:2" x14ac:dyDescent="0.35">
      <c r="A19" t="s">
        <v>125</v>
      </c>
      <c r="B19">
        <f>V1TAX!D19+V2TAX!D19+V3TAX!D19+V4TAX!B19</f>
        <v>1529.3</v>
      </c>
    </row>
    <row r="20" spans="1:2" x14ac:dyDescent="0.35">
      <c r="A20" t="s">
        <v>126</v>
      </c>
      <c r="B20">
        <f>V1TAX!D20+V2TAX!D20+V3TAX!D20+V4TAX!B20</f>
        <v>1586</v>
      </c>
    </row>
    <row r="21" spans="1:2" x14ac:dyDescent="0.35">
      <c r="A21" t="s">
        <v>127</v>
      </c>
      <c r="B21">
        <f>V1TAX!D21+V2TAX!D21+V3TAX!D21+V4TAX!B21</f>
        <v>1632.7</v>
      </c>
    </row>
    <row r="22" spans="1:2" x14ac:dyDescent="0.35">
      <c r="A22" t="s">
        <v>128</v>
      </c>
      <c r="B22">
        <f>V1TAX!D22+V2TAX!D22+V3TAX!D22+V4TAX!B22</f>
        <v>2108</v>
      </c>
    </row>
    <row r="23" spans="1:2" x14ac:dyDescent="0.35">
      <c r="A23" t="s">
        <v>129</v>
      </c>
      <c r="B23">
        <f>V1TAX!D23+V2TAX!D23+V3TAX!D23+V4TAX!B23</f>
        <v>2506</v>
      </c>
    </row>
    <row r="24" spans="1:2" x14ac:dyDescent="0.35">
      <c r="A24" t="s">
        <v>130</v>
      </c>
      <c r="B24">
        <f>V1TAX!D24+V2TAX!D24+V3TAX!D24+V4TAX!B24</f>
        <v>2710</v>
      </c>
    </row>
    <row r="25" spans="1:2" x14ac:dyDescent="0.35">
      <c r="A25" t="s">
        <v>131</v>
      </c>
      <c r="B25">
        <f>V1TAX!D25+V2TAX!D25+V3TAX!D25+V4TAX!B25</f>
        <v>2892</v>
      </c>
    </row>
    <row r="26" spans="1:2" x14ac:dyDescent="0.35">
      <c r="A26" t="s">
        <v>132</v>
      </c>
      <c r="B26">
        <f>V1TAX!D26+V2TAX!D26+V3TAX!D26+V4TAX!B26</f>
        <v>3276</v>
      </c>
    </row>
    <row r="27" spans="1:2" x14ac:dyDescent="0.35">
      <c r="A27" t="s">
        <v>133</v>
      </c>
      <c r="B27">
        <f>V1TAX!D27+V2TAX!D27+V3TAX!D27+V4TAX!B27</f>
        <v>3672</v>
      </c>
    </row>
    <row r="28" spans="1:2" x14ac:dyDescent="0.35">
      <c r="A28" t="s">
        <v>134</v>
      </c>
      <c r="B28">
        <f>V1TAX!D28+V2TAX!D28+V3TAX!D28+V4TAX!B28</f>
        <v>3932</v>
      </c>
    </row>
    <row r="29" spans="1:2" x14ac:dyDescent="0.35">
      <c r="A29" t="s">
        <v>135</v>
      </c>
      <c r="B29">
        <f>V1TAX!D29+V2TAX!D29+V3TAX!D29+V4TAX!B29</f>
        <v>4155</v>
      </c>
    </row>
    <row r="30" spans="1:2" x14ac:dyDescent="0.35">
      <c r="A30" t="s">
        <v>136</v>
      </c>
      <c r="B30">
        <f>V1TAX!D30+V2TAX!D30+V3TAX!D30+V4TAX!B30</f>
        <v>4214</v>
      </c>
    </row>
    <row r="31" spans="1:2" x14ac:dyDescent="0.35">
      <c r="A31" t="s">
        <v>137</v>
      </c>
      <c r="B31">
        <f>V1TAX!D31+V2TAX!D31+V3TAX!D31+V4TAX!B31</f>
        <v>4409</v>
      </c>
    </row>
    <row r="32" spans="1:2" x14ac:dyDescent="0.35">
      <c r="A32" t="s">
        <v>138</v>
      </c>
      <c r="B32">
        <f>V1TAX!D32+V2TAX!D32+V3TAX!D32+V4TAX!B32</f>
        <v>4758</v>
      </c>
    </row>
    <row r="33" spans="1:2" x14ac:dyDescent="0.35">
      <c r="A33" t="s">
        <v>139</v>
      </c>
      <c r="B33">
        <f>V1TAX!D33+V2TAX!D33+V3TAX!D33+V4TAX!B33</f>
        <v>5524</v>
      </c>
    </row>
    <row r="34" spans="1:2" x14ac:dyDescent="0.35">
      <c r="A34" t="s">
        <v>140</v>
      </c>
      <c r="B34">
        <f>V1TAX!D34+V2TAX!D34+V3TAX!D34+V4TAX!B34</f>
        <v>5838</v>
      </c>
    </row>
    <row r="35" spans="1:2" x14ac:dyDescent="0.35">
      <c r="A35" t="s">
        <v>141</v>
      </c>
      <c r="B35">
        <f>V1TAX!D35+V2TAX!D35+V3TAX!D35+V4TAX!B35</f>
        <v>6205</v>
      </c>
    </row>
    <row r="36" spans="1:2" x14ac:dyDescent="0.35">
      <c r="A36" t="s">
        <v>142</v>
      </c>
      <c r="B36">
        <f>V1TAX!D36+V2TAX!D36+V3TAX!D36+V4TAX!B36</f>
        <v>6406</v>
      </c>
    </row>
    <row r="37" spans="1:2" x14ac:dyDescent="0.35">
      <c r="A37" t="s">
        <v>143</v>
      </c>
      <c r="B37">
        <f>V1TAX!D37+V2TAX!D37+V3TAX!D37+V4TAX!B37</f>
        <v>6502</v>
      </c>
    </row>
    <row r="38" spans="1:2" x14ac:dyDescent="0.35">
      <c r="A38" t="s">
        <v>144</v>
      </c>
      <c r="B38">
        <f>V1TAX!D38+V2TAX!D38+V3TAX!D38+V4TAX!B38</f>
        <v>7366</v>
      </c>
    </row>
    <row r="39" spans="1:2" x14ac:dyDescent="0.35">
      <c r="A39" t="s">
        <v>145</v>
      </c>
      <c r="B39">
        <f>V1TAX!D39+V2TAX!D39+V3TAX!D39+V4TAX!B39</f>
        <v>7631</v>
      </c>
    </row>
    <row r="40" spans="1:2" x14ac:dyDescent="0.35">
      <c r="A40" t="s">
        <v>146</v>
      </c>
      <c r="B40">
        <f>V1TAX!D40+V2TAX!D40+V3TAX!D40+V4TAX!B40</f>
        <v>8824</v>
      </c>
    </row>
    <row r="41" spans="1:2" x14ac:dyDescent="0.35">
      <c r="A41" t="s">
        <v>147</v>
      </c>
      <c r="B41">
        <f>V1TAX!D41+V2TAX!D41+V3TAX!D41+V4TAX!B41</f>
        <v>9213</v>
      </c>
    </row>
    <row r="42" spans="1:2" x14ac:dyDescent="0.35">
      <c r="A42" t="s">
        <v>148</v>
      </c>
      <c r="B42">
        <f>V1TAX!D42+V2TAX!D42+V3TAX!D42+V4TAX!B42</f>
        <v>10702</v>
      </c>
    </row>
    <row r="43" spans="1:2" x14ac:dyDescent="0.35">
      <c r="A43" t="s">
        <v>149</v>
      </c>
      <c r="B43">
        <f>V1TAX!D43+V2TAX!D43+V3TAX!D43+V4TAX!B43</f>
        <v>11491</v>
      </c>
    </row>
    <row r="44" spans="1:2" x14ac:dyDescent="0.35">
      <c r="A44" t="s">
        <v>150</v>
      </c>
      <c r="B44">
        <f>V1TAX!D44+V2TAX!D44+V3TAX!D44+V4TAX!B44</f>
        <v>12346</v>
      </c>
    </row>
    <row r="45" spans="1:2" x14ac:dyDescent="0.35">
      <c r="A45" t="s">
        <v>151</v>
      </c>
      <c r="B45">
        <f>V1TAX!D45+V2TAX!D45+V3TAX!D45+V4TAX!B45</f>
        <v>13278</v>
      </c>
    </row>
    <row r="46" spans="1:2" x14ac:dyDescent="0.35">
      <c r="A46" t="s">
        <v>152</v>
      </c>
      <c r="B46">
        <f>V1TAX!D46+V2TAX!D46+V3TAX!D46+V4TAX!B46</f>
        <v>16126</v>
      </c>
    </row>
    <row r="47" spans="1:2" x14ac:dyDescent="0.35">
      <c r="A47" t="s">
        <v>153</v>
      </c>
      <c r="B47">
        <f>V1TAX!D47+V2TAX!D47+V3TAX!D47+V4TAX!B47</f>
        <v>20308</v>
      </c>
    </row>
    <row r="48" spans="1:2" x14ac:dyDescent="0.35">
      <c r="A48" t="s">
        <v>154</v>
      </c>
      <c r="B48">
        <f>V1TAX!D48+V2TAX!D48+V3TAX!D48+V4TAX!B48</f>
        <v>25388</v>
      </c>
    </row>
    <row r="49" spans="1:3" x14ac:dyDescent="0.35">
      <c r="A49" t="s">
        <v>155</v>
      </c>
      <c r="B49">
        <f>V1TAX!D49+V2TAX!D49+V3TAX!D49+V4TAX!B49</f>
        <v>26471</v>
      </c>
    </row>
    <row r="50" spans="1:3" x14ac:dyDescent="0.35">
      <c r="A50" t="s">
        <v>156</v>
      </c>
      <c r="B50">
        <f>V1TAX!D50+V2TAX!D50+V3TAX!D50+V4TAX!B50</f>
        <v>30730</v>
      </c>
    </row>
    <row r="51" spans="1:3" x14ac:dyDescent="0.35">
      <c r="A51" t="s">
        <v>157</v>
      </c>
      <c r="B51">
        <f>V1TAX!D51+V2TAX!D51+V3TAX!D51+V4TAX!B51</f>
        <v>34198</v>
      </c>
    </row>
    <row r="52" spans="1:3" x14ac:dyDescent="0.35">
      <c r="A52" t="s">
        <v>158</v>
      </c>
      <c r="B52">
        <f>V1TAX!D52+V2TAX!D52+V3TAX!D52+V4TAX!B52</f>
        <v>38781</v>
      </c>
    </row>
    <row r="53" spans="1:3" x14ac:dyDescent="0.35">
      <c r="A53" t="s">
        <v>159</v>
      </c>
      <c r="B53">
        <f>V1TAX!D53+V2TAX!D53+V3TAX!D53+V4TAX!B53</f>
        <v>43265</v>
      </c>
    </row>
    <row r="54" spans="1:3" x14ac:dyDescent="0.35">
      <c r="A54" t="s">
        <v>160</v>
      </c>
      <c r="B54">
        <f>V1TAX!D54+V2TAX!D54+V3TAX!D54+V4TAX!B54</f>
        <v>77651</v>
      </c>
    </row>
    <row r="55" spans="1:3" x14ac:dyDescent="0.35">
      <c r="A55" t="s">
        <v>54</v>
      </c>
      <c r="B55">
        <f>V1TAX!D55+V2TAX!D55+V3TAX!D55+V4TAX!B55</f>
        <v>467113</v>
      </c>
    </row>
    <row r="56" spans="1:3" x14ac:dyDescent="0.35">
      <c r="B56">
        <f>V1TAX!D55+V3TAX!D55</f>
        <v>467113</v>
      </c>
    </row>
    <row r="57" spans="1:3" x14ac:dyDescent="0.35">
      <c r="A57" t="s">
        <v>178</v>
      </c>
      <c r="B57">
        <f>(V1TAX!C55+V3TAX!C55)</f>
        <v>112905</v>
      </c>
      <c r="C57" s="7">
        <f>B57/B55</f>
        <v>0.24170810917272695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5ABCA-644C-4663-AEDA-D063212F0AAD}">
  <dimension ref="A1:E55"/>
  <sheetViews>
    <sheetView topLeftCell="A36" workbookViewId="0">
      <selection sqref="A1:D55"/>
    </sheetView>
  </sheetViews>
  <sheetFormatPr defaultRowHeight="14.5" x14ac:dyDescent="0.35"/>
  <cols>
    <col min="1" max="1" width="15.54296875" bestFit="1" customWidth="1"/>
  </cols>
  <sheetData>
    <row r="1" spans="1:5" x14ac:dyDescent="0.35">
      <c r="A1" t="s">
        <v>179</v>
      </c>
      <c r="B1" t="s">
        <v>180</v>
      </c>
      <c r="C1" t="s">
        <v>181</v>
      </c>
      <c r="D1" t="s">
        <v>54</v>
      </c>
    </row>
    <row r="2" spans="1:5" x14ac:dyDescent="0.35">
      <c r="A2" t="s">
        <v>182</v>
      </c>
      <c r="B2">
        <v>-3970</v>
      </c>
      <c r="C2">
        <v>-449</v>
      </c>
      <c r="D2">
        <v>-4419</v>
      </c>
      <c r="E2" s="7">
        <f t="shared" ref="E2:E53" si="0">D2/$D$55</f>
        <v>-1.7095108222596182E-2</v>
      </c>
    </row>
    <row r="3" spans="1:5" hidden="1" x14ac:dyDescent="0.35">
      <c r="A3" t="s">
        <v>183</v>
      </c>
      <c r="B3">
        <v>0</v>
      </c>
      <c r="C3">
        <v>0</v>
      </c>
      <c r="D3">
        <v>0</v>
      </c>
      <c r="E3" s="7">
        <f t="shared" si="0"/>
        <v>0</v>
      </c>
    </row>
    <row r="4" spans="1:5" hidden="1" x14ac:dyDescent="0.35">
      <c r="A4" t="s">
        <v>184</v>
      </c>
      <c r="B4">
        <v>0</v>
      </c>
      <c r="C4">
        <v>0</v>
      </c>
      <c r="D4">
        <v>0</v>
      </c>
      <c r="E4" s="7">
        <f t="shared" si="0"/>
        <v>0</v>
      </c>
    </row>
    <row r="5" spans="1:5" hidden="1" x14ac:dyDescent="0.35">
      <c r="A5" t="s">
        <v>185</v>
      </c>
      <c r="B5">
        <v>0</v>
      </c>
      <c r="C5">
        <v>0</v>
      </c>
      <c r="D5">
        <v>0</v>
      </c>
      <c r="E5" s="7">
        <f t="shared" si="0"/>
        <v>0</v>
      </c>
    </row>
    <row r="6" spans="1:5" hidden="1" x14ac:dyDescent="0.35">
      <c r="A6" t="s">
        <v>186</v>
      </c>
      <c r="B6">
        <v>0</v>
      </c>
      <c r="C6">
        <v>0</v>
      </c>
      <c r="D6">
        <v>0</v>
      </c>
      <c r="E6" s="7">
        <f t="shared" si="0"/>
        <v>0</v>
      </c>
    </row>
    <row r="7" spans="1:5" hidden="1" x14ac:dyDescent="0.35">
      <c r="A7" t="s">
        <v>187</v>
      </c>
      <c r="B7">
        <v>0</v>
      </c>
      <c r="C7">
        <v>0</v>
      </c>
      <c r="D7">
        <v>0</v>
      </c>
      <c r="E7" s="7">
        <f t="shared" si="0"/>
        <v>0</v>
      </c>
    </row>
    <row r="8" spans="1:5" hidden="1" x14ac:dyDescent="0.35">
      <c r="A8" t="s">
        <v>188</v>
      </c>
      <c r="B8">
        <v>0</v>
      </c>
      <c r="C8">
        <v>0</v>
      </c>
      <c r="D8">
        <v>0</v>
      </c>
      <c r="E8" s="7">
        <f t="shared" si="0"/>
        <v>0</v>
      </c>
    </row>
    <row r="9" spans="1:5" hidden="1" x14ac:dyDescent="0.35">
      <c r="A9" t="s">
        <v>189</v>
      </c>
      <c r="B9">
        <v>0</v>
      </c>
      <c r="C9">
        <v>0</v>
      </c>
      <c r="D9">
        <v>0</v>
      </c>
      <c r="E9" s="7">
        <f t="shared" si="0"/>
        <v>0</v>
      </c>
    </row>
    <row r="10" spans="1:5" hidden="1" x14ac:dyDescent="0.35">
      <c r="A10" t="s">
        <v>190</v>
      </c>
      <c r="B10">
        <v>0</v>
      </c>
      <c r="C10">
        <v>0</v>
      </c>
      <c r="D10">
        <v>0</v>
      </c>
      <c r="E10" s="7">
        <f t="shared" si="0"/>
        <v>0</v>
      </c>
    </row>
    <row r="11" spans="1:5" x14ac:dyDescent="0.35">
      <c r="A11" t="s">
        <v>191</v>
      </c>
      <c r="B11">
        <v>237</v>
      </c>
      <c r="C11">
        <v>9.44</v>
      </c>
      <c r="D11">
        <v>247</v>
      </c>
      <c r="E11" s="7">
        <f t="shared" si="0"/>
        <v>9.5553105475927971E-4</v>
      </c>
    </row>
    <row r="12" spans="1:5" x14ac:dyDescent="0.35">
      <c r="A12" t="s">
        <v>192</v>
      </c>
      <c r="B12">
        <v>249</v>
      </c>
      <c r="C12">
        <v>1.47</v>
      </c>
      <c r="D12">
        <v>250</v>
      </c>
      <c r="E12" s="7">
        <f>D12/$D$55</f>
        <v>9.6713669510048548E-4</v>
      </c>
    </row>
    <row r="13" spans="1:5" x14ac:dyDescent="0.35">
      <c r="A13" t="s">
        <v>193</v>
      </c>
      <c r="B13">
        <v>280</v>
      </c>
      <c r="C13">
        <v>79.3</v>
      </c>
      <c r="D13">
        <v>360</v>
      </c>
      <c r="E13" s="7">
        <f t="shared" si="0"/>
        <v>1.3926768409446991E-3</v>
      </c>
    </row>
    <row r="14" spans="1:5" x14ac:dyDescent="0.35">
      <c r="A14" t="s">
        <v>194</v>
      </c>
      <c r="B14">
        <v>630</v>
      </c>
      <c r="C14">
        <v>6.2</v>
      </c>
      <c r="D14">
        <v>636</v>
      </c>
      <c r="E14" s="7">
        <f t="shared" si="0"/>
        <v>2.460395752335635E-3</v>
      </c>
    </row>
    <row r="15" spans="1:5" x14ac:dyDescent="0.35">
      <c r="A15" t="s">
        <v>195</v>
      </c>
      <c r="B15">
        <v>629</v>
      </c>
      <c r="C15">
        <v>56.2</v>
      </c>
      <c r="D15">
        <v>685</v>
      </c>
      <c r="E15" s="7">
        <f t="shared" si="0"/>
        <v>2.6499545445753301E-3</v>
      </c>
    </row>
    <row r="16" spans="1:5" x14ac:dyDescent="0.35">
      <c r="A16" t="s">
        <v>196</v>
      </c>
      <c r="B16">
        <v>690</v>
      </c>
      <c r="C16">
        <v>157</v>
      </c>
      <c r="D16">
        <v>847</v>
      </c>
      <c r="E16" s="7">
        <f t="shared" si="0"/>
        <v>3.2766591230004448E-3</v>
      </c>
    </row>
    <row r="17" spans="1:5" x14ac:dyDescent="0.35">
      <c r="A17" t="s">
        <v>197</v>
      </c>
      <c r="B17">
        <v>1223</v>
      </c>
      <c r="C17">
        <v>12.9</v>
      </c>
      <c r="D17">
        <v>1236</v>
      </c>
      <c r="E17" s="7">
        <f t="shared" si="0"/>
        <v>4.7815238205768003E-3</v>
      </c>
    </row>
    <row r="18" spans="1:5" x14ac:dyDescent="0.35">
      <c r="A18" t="s">
        <v>198</v>
      </c>
      <c r="B18">
        <v>1437</v>
      </c>
      <c r="C18">
        <v>8.2899999999999991</v>
      </c>
      <c r="D18">
        <v>1446</v>
      </c>
      <c r="E18" s="7">
        <f t="shared" si="0"/>
        <v>5.5939186444612082E-3</v>
      </c>
    </row>
    <row r="19" spans="1:5" x14ac:dyDescent="0.35">
      <c r="A19" t="s">
        <v>199</v>
      </c>
      <c r="B19">
        <v>1101</v>
      </c>
      <c r="C19">
        <v>401</v>
      </c>
      <c r="D19">
        <v>1503</v>
      </c>
      <c r="E19" s="7">
        <f t="shared" si="0"/>
        <v>5.8144258109441189E-3</v>
      </c>
    </row>
    <row r="20" spans="1:5" x14ac:dyDescent="0.35">
      <c r="A20" t="s">
        <v>200</v>
      </c>
      <c r="B20">
        <v>1498</v>
      </c>
      <c r="C20">
        <v>60.8</v>
      </c>
      <c r="D20">
        <v>1559</v>
      </c>
      <c r="E20" s="7">
        <f t="shared" si="0"/>
        <v>6.0310644306466278E-3</v>
      </c>
    </row>
    <row r="21" spans="1:5" x14ac:dyDescent="0.35">
      <c r="A21" t="s">
        <v>201</v>
      </c>
      <c r="B21">
        <v>1508</v>
      </c>
      <c r="C21">
        <v>75</v>
      </c>
      <c r="D21">
        <v>1583</v>
      </c>
      <c r="E21" s="7">
        <f t="shared" si="0"/>
        <v>6.1239095533762739E-3</v>
      </c>
    </row>
    <row r="22" spans="1:5" x14ac:dyDescent="0.35">
      <c r="A22" t="s">
        <v>202</v>
      </c>
      <c r="B22">
        <v>1898</v>
      </c>
      <c r="C22">
        <v>45.4</v>
      </c>
      <c r="D22">
        <v>1943</v>
      </c>
      <c r="E22" s="7">
        <f t="shared" si="0"/>
        <v>7.516586394320973E-3</v>
      </c>
    </row>
    <row r="23" spans="1:5" x14ac:dyDescent="0.35">
      <c r="A23" t="s">
        <v>203</v>
      </c>
      <c r="B23">
        <v>1391</v>
      </c>
      <c r="C23">
        <v>823</v>
      </c>
      <c r="D23">
        <v>2214</v>
      </c>
      <c r="E23" s="7">
        <f t="shared" si="0"/>
        <v>8.5649625718099004E-3</v>
      </c>
    </row>
    <row r="24" spans="1:5" x14ac:dyDescent="0.35">
      <c r="A24" t="s">
        <v>204</v>
      </c>
      <c r="B24">
        <v>2206</v>
      </c>
      <c r="C24">
        <v>178</v>
      </c>
      <c r="D24">
        <v>2385</v>
      </c>
      <c r="E24" s="7">
        <f t="shared" si="0"/>
        <v>9.226484071258631E-3</v>
      </c>
    </row>
    <row r="25" spans="1:5" x14ac:dyDescent="0.35">
      <c r="A25" t="s">
        <v>205</v>
      </c>
      <c r="B25">
        <v>2477</v>
      </c>
      <c r="C25">
        <v>39.700000000000003</v>
      </c>
      <c r="D25">
        <v>2517</v>
      </c>
      <c r="E25" s="7">
        <f t="shared" si="0"/>
        <v>9.7371322462716878E-3</v>
      </c>
    </row>
    <row r="26" spans="1:5" x14ac:dyDescent="0.35">
      <c r="A26" t="s">
        <v>206</v>
      </c>
      <c r="B26">
        <v>2746</v>
      </c>
      <c r="C26">
        <v>16</v>
      </c>
      <c r="D26">
        <v>2762</v>
      </c>
      <c r="E26" s="7">
        <f t="shared" si="0"/>
        <v>1.0684926207470163E-2</v>
      </c>
    </row>
    <row r="27" spans="1:5" x14ac:dyDescent="0.35">
      <c r="A27" t="s">
        <v>207</v>
      </c>
      <c r="B27">
        <v>2652</v>
      </c>
      <c r="C27">
        <v>260</v>
      </c>
      <c r="D27">
        <v>2912</v>
      </c>
      <c r="E27" s="7">
        <f t="shared" si="0"/>
        <v>1.1265208224530456E-2</v>
      </c>
    </row>
    <row r="28" spans="1:5" x14ac:dyDescent="0.35">
      <c r="A28" t="s">
        <v>208</v>
      </c>
      <c r="B28">
        <v>2342</v>
      </c>
      <c r="C28">
        <v>677</v>
      </c>
      <c r="D28">
        <v>3018</v>
      </c>
      <c r="E28" s="7">
        <f t="shared" si="0"/>
        <v>1.1675274183253061E-2</v>
      </c>
    </row>
    <row r="29" spans="1:5" x14ac:dyDescent="0.35">
      <c r="A29" t="s">
        <v>209</v>
      </c>
      <c r="B29">
        <v>735</v>
      </c>
      <c r="C29">
        <v>2455</v>
      </c>
      <c r="D29">
        <v>3190</v>
      </c>
      <c r="E29" s="7">
        <f t="shared" si="0"/>
        <v>1.2340664229482195E-2</v>
      </c>
    </row>
    <row r="30" spans="1:5" x14ac:dyDescent="0.35">
      <c r="A30" t="s">
        <v>210</v>
      </c>
      <c r="B30">
        <v>3201</v>
      </c>
      <c r="C30">
        <v>18.3</v>
      </c>
      <c r="D30">
        <v>3219</v>
      </c>
      <c r="E30" s="7">
        <f t="shared" si="0"/>
        <v>1.2452852086113851E-2</v>
      </c>
    </row>
    <row r="31" spans="1:5" x14ac:dyDescent="0.35">
      <c r="A31" t="s">
        <v>211</v>
      </c>
      <c r="B31">
        <v>3145</v>
      </c>
      <c r="C31">
        <v>200</v>
      </c>
      <c r="D31">
        <v>3345</v>
      </c>
      <c r="E31" s="7">
        <f t="shared" si="0"/>
        <v>1.2940288980444496E-2</v>
      </c>
    </row>
    <row r="32" spans="1:5" x14ac:dyDescent="0.35">
      <c r="A32" t="s">
        <v>212</v>
      </c>
      <c r="B32">
        <v>2417</v>
      </c>
      <c r="C32">
        <v>1222</v>
      </c>
      <c r="D32">
        <v>3639</v>
      </c>
      <c r="E32" s="7">
        <f t="shared" si="0"/>
        <v>1.4077641733882667E-2</v>
      </c>
    </row>
    <row r="33" spans="1:5" x14ac:dyDescent="0.35">
      <c r="A33" t="s">
        <v>213</v>
      </c>
      <c r="B33">
        <v>1352</v>
      </c>
      <c r="C33">
        <v>2876</v>
      </c>
      <c r="D33">
        <v>4227</v>
      </c>
      <c r="E33" s="7">
        <f t="shared" si="0"/>
        <v>1.635234724075901E-2</v>
      </c>
    </row>
    <row r="34" spans="1:5" x14ac:dyDescent="0.35">
      <c r="A34" t="s">
        <v>214</v>
      </c>
      <c r="B34">
        <v>2862</v>
      </c>
      <c r="C34">
        <v>1521</v>
      </c>
      <c r="D34">
        <v>4384</v>
      </c>
      <c r="E34" s="7">
        <f t="shared" si="0"/>
        <v>1.6959709085282115E-2</v>
      </c>
    </row>
    <row r="35" spans="1:5" x14ac:dyDescent="0.35">
      <c r="A35" t="s">
        <v>215</v>
      </c>
      <c r="B35">
        <v>4422</v>
      </c>
      <c r="C35">
        <v>184</v>
      </c>
      <c r="D35">
        <v>4606</v>
      </c>
      <c r="E35" s="7">
        <f t="shared" si="0"/>
        <v>1.7818526470531344E-2</v>
      </c>
    </row>
    <row r="36" spans="1:5" x14ac:dyDescent="0.35">
      <c r="A36" t="s">
        <v>216</v>
      </c>
      <c r="B36">
        <v>4730</v>
      </c>
      <c r="C36">
        <v>56.3</v>
      </c>
      <c r="D36">
        <v>4786</v>
      </c>
      <c r="E36" s="7">
        <f t="shared" si="0"/>
        <v>1.8514864891003693E-2</v>
      </c>
    </row>
    <row r="37" spans="1:5" x14ac:dyDescent="0.35">
      <c r="A37" t="s">
        <v>217</v>
      </c>
      <c r="B37">
        <v>1185</v>
      </c>
      <c r="C37">
        <v>3603</v>
      </c>
      <c r="D37">
        <v>4789</v>
      </c>
      <c r="E37" s="7">
        <f t="shared" si="0"/>
        <v>1.8526470531344902E-2</v>
      </c>
    </row>
    <row r="38" spans="1:5" x14ac:dyDescent="0.35">
      <c r="A38" t="s">
        <v>218</v>
      </c>
      <c r="B38">
        <v>3943</v>
      </c>
      <c r="C38">
        <v>1008</v>
      </c>
      <c r="D38">
        <v>4951</v>
      </c>
      <c r="E38" s="7">
        <f t="shared" si="0"/>
        <v>1.9153175109770014E-2</v>
      </c>
    </row>
    <row r="39" spans="1:5" x14ac:dyDescent="0.35">
      <c r="A39" t="s">
        <v>219</v>
      </c>
      <c r="B39">
        <v>4758</v>
      </c>
      <c r="C39">
        <v>393</v>
      </c>
      <c r="D39">
        <v>5152</v>
      </c>
      <c r="E39" s="7">
        <f t="shared" si="0"/>
        <v>1.9930753012630805E-2</v>
      </c>
    </row>
    <row r="40" spans="1:5" x14ac:dyDescent="0.35">
      <c r="A40" t="s">
        <v>220</v>
      </c>
      <c r="B40">
        <v>6147</v>
      </c>
      <c r="C40">
        <v>90.5</v>
      </c>
      <c r="D40">
        <v>6238</v>
      </c>
      <c r="E40" s="7">
        <f t="shared" si="0"/>
        <v>2.4131994816147313E-2</v>
      </c>
    </row>
    <row r="41" spans="1:5" x14ac:dyDescent="0.35">
      <c r="A41" t="s">
        <v>221</v>
      </c>
      <c r="B41">
        <v>5643</v>
      </c>
      <c r="C41">
        <v>725</v>
      </c>
      <c r="D41">
        <v>6368</v>
      </c>
      <c r="E41" s="7">
        <f t="shared" si="0"/>
        <v>2.4634905897599566E-2</v>
      </c>
    </row>
    <row r="42" spans="1:5" x14ac:dyDescent="0.35">
      <c r="A42" t="s">
        <v>222</v>
      </c>
      <c r="B42">
        <v>5480</v>
      </c>
      <c r="C42">
        <v>1373</v>
      </c>
      <c r="D42">
        <v>6853</v>
      </c>
      <c r="E42" s="7">
        <f t="shared" si="0"/>
        <v>2.651115108609451E-2</v>
      </c>
    </row>
    <row r="43" spans="1:5" x14ac:dyDescent="0.35">
      <c r="A43" t="s">
        <v>223</v>
      </c>
      <c r="B43">
        <v>4449</v>
      </c>
      <c r="C43">
        <v>2797</v>
      </c>
      <c r="D43">
        <v>7246</v>
      </c>
      <c r="E43" s="7">
        <f t="shared" si="0"/>
        <v>2.803148997079247E-2</v>
      </c>
    </row>
    <row r="44" spans="1:5" x14ac:dyDescent="0.35">
      <c r="A44" t="s">
        <v>224</v>
      </c>
      <c r="B44">
        <v>4949</v>
      </c>
      <c r="C44">
        <v>2797</v>
      </c>
      <c r="D44">
        <v>7746</v>
      </c>
      <c r="E44" s="7">
        <f t="shared" si="0"/>
        <v>2.9965763360993443E-2</v>
      </c>
    </row>
    <row r="45" spans="1:5" x14ac:dyDescent="0.35">
      <c r="A45" t="s">
        <v>225</v>
      </c>
      <c r="B45">
        <v>8312</v>
      </c>
      <c r="C45">
        <v>58</v>
      </c>
      <c r="D45">
        <v>8370</v>
      </c>
      <c r="E45" s="7">
        <f t="shared" si="0"/>
        <v>3.2379736551964251E-2</v>
      </c>
    </row>
    <row r="46" spans="1:5" x14ac:dyDescent="0.35">
      <c r="A46" t="s">
        <v>226</v>
      </c>
      <c r="B46">
        <v>7835</v>
      </c>
      <c r="C46">
        <v>1204</v>
      </c>
      <c r="D46">
        <v>9038</v>
      </c>
      <c r="E46" s="7">
        <f t="shared" si="0"/>
        <v>3.4963925801272749E-2</v>
      </c>
    </row>
    <row r="47" spans="1:5" x14ac:dyDescent="0.35">
      <c r="A47" t="s">
        <v>227</v>
      </c>
      <c r="B47">
        <v>11447</v>
      </c>
      <c r="C47">
        <v>794</v>
      </c>
      <c r="D47">
        <v>12241</v>
      </c>
      <c r="E47" s="7">
        <f t="shared" si="0"/>
        <v>4.7354881138900171E-2</v>
      </c>
    </row>
    <row r="48" spans="1:5" x14ac:dyDescent="0.35">
      <c r="A48" t="s">
        <v>228</v>
      </c>
      <c r="B48">
        <v>9090</v>
      </c>
      <c r="C48">
        <v>5466</v>
      </c>
      <c r="D48">
        <v>14556</v>
      </c>
      <c r="E48" s="7">
        <f t="shared" si="0"/>
        <v>5.6310566935530666E-2</v>
      </c>
    </row>
    <row r="49" spans="1:5" x14ac:dyDescent="0.35">
      <c r="A49" t="s">
        <v>229</v>
      </c>
      <c r="B49">
        <v>2715</v>
      </c>
      <c r="C49">
        <v>12549</v>
      </c>
      <c r="D49">
        <v>15265</v>
      </c>
      <c r="E49" s="7">
        <f t="shared" si="0"/>
        <v>5.9053366602835645E-2</v>
      </c>
    </row>
    <row r="50" spans="1:5" x14ac:dyDescent="0.35">
      <c r="A50" t="s">
        <v>230</v>
      </c>
      <c r="B50">
        <v>14959</v>
      </c>
      <c r="C50">
        <v>832</v>
      </c>
      <c r="D50">
        <v>15791</v>
      </c>
      <c r="E50" s="7">
        <f t="shared" si="0"/>
        <v>6.1088222209327067E-2</v>
      </c>
    </row>
    <row r="51" spans="1:5" x14ac:dyDescent="0.35">
      <c r="A51" t="s">
        <v>231</v>
      </c>
      <c r="B51">
        <v>10547</v>
      </c>
      <c r="C51">
        <v>5585</v>
      </c>
      <c r="D51">
        <v>16131</v>
      </c>
      <c r="E51" s="7">
        <f t="shared" si="0"/>
        <v>6.240352811466373E-2</v>
      </c>
    </row>
    <row r="52" spans="1:5" x14ac:dyDescent="0.35">
      <c r="A52" t="s">
        <v>232</v>
      </c>
      <c r="B52">
        <v>18083</v>
      </c>
      <c r="C52">
        <v>738</v>
      </c>
      <c r="D52">
        <v>18820</v>
      </c>
      <c r="E52" s="7">
        <f t="shared" si="0"/>
        <v>7.2806050407164549E-2</v>
      </c>
    </row>
    <row r="53" spans="1:5" x14ac:dyDescent="0.35">
      <c r="A53" t="s">
        <v>233</v>
      </c>
      <c r="B53">
        <v>12677</v>
      </c>
      <c r="C53">
        <v>9217</v>
      </c>
      <c r="D53">
        <v>21894</v>
      </c>
      <c r="E53" s="7">
        <f t="shared" si="0"/>
        <v>8.4697963210120117E-2</v>
      </c>
    </row>
    <row r="54" spans="1:5" x14ac:dyDescent="0.35">
      <c r="A54" t="s">
        <v>234</v>
      </c>
      <c r="B54">
        <v>10368</v>
      </c>
      <c r="C54">
        <v>11596</v>
      </c>
      <c r="D54">
        <v>21964</v>
      </c>
      <c r="E54" s="7">
        <f>D54/$D$55</f>
        <v>8.4968761484748259E-2</v>
      </c>
    </row>
    <row r="55" spans="1:5" x14ac:dyDescent="0.35">
      <c r="A55" t="s">
        <v>54</v>
      </c>
      <c r="B55">
        <v>186678</v>
      </c>
      <c r="C55">
        <v>71817</v>
      </c>
      <c r="D55">
        <v>258495</v>
      </c>
    </row>
  </sheetData>
  <sortState xmlns:xlrd2="http://schemas.microsoft.com/office/spreadsheetml/2017/richdata2" ref="A2:D55">
    <sortCondition ref="D2:D55"/>
  </sortState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78551D-4097-4FA1-8F04-63229414D230}">
  <dimension ref="A1:H55"/>
  <sheetViews>
    <sheetView workbookViewId="0">
      <selection activeCell="B1" sqref="B1:B1048576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174</v>
      </c>
      <c r="B1" t="s">
        <v>54</v>
      </c>
    </row>
    <row r="2" spans="1:2" x14ac:dyDescent="0.35">
      <c r="A2" t="s">
        <v>108</v>
      </c>
      <c r="B2">
        <f>V1BAS!D2+V1MAR!D2+V1TAX!D2</f>
        <v>117287</v>
      </c>
    </row>
    <row r="3" spans="1:2" x14ac:dyDescent="0.35">
      <c r="A3" t="s">
        <v>109</v>
      </c>
      <c r="B3">
        <f>V1BAS!D3+V1MAR!D3+V1TAX!D3</f>
        <v>20268</v>
      </c>
    </row>
    <row r="4" spans="1:2" x14ac:dyDescent="0.35">
      <c r="A4" t="s">
        <v>110</v>
      </c>
      <c r="B4">
        <f>V1BAS!D4+V1MAR!D4+V1TAX!D4</f>
        <v>5428</v>
      </c>
    </row>
    <row r="5" spans="1:2" x14ac:dyDescent="0.35">
      <c r="A5" t="s">
        <v>111</v>
      </c>
      <c r="B5">
        <f>V1BAS!D5+V1MAR!D5+V1TAX!D5</f>
        <v>77038</v>
      </c>
    </row>
    <row r="6" spans="1:2" x14ac:dyDescent="0.35">
      <c r="A6" t="s">
        <v>112</v>
      </c>
      <c r="B6">
        <f>V1BAS!D6+V1MAR!D6+V1TAX!D6</f>
        <v>123622.6</v>
      </c>
    </row>
    <row r="7" spans="1:2" x14ac:dyDescent="0.35">
      <c r="A7" t="s">
        <v>113</v>
      </c>
      <c r="B7">
        <f>V1BAS!D7+V1MAR!D7+V1TAX!D7</f>
        <v>65149</v>
      </c>
    </row>
    <row r="8" spans="1:2" x14ac:dyDescent="0.35">
      <c r="A8" t="s">
        <v>114</v>
      </c>
      <c r="B8">
        <f>V1BAS!D8+V1MAR!D8+V1TAX!D8</f>
        <v>97797</v>
      </c>
    </row>
    <row r="9" spans="1:2" x14ac:dyDescent="0.35">
      <c r="A9" t="s">
        <v>115</v>
      </c>
      <c r="B9">
        <f>V1BAS!D9+V1MAR!D9+V1TAX!D9</f>
        <v>26148</v>
      </c>
    </row>
    <row r="10" spans="1:2" x14ac:dyDescent="0.35">
      <c r="A10" t="s">
        <v>116</v>
      </c>
      <c r="B10">
        <f>V1BAS!D10+V1MAR!D10+V1TAX!D10</f>
        <v>117621</v>
      </c>
    </row>
    <row r="11" spans="1:2" x14ac:dyDescent="0.35">
      <c r="A11" t="s">
        <v>117</v>
      </c>
      <c r="B11">
        <f>V1BAS!D11+V1MAR!D11+V1TAX!D11</f>
        <v>34153</v>
      </c>
    </row>
    <row r="12" spans="1:2" x14ac:dyDescent="0.35">
      <c r="A12" t="s">
        <v>118</v>
      </c>
      <c r="B12">
        <f>V1BAS!D12+V1MAR!D12+V1TAX!D12</f>
        <v>70089</v>
      </c>
    </row>
    <row r="13" spans="1:2" x14ac:dyDescent="0.35">
      <c r="A13" t="s">
        <v>119</v>
      </c>
      <c r="B13">
        <f>V1BAS!D13+V1MAR!D13+V1TAX!D13</f>
        <v>166184</v>
      </c>
    </row>
    <row r="14" spans="1:2" x14ac:dyDescent="0.35">
      <c r="A14" t="s">
        <v>120</v>
      </c>
      <c r="B14">
        <f>V1BAS!D14+V1MAR!D14+V1TAX!D14</f>
        <v>51577</v>
      </c>
    </row>
    <row r="15" spans="1:2" x14ac:dyDescent="0.35">
      <c r="A15" t="s">
        <v>121</v>
      </c>
      <c r="B15">
        <f>V1BAS!D15+V1MAR!D15+V1TAX!D15</f>
        <v>32758</v>
      </c>
    </row>
    <row r="16" spans="1:2" x14ac:dyDescent="0.35">
      <c r="A16" t="s">
        <v>122</v>
      </c>
      <c r="B16">
        <f>V1BAS!D16+V1MAR!D16+V1TAX!D16</f>
        <v>97503</v>
      </c>
    </row>
    <row r="17" spans="1:2" x14ac:dyDescent="0.35">
      <c r="A17" t="s">
        <v>123</v>
      </c>
      <c r="B17">
        <f>V1BAS!D17+V1MAR!D17+V1TAX!D17</f>
        <v>26500</v>
      </c>
    </row>
    <row r="18" spans="1:2" x14ac:dyDescent="0.35">
      <c r="A18" t="s">
        <v>124</v>
      </c>
      <c r="B18">
        <f>V1BAS!D18+V1MAR!D18+V1TAX!D18</f>
        <v>306406</v>
      </c>
    </row>
    <row r="19" spans="1:2" x14ac:dyDescent="0.35">
      <c r="A19" t="s">
        <v>125</v>
      </c>
      <c r="B19">
        <f>V1BAS!D19+V1MAR!D19+V1TAX!D19</f>
        <v>27307</v>
      </c>
    </row>
    <row r="20" spans="1:2" x14ac:dyDescent="0.35">
      <c r="A20" t="s">
        <v>126</v>
      </c>
      <c r="B20">
        <f>V1BAS!D20+V1MAR!D20+V1TAX!D20</f>
        <v>85488</v>
      </c>
    </row>
    <row r="21" spans="1:2" x14ac:dyDescent="0.35">
      <c r="A21" t="s">
        <v>127</v>
      </c>
      <c r="B21">
        <f>V1BAS!D21+V1MAR!D21+V1TAX!D21</f>
        <v>17128</v>
      </c>
    </row>
    <row r="22" spans="1:2" x14ac:dyDescent="0.35">
      <c r="A22" t="s">
        <v>128</v>
      </c>
      <c r="B22">
        <f>V1BAS!D22+V1MAR!D22+V1TAX!D22</f>
        <v>48772</v>
      </c>
    </row>
    <row r="23" spans="1:2" x14ac:dyDescent="0.35">
      <c r="A23" t="s">
        <v>129</v>
      </c>
      <c r="B23">
        <f>V1BAS!D23+V1MAR!D23+V1TAX!D23</f>
        <v>51009</v>
      </c>
    </row>
    <row r="24" spans="1:2" x14ac:dyDescent="0.35">
      <c r="A24" t="s">
        <v>130</v>
      </c>
      <c r="B24">
        <f>V1BAS!D24+V1MAR!D24+V1TAX!D24</f>
        <v>154125</v>
      </c>
    </row>
    <row r="25" spans="1:2" x14ac:dyDescent="0.35">
      <c r="A25" t="s">
        <v>131</v>
      </c>
      <c r="B25">
        <f>V1BAS!D25+V1MAR!D25+V1TAX!D25</f>
        <v>246181</v>
      </c>
    </row>
    <row r="26" spans="1:2" x14ac:dyDescent="0.35">
      <c r="A26" t="s">
        <v>132</v>
      </c>
      <c r="B26">
        <f>V1BAS!D26+V1MAR!D26+V1TAX!D26</f>
        <v>65566</v>
      </c>
    </row>
    <row r="27" spans="1:2" x14ac:dyDescent="0.35">
      <c r="A27" t="s">
        <v>133</v>
      </c>
      <c r="B27">
        <f>V1BAS!D27+V1MAR!D27+V1TAX!D27</f>
        <v>73147</v>
      </c>
    </row>
    <row r="28" spans="1:2" x14ac:dyDescent="0.35">
      <c r="A28" t="s">
        <v>134</v>
      </c>
      <c r="B28">
        <f>V1BAS!D28+V1MAR!D28+V1TAX!D28</f>
        <v>137389</v>
      </c>
    </row>
    <row r="29" spans="1:2" x14ac:dyDescent="0.35">
      <c r="A29" t="s">
        <v>135</v>
      </c>
      <c r="B29">
        <f>V1BAS!D29+V1MAR!D29+V1TAX!D29</f>
        <v>7899</v>
      </c>
    </row>
    <row r="30" spans="1:2" x14ac:dyDescent="0.35">
      <c r="A30" t="s">
        <v>136</v>
      </c>
      <c r="B30">
        <f>V1BAS!D30+V1MAR!D30+V1TAX!D30</f>
        <v>32541</v>
      </c>
    </row>
    <row r="31" spans="1:2" x14ac:dyDescent="0.35">
      <c r="A31" t="s">
        <v>137</v>
      </c>
      <c r="B31">
        <f>V1BAS!D31+V1MAR!D31+V1TAX!D31</f>
        <v>63608</v>
      </c>
    </row>
    <row r="32" spans="1:2" x14ac:dyDescent="0.35">
      <c r="A32" t="s">
        <v>138</v>
      </c>
      <c r="B32">
        <f>V1BAS!D32+V1MAR!D32+V1TAX!D32</f>
        <v>5915</v>
      </c>
    </row>
    <row r="33" spans="1:8" x14ac:dyDescent="0.35">
      <c r="A33" t="s">
        <v>139</v>
      </c>
      <c r="B33">
        <f>V1BAS!D33+V1MAR!D33+V1TAX!D33</f>
        <v>4457</v>
      </c>
    </row>
    <row r="34" spans="1:8" x14ac:dyDescent="0.35">
      <c r="A34" t="s">
        <v>140</v>
      </c>
      <c r="B34">
        <f>V1BAS!D34+V1MAR!D34+V1TAX!D34</f>
        <v>7094</v>
      </c>
    </row>
    <row r="35" spans="1:8" x14ac:dyDescent="0.35">
      <c r="A35" t="s">
        <v>141</v>
      </c>
      <c r="B35">
        <f>V1BAS!D35+V1MAR!D35+V1TAX!D35</f>
        <v>5407</v>
      </c>
    </row>
    <row r="36" spans="1:8" x14ac:dyDescent="0.35">
      <c r="A36" t="s">
        <v>142</v>
      </c>
      <c r="B36">
        <f>V1BAS!D36+V1MAR!D36+V1TAX!D36</f>
        <v>5200</v>
      </c>
    </row>
    <row r="37" spans="1:8" x14ac:dyDescent="0.35">
      <c r="A37" t="s">
        <v>143</v>
      </c>
      <c r="B37">
        <f>V1BAS!D37+V1MAR!D37+V1TAX!D37</f>
        <v>5221</v>
      </c>
    </row>
    <row r="38" spans="1:8" x14ac:dyDescent="0.35">
      <c r="A38" t="s">
        <v>144</v>
      </c>
      <c r="B38">
        <f>V1BAS!D38+V1MAR!D38+V1TAX!D38</f>
        <v>7050</v>
      </c>
    </row>
    <row r="39" spans="1:8" x14ac:dyDescent="0.35">
      <c r="A39" t="s">
        <v>145</v>
      </c>
      <c r="B39">
        <f>V1BAS!D39+V1MAR!D39+V1TAX!D39</f>
        <v>86092</v>
      </c>
    </row>
    <row r="40" spans="1:8" x14ac:dyDescent="0.35">
      <c r="A40" t="s">
        <v>146</v>
      </c>
      <c r="B40">
        <f>V1BAS!D40+V1MAR!D40+V1TAX!D40</f>
        <v>36261</v>
      </c>
      <c r="H40" s="5"/>
    </row>
    <row r="41" spans="1:8" x14ac:dyDescent="0.35">
      <c r="A41" t="s">
        <v>147</v>
      </c>
      <c r="B41">
        <f>V1BAS!D41+V1MAR!D41+V1TAX!D41</f>
        <v>109605</v>
      </c>
      <c r="H41" s="6"/>
    </row>
    <row r="42" spans="1:8" x14ac:dyDescent="0.35">
      <c r="A42" t="s">
        <v>148</v>
      </c>
      <c r="B42">
        <f>V1BAS!D42+V1MAR!D42+V1TAX!D42</f>
        <v>106821</v>
      </c>
      <c r="H42" s="6"/>
    </row>
    <row r="43" spans="1:8" x14ac:dyDescent="0.35">
      <c r="A43" t="s">
        <v>149</v>
      </c>
      <c r="B43">
        <f>V1BAS!D43+V1MAR!D43+V1TAX!D43</f>
        <v>40260</v>
      </c>
      <c r="H43" s="4"/>
    </row>
    <row r="44" spans="1:8" x14ac:dyDescent="0.35">
      <c r="A44" t="s">
        <v>150</v>
      </c>
      <c r="B44">
        <f>V1BAS!D44+V1MAR!D44+V1TAX!D44</f>
        <v>300839</v>
      </c>
    </row>
    <row r="45" spans="1:8" x14ac:dyDescent="0.35">
      <c r="A45" t="s">
        <v>151</v>
      </c>
      <c r="B45">
        <f>V1BAS!D45+V1MAR!D45+V1TAX!D45</f>
        <v>198236</v>
      </c>
    </row>
    <row r="46" spans="1:8" x14ac:dyDescent="0.35">
      <c r="A46" t="s">
        <v>152</v>
      </c>
      <c r="B46">
        <f>V1BAS!D46+V1MAR!D46+V1TAX!D46</f>
        <v>284568</v>
      </c>
    </row>
    <row r="47" spans="1:8" x14ac:dyDescent="0.35">
      <c r="A47" t="s">
        <v>153</v>
      </c>
      <c r="B47">
        <f>V1BAS!D47+V1MAR!D47+V1TAX!D47</f>
        <v>42287</v>
      </c>
    </row>
    <row r="48" spans="1:8" x14ac:dyDescent="0.35">
      <c r="A48" t="s">
        <v>154</v>
      </c>
      <c r="B48">
        <f>V1BAS!D48+V1MAR!D48+V1TAX!D48</f>
        <v>207564</v>
      </c>
    </row>
    <row r="49" spans="1:2" x14ac:dyDescent="0.35">
      <c r="A49" t="s">
        <v>155</v>
      </c>
      <c r="B49">
        <f>V1BAS!D49+V1MAR!D49+V1TAX!D49</f>
        <v>199734</v>
      </c>
    </row>
    <row r="50" spans="1:2" x14ac:dyDescent="0.35">
      <c r="A50" t="s">
        <v>156</v>
      </c>
      <c r="B50">
        <f>V1BAS!D50+V1MAR!D50+V1TAX!D50</f>
        <v>634491</v>
      </c>
    </row>
    <row r="51" spans="1:2" x14ac:dyDescent="0.35">
      <c r="A51" t="s">
        <v>157</v>
      </c>
      <c r="B51">
        <f>V1BAS!D51+V1MAR!D51+V1TAX!D51</f>
        <v>185952</v>
      </c>
    </row>
    <row r="52" spans="1:2" x14ac:dyDescent="0.35">
      <c r="A52" t="s">
        <v>158</v>
      </c>
      <c r="B52">
        <f>V1BAS!D52+V1MAR!D52+V1TAX!D52</f>
        <v>22760</v>
      </c>
    </row>
    <row r="53" spans="1:2" x14ac:dyDescent="0.35">
      <c r="A53" t="s">
        <v>159</v>
      </c>
      <c r="B53">
        <f>V1BAS!D53+V1MAR!D53+V1TAX!D53</f>
        <v>91920</v>
      </c>
    </row>
    <row r="54" spans="1:2" x14ac:dyDescent="0.35">
      <c r="A54" t="s">
        <v>160</v>
      </c>
      <c r="B54">
        <f>V1BAS!D54+V1MAR!D54+V1TAX!D54</f>
        <v>165217</v>
      </c>
    </row>
    <row r="55" spans="1:2" x14ac:dyDescent="0.35">
      <c r="A55" t="s">
        <v>54</v>
      </c>
      <c r="B55">
        <f>V1BAS!D55+V1MAR!D55+V1TAX!D55</f>
        <v>5198646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6E7B91-6FFB-4D10-A34C-E75D1DECE605}">
  <dimension ref="A1:M55"/>
  <sheetViews>
    <sheetView topLeftCell="A45" workbookViewId="0">
      <selection activeCell="O11" sqref="O11"/>
    </sheetView>
  </sheetViews>
  <sheetFormatPr defaultRowHeight="14.5" x14ac:dyDescent="0.35"/>
  <cols>
    <col min="1" max="1" width="15.54296875" bestFit="1" customWidth="1"/>
  </cols>
  <sheetData>
    <row r="1" spans="1:13" x14ac:dyDescent="0.35">
      <c r="A1" t="s">
        <v>235</v>
      </c>
      <c r="B1" t="s">
        <v>236</v>
      </c>
      <c r="C1" t="s">
        <v>237</v>
      </c>
      <c r="D1" t="s">
        <v>238</v>
      </c>
      <c r="E1" t="s">
        <v>239</v>
      </c>
      <c r="F1" t="s">
        <v>240</v>
      </c>
      <c r="G1" t="s">
        <v>241</v>
      </c>
      <c r="H1" t="s">
        <v>242</v>
      </c>
      <c r="I1" t="s">
        <v>243</v>
      </c>
      <c r="J1" t="s">
        <v>244</v>
      </c>
      <c r="K1" t="s">
        <v>245</v>
      </c>
      <c r="L1" t="s">
        <v>246</v>
      </c>
      <c r="M1" t="s">
        <v>54</v>
      </c>
    </row>
    <row r="2" spans="1:13" x14ac:dyDescent="0.35">
      <c r="A2" t="s">
        <v>108</v>
      </c>
      <c r="B2">
        <v>8048</v>
      </c>
      <c r="C2">
        <v>2786</v>
      </c>
      <c r="D2">
        <v>1555</v>
      </c>
      <c r="E2">
        <v>1339</v>
      </c>
      <c r="F2">
        <v>876</v>
      </c>
      <c r="G2">
        <v>6415</v>
      </c>
      <c r="H2">
        <v>1913</v>
      </c>
      <c r="I2">
        <v>1860</v>
      </c>
      <c r="J2">
        <v>2897</v>
      </c>
      <c r="K2">
        <v>1344</v>
      </c>
      <c r="L2">
        <v>1528</v>
      </c>
      <c r="M2">
        <v>30561</v>
      </c>
    </row>
    <row r="3" spans="1:13" x14ac:dyDescent="0.35">
      <c r="A3" t="s">
        <v>109</v>
      </c>
      <c r="B3">
        <v>922</v>
      </c>
      <c r="C3">
        <v>319</v>
      </c>
      <c r="D3">
        <v>178</v>
      </c>
      <c r="E3">
        <v>153</v>
      </c>
      <c r="F3">
        <v>100</v>
      </c>
      <c r="G3">
        <v>735</v>
      </c>
      <c r="H3">
        <v>219</v>
      </c>
      <c r="I3">
        <v>213</v>
      </c>
      <c r="J3">
        <v>332</v>
      </c>
      <c r="K3">
        <v>154</v>
      </c>
      <c r="L3">
        <v>175</v>
      </c>
      <c r="M3">
        <v>3500</v>
      </c>
    </row>
    <row r="4" spans="1:13" x14ac:dyDescent="0.35">
      <c r="A4" t="s">
        <v>110</v>
      </c>
      <c r="B4">
        <v>466</v>
      </c>
      <c r="C4">
        <v>161</v>
      </c>
      <c r="D4">
        <v>90</v>
      </c>
      <c r="E4">
        <v>77.5</v>
      </c>
      <c r="F4">
        <v>50.7</v>
      </c>
      <c r="G4">
        <v>371</v>
      </c>
      <c r="H4">
        <v>111</v>
      </c>
      <c r="I4">
        <v>108</v>
      </c>
      <c r="J4">
        <v>168</v>
      </c>
      <c r="K4">
        <v>77.8</v>
      </c>
      <c r="L4">
        <v>88.4</v>
      </c>
      <c r="M4">
        <v>1768</v>
      </c>
    </row>
    <row r="5" spans="1:13" x14ac:dyDescent="0.35">
      <c r="A5" t="s">
        <v>111</v>
      </c>
      <c r="B5">
        <v>3775</v>
      </c>
      <c r="C5">
        <v>3560</v>
      </c>
      <c r="D5">
        <v>2045</v>
      </c>
      <c r="E5">
        <v>1210</v>
      </c>
      <c r="F5">
        <v>925</v>
      </c>
      <c r="G5">
        <v>283</v>
      </c>
      <c r="H5">
        <v>8362</v>
      </c>
      <c r="I5">
        <v>5435</v>
      </c>
      <c r="J5">
        <v>1186</v>
      </c>
      <c r="K5">
        <v>335</v>
      </c>
      <c r="L5">
        <v>2289</v>
      </c>
      <c r="M5">
        <v>29406</v>
      </c>
    </row>
    <row r="6" spans="1:13" x14ac:dyDescent="0.35">
      <c r="A6" t="s">
        <v>112</v>
      </c>
      <c r="B6">
        <v>14507</v>
      </c>
      <c r="C6">
        <v>13680</v>
      </c>
      <c r="D6">
        <v>7857</v>
      </c>
      <c r="E6">
        <v>4651</v>
      </c>
      <c r="F6">
        <v>3552</v>
      </c>
      <c r="G6">
        <v>1089</v>
      </c>
      <c r="H6">
        <v>32128</v>
      </c>
      <c r="I6">
        <v>20884</v>
      </c>
      <c r="J6">
        <v>4557</v>
      </c>
      <c r="K6">
        <v>1287</v>
      </c>
      <c r="L6">
        <v>8795</v>
      </c>
      <c r="M6">
        <v>112986</v>
      </c>
    </row>
    <row r="7" spans="1:13" x14ac:dyDescent="0.35">
      <c r="A7" t="s">
        <v>113</v>
      </c>
      <c r="B7">
        <v>948</v>
      </c>
      <c r="C7">
        <v>894</v>
      </c>
      <c r="D7">
        <v>514</v>
      </c>
      <c r="E7">
        <v>304</v>
      </c>
      <c r="F7">
        <v>232</v>
      </c>
      <c r="G7">
        <v>71.2</v>
      </c>
      <c r="H7">
        <v>2100</v>
      </c>
      <c r="I7">
        <v>1365</v>
      </c>
      <c r="J7">
        <v>298</v>
      </c>
      <c r="K7">
        <v>84.1</v>
      </c>
      <c r="L7">
        <v>575</v>
      </c>
      <c r="M7">
        <v>7386</v>
      </c>
    </row>
    <row r="8" spans="1:13" x14ac:dyDescent="0.35">
      <c r="A8" t="s">
        <v>114</v>
      </c>
      <c r="B8">
        <v>1835</v>
      </c>
      <c r="C8">
        <v>1731</v>
      </c>
      <c r="D8">
        <v>994</v>
      </c>
      <c r="E8">
        <v>588</v>
      </c>
      <c r="F8">
        <v>449</v>
      </c>
      <c r="G8">
        <v>138</v>
      </c>
      <c r="H8">
        <v>4064</v>
      </c>
      <c r="I8">
        <v>2642</v>
      </c>
      <c r="J8">
        <v>576</v>
      </c>
      <c r="K8">
        <v>163</v>
      </c>
      <c r="L8">
        <v>1113</v>
      </c>
      <c r="M8">
        <v>14294</v>
      </c>
    </row>
    <row r="9" spans="1:13" x14ac:dyDescent="0.35">
      <c r="A9" t="s">
        <v>115</v>
      </c>
      <c r="B9">
        <v>1486</v>
      </c>
      <c r="C9">
        <v>768</v>
      </c>
      <c r="D9">
        <v>1149</v>
      </c>
      <c r="E9">
        <v>377</v>
      </c>
      <c r="F9">
        <v>187</v>
      </c>
      <c r="G9">
        <v>36</v>
      </c>
      <c r="H9">
        <v>1255</v>
      </c>
      <c r="I9">
        <v>507</v>
      </c>
      <c r="J9">
        <v>123</v>
      </c>
      <c r="K9">
        <v>50.8</v>
      </c>
      <c r="L9">
        <v>637</v>
      </c>
      <c r="M9">
        <v>6576</v>
      </c>
    </row>
    <row r="10" spans="1:13" x14ac:dyDescent="0.35">
      <c r="A10" t="s">
        <v>116</v>
      </c>
      <c r="B10">
        <v>14847</v>
      </c>
      <c r="C10">
        <v>7269</v>
      </c>
      <c r="D10">
        <v>6058</v>
      </c>
      <c r="E10">
        <v>3494</v>
      </c>
      <c r="F10">
        <v>2958</v>
      </c>
      <c r="G10">
        <v>770</v>
      </c>
      <c r="H10">
        <v>7139</v>
      </c>
      <c r="I10">
        <v>5000</v>
      </c>
      <c r="J10">
        <v>1816</v>
      </c>
      <c r="K10">
        <v>791</v>
      </c>
      <c r="L10">
        <v>3914</v>
      </c>
      <c r="M10">
        <v>54056</v>
      </c>
    </row>
    <row r="11" spans="1:13" x14ac:dyDescent="0.35">
      <c r="A11" t="s">
        <v>117</v>
      </c>
      <c r="B11">
        <v>5580</v>
      </c>
      <c r="C11">
        <v>2732</v>
      </c>
      <c r="D11">
        <v>2277</v>
      </c>
      <c r="E11">
        <v>1313</v>
      </c>
      <c r="F11">
        <v>1112</v>
      </c>
      <c r="G11">
        <v>289</v>
      </c>
      <c r="H11">
        <v>2683</v>
      </c>
      <c r="I11">
        <v>1879</v>
      </c>
      <c r="J11">
        <v>682</v>
      </c>
      <c r="K11">
        <v>297</v>
      </c>
      <c r="L11">
        <v>1471</v>
      </c>
      <c r="M11">
        <v>20315</v>
      </c>
    </row>
    <row r="12" spans="1:13" x14ac:dyDescent="0.35">
      <c r="A12" t="s">
        <v>118</v>
      </c>
      <c r="B12">
        <v>3371</v>
      </c>
      <c r="C12">
        <v>1650</v>
      </c>
      <c r="D12">
        <v>1375</v>
      </c>
      <c r="E12">
        <v>793</v>
      </c>
      <c r="F12">
        <v>672</v>
      </c>
      <c r="G12">
        <v>175</v>
      </c>
      <c r="H12">
        <v>1621</v>
      </c>
      <c r="I12">
        <v>1135</v>
      </c>
      <c r="J12">
        <v>412</v>
      </c>
      <c r="K12">
        <v>180</v>
      </c>
      <c r="L12">
        <v>888</v>
      </c>
      <c r="M12">
        <v>12272</v>
      </c>
    </row>
    <row r="13" spans="1:13" x14ac:dyDescent="0.35">
      <c r="A13" t="s">
        <v>119</v>
      </c>
      <c r="B13">
        <v>6695</v>
      </c>
      <c r="C13">
        <v>3278</v>
      </c>
      <c r="D13">
        <v>2732</v>
      </c>
      <c r="E13">
        <v>1576</v>
      </c>
      <c r="F13">
        <v>1334</v>
      </c>
      <c r="G13">
        <v>347</v>
      </c>
      <c r="H13">
        <v>3219</v>
      </c>
      <c r="I13">
        <v>2255</v>
      </c>
      <c r="J13">
        <v>819</v>
      </c>
      <c r="K13">
        <v>357</v>
      </c>
      <c r="L13">
        <v>1765</v>
      </c>
      <c r="M13">
        <v>24374</v>
      </c>
    </row>
    <row r="14" spans="1:13" x14ac:dyDescent="0.35">
      <c r="A14" t="s">
        <v>120</v>
      </c>
      <c r="B14">
        <v>4029</v>
      </c>
      <c r="C14">
        <v>1972</v>
      </c>
      <c r="D14">
        <v>1644</v>
      </c>
      <c r="E14">
        <v>948</v>
      </c>
      <c r="F14">
        <v>803</v>
      </c>
      <c r="G14">
        <v>209</v>
      </c>
      <c r="H14">
        <v>1937</v>
      </c>
      <c r="I14">
        <v>1357</v>
      </c>
      <c r="J14">
        <v>493</v>
      </c>
      <c r="K14">
        <v>215</v>
      </c>
      <c r="L14">
        <v>1062</v>
      </c>
      <c r="M14">
        <v>14667</v>
      </c>
    </row>
    <row r="15" spans="1:13" x14ac:dyDescent="0.35">
      <c r="A15" t="s">
        <v>121</v>
      </c>
      <c r="B15">
        <v>305</v>
      </c>
      <c r="C15">
        <v>149</v>
      </c>
      <c r="D15">
        <v>124</v>
      </c>
      <c r="E15">
        <v>71.7</v>
      </c>
      <c r="F15">
        <v>60.7</v>
      </c>
      <c r="G15">
        <v>15.8</v>
      </c>
      <c r="H15">
        <v>146</v>
      </c>
      <c r="I15">
        <v>103</v>
      </c>
      <c r="J15">
        <v>37.299999999999997</v>
      </c>
      <c r="K15">
        <v>16.2</v>
      </c>
      <c r="L15">
        <v>80.3</v>
      </c>
      <c r="M15">
        <v>1109</v>
      </c>
    </row>
    <row r="16" spans="1:13" x14ac:dyDescent="0.35">
      <c r="A16" t="s">
        <v>122</v>
      </c>
      <c r="B16">
        <v>1596</v>
      </c>
      <c r="C16">
        <v>782</v>
      </c>
      <c r="D16">
        <v>651</v>
      </c>
      <c r="E16">
        <v>376</v>
      </c>
      <c r="F16">
        <v>318</v>
      </c>
      <c r="G16">
        <v>82.8</v>
      </c>
      <c r="H16">
        <v>768</v>
      </c>
      <c r="I16">
        <v>538</v>
      </c>
      <c r="J16">
        <v>195</v>
      </c>
      <c r="K16">
        <v>85.1</v>
      </c>
      <c r="L16">
        <v>421</v>
      </c>
      <c r="M16">
        <v>5812</v>
      </c>
    </row>
    <row r="17" spans="1:13" x14ac:dyDescent="0.35">
      <c r="A17" t="s">
        <v>123</v>
      </c>
      <c r="B17">
        <v>1139</v>
      </c>
      <c r="C17">
        <v>558</v>
      </c>
      <c r="D17">
        <v>465</v>
      </c>
      <c r="E17">
        <v>268</v>
      </c>
      <c r="F17">
        <v>227</v>
      </c>
      <c r="G17">
        <v>59.1</v>
      </c>
      <c r="H17">
        <v>548</v>
      </c>
      <c r="I17">
        <v>384</v>
      </c>
      <c r="J17">
        <v>139</v>
      </c>
      <c r="K17">
        <v>60.7</v>
      </c>
      <c r="L17">
        <v>300</v>
      </c>
      <c r="M17">
        <v>4147</v>
      </c>
    </row>
    <row r="18" spans="1:13" x14ac:dyDescent="0.35">
      <c r="A18" t="s">
        <v>124</v>
      </c>
      <c r="B18">
        <v>11721</v>
      </c>
      <c r="C18">
        <v>5738</v>
      </c>
      <c r="D18">
        <v>4783</v>
      </c>
      <c r="E18">
        <v>2758</v>
      </c>
      <c r="F18">
        <v>2335</v>
      </c>
      <c r="G18">
        <v>608</v>
      </c>
      <c r="H18">
        <v>5636</v>
      </c>
      <c r="I18">
        <v>3947</v>
      </c>
      <c r="J18">
        <v>1433</v>
      </c>
      <c r="K18">
        <v>625</v>
      </c>
      <c r="L18">
        <v>3090</v>
      </c>
      <c r="M18">
        <v>42674</v>
      </c>
    </row>
    <row r="19" spans="1:13" x14ac:dyDescent="0.35">
      <c r="A19" t="s">
        <v>125</v>
      </c>
      <c r="B19">
        <v>1373</v>
      </c>
      <c r="C19">
        <v>672</v>
      </c>
      <c r="D19">
        <v>560</v>
      </c>
      <c r="E19">
        <v>323</v>
      </c>
      <c r="F19">
        <v>274</v>
      </c>
      <c r="G19">
        <v>71.2</v>
      </c>
      <c r="H19">
        <v>660</v>
      </c>
      <c r="I19">
        <v>463</v>
      </c>
      <c r="J19">
        <v>168</v>
      </c>
      <c r="K19">
        <v>73.2</v>
      </c>
      <c r="L19">
        <v>362</v>
      </c>
      <c r="M19">
        <v>5001</v>
      </c>
    </row>
    <row r="20" spans="1:13" x14ac:dyDescent="0.35">
      <c r="A20" t="s">
        <v>126</v>
      </c>
      <c r="B20">
        <v>3637</v>
      </c>
      <c r="C20">
        <v>1781</v>
      </c>
      <c r="D20">
        <v>1484</v>
      </c>
      <c r="E20">
        <v>856</v>
      </c>
      <c r="F20">
        <v>725</v>
      </c>
      <c r="G20">
        <v>189</v>
      </c>
      <c r="H20">
        <v>1749</v>
      </c>
      <c r="I20">
        <v>1225</v>
      </c>
      <c r="J20">
        <v>445</v>
      </c>
      <c r="K20">
        <v>194</v>
      </c>
      <c r="L20">
        <v>959</v>
      </c>
      <c r="M20">
        <v>13242</v>
      </c>
    </row>
    <row r="21" spans="1:13" x14ac:dyDescent="0.35">
      <c r="A21" t="s">
        <v>127</v>
      </c>
      <c r="B21">
        <v>1025</v>
      </c>
      <c r="C21">
        <v>502</v>
      </c>
      <c r="D21">
        <v>418</v>
      </c>
      <c r="E21">
        <v>241</v>
      </c>
      <c r="F21">
        <v>204</v>
      </c>
      <c r="G21">
        <v>53.1</v>
      </c>
      <c r="H21">
        <v>493</v>
      </c>
      <c r="I21">
        <v>345</v>
      </c>
      <c r="J21">
        <v>125</v>
      </c>
      <c r="K21">
        <v>54.6</v>
      </c>
      <c r="L21">
        <v>270</v>
      </c>
      <c r="M21">
        <v>3732</v>
      </c>
    </row>
    <row r="22" spans="1:13" x14ac:dyDescent="0.35">
      <c r="A22" t="s">
        <v>128</v>
      </c>
      <c r="B22">
        <v>950</v>
      </c>
      <c r="C22">
        <v>465</v>
      </c>
      <c r="D22">
        <v>387</v>
      </c>
      <c r="E22">
        <v>223</v>
      </c>
      <c r="F22">
        <v>189</v>
      </c>
      <c r="G22">
        <v>49.2</v>
      </c>
      <c r="H22">
        <v>457</v>
      </c>
      <c r="I22">
        <v>320</v>
      </c>
      <c r="J22">
        <v>116</v>
      </c>
      <c r="K22">
        <v>50.6</v>
      </c>
      <c r="L22">
        <v>250</v>
      </c>
      <c r="M22">
        <v>3457</v>
      </c>
    </row>
    <row r="23" spans="1:13" x14ac:dyDescent="0.35">
      <c r="A23" t="s">
        <v>129</v>
      </c>
      <c r="B23">
        <v>1096</v>
      </c>
      <c r="C23">
        <v>537</v>
      </c>
      <c r="D23">
        <v>447</v>
      </c>
      <c r="E23">
        <v>258</v>
      </c>
      <c r="F23">
        <v>218</v>
      </c>
      <c r="G23">
        <v>56.8</v>
      </c>
      <c r="H23">
        <v>527</v>
      </c>
      <c r="I23">
        <v>369</v>
      </c>
      <c r="J23">
        <v>134</v>
      </c>
      <c r="K23">
        <v>58.4</v>
      </c>
      <c r="L23">
        <v>289</v>
      </c>
      <c r="M23">
        <v>3990</v>
      </c>
    </row>
    <row r="24" spans="1:13" x14ac:dyDescent="0.35">
      <c r="A24" t="s">
        <v>130</v>
      </c>
      <c r="B24">
        <v>6549</v>
      </c>
      <c r="C24">
        <v>3206</v>
      </c>
      <c r="D24">
        <v>2672</v>
      </c>
      <c r="E24">
        <v>1541</v>
      </c>
      <c r="F24">
        <v>1305</v>
      </c>
      <c r="G24">
        <v>340</v>
      </c>
      <c r="H24">
        <v>3149</v>
      </c>
      <c r="I24">
        <v>2205</v>
      </c>
      <c r="J24">
        <v>801</v>
      </c>
      <c r="K24">
        <v>349</v>
      </c>
      <c r="L24">
        <v>1726</v>
      </c>
      <c r="M24">
        <v>23843</v>
      </c>
    </row>
    <row r="25" spans="1:13" x14ac:dyDescent="0.35">
      <c r="A25" t="s">
        <v>131</v>
      </c>
      <c r="B25">
        <v>17280</v>
      </c>
      <c r="C25">
        <v>8460</v>
      </c>
      <c r="D25">
        <v>7051</v>
      </c>
      <c r="E25">
        <v>4067</v>
      </c>
      <c r="F25">
        <v>3443</v>
      </c>
      <c r="G25">
        <v>896</v>
      </c>
      <c r="H25">
        <v>8309</v>
      </c>
      <c r="I25">
        <v>5820</v>
      </c>
      <c r="J25">
        <v>2113</v>
      </c>
      <c r="K25">
        <v>921</v>
      </c>
      <c r="L25">
        <v>4555</v>
      </c>
      <c r="M25">
        <v>62915</v>
      </c>
    </row>
    <row r="26" spans="1:13" x14ac:dyDescent="0.35">
      <c r="A26" t="s">
        <v>132</v>
      </c>
      <c r="B26">
        <v>2733</v>
      </c>
      <c r="C26">
        <v>1338</v>
      </c>
      <c r="D26">
        <v>1115</v>
      </c>
      <c r="E26">
        <v>643</v>
      </c>
      <c r="F26">
        <v>544</v>
      </c>
      <c r="G26">
        <v>142</v>
      </c>
      <c r="H26">
        <v>1314</v>
      </c>
      <c r="I26">
        <v>920</v>
      </c>
      <c r="J26">
        <v>334</v>
      </c>
      <c r="K26">
        <v>146</v>
      </c>
      <c r="L26">
        <v>720</v>
      </c>
      <c r="M26">
        <v>9950</v>
      </c>
    </row>
    <row r="27" spans="1:13" x14ac:dyDescent="0.35">
      <c r="A27" t="s">
        <v>133</v>
      </c>
      <c r="B27">
        <v>1568</v>
      </c>
      <c r="C27">
        <v>768</v>
      </c>
      <c r="D27">
        <v>640</v>
      </c>
      <c r="E27">
        <v>369</v>
      </c>
      <c r="F27">
        <v>312</v>
      </c>
      <c r="G27">
        <v>81.3</v>
      </c>
      <c r="H27">
        <v>754</v>
      </c>
      <c r="I27">
        <v>528</v>
      </c>
      <c r="J27">
        <v>192</v>
      </c>
      <c r="K27">
        <v>83.6</v>
      </c>
      <c r="L27">
        <v>413</v>
      </c>
      <c r="M27">
        <v>5710</v>
      </c>
    </row>
    <row r="28" spans="1:13" x14ac:dyDescent="0.35">
      <c r="A28" t="s">
        <v>134</v>
      </c>
      <c r="B28">
        <v>10245</v>
      </c>
      <c r="C28">
        <v>5016</v>
      </c>
      <c r="D28">
        <v>4180</v>
      </c>
      <c r="E28">
        <v>2411</v>
      </c>
      <c r="F28">
        <v>2041</v>
      </c>
      <c r="G28">
        <v>531</v>
      </c>
      <c r="H28">
        <v>4926</v>
      </c>
      <c r="I28">
        <v>3450</v>
      </c>
      <c r="J28">
        <v>1253</v>
      </c>
      <c r="K28">
        <v>546</v>
      </c>
      <c r="L28">
        <v>2701</v>
      </c>
      <c r="M28">
        <v>37302</v>
      </c>
    </row>
    <row r="29" spans="1:13" x14ac:dyDescent="0.35">
      <c r="A29" t="s">
        <v>135</v>
      </c>
      <c r="B29">
        <v>1195</v>
      </c>
      <c r="C29">
        <v>585</v>
      </c>
      <c r="D29">
        <v>487</v>
      </c>
      <c r="E29">
        <v>281</v>
      </c>
      <c r="F29">
        <v>238</v>
      </c>
      <c r="G29">
        <v>61.9</v>
      </c>
      <c r="H29">
        <v>574</v>
      </c>
      <c r="I29">
        <v>402</v>
      </c>
      <c r="J29">
        <v>146</v>
      </c>
      <c r="K29">
        <v>63.7</v>
      </c>
      <c r="L29">
        <v>315</v>
      </c>
      <c r="M29">
        <v>4350</v>
      </c>
    </row>
    <row r="30" spans="1:13" x14ac:dyDescent="0.35">
      <c r="A30" t="s">
        <v>136</v>
      </c>
      <c r="B30">
        <v>2020</v>
      </c>
      <c r="C30">
        <v>989</v>
      </c>
      <c r="D30">
        <v>824</v>
      </c>
      <c r="E30">
        <v>475</v>
      </c>
      <c r="F30">
        <v>403</v>
      </c>
      <c r="G30">
        <v>105</v>
      </c>
      <c r="H30">
        <v>971</v>
      </c>
      <c r="I30">
        <v>680</v>
      </c>
      <c r="J30">
        <v>247</v>
      </c>
      <c r="K30">
        <v>108</v>
      </c>
      <c r="L30">
        <v>533</v>
      </c>
      <c r="M30">
        <v>7356</v>
      </c>
    </row>
    <row r="31" spans="1:13" x14ac:dyDescent="0.35">
      <c r="A31" t="s">
        <v>137</v>
      </c>
      <c r="B31">
        <v>1681</v>
      </c>
      <c r="C31">
        <v>868</v>
      </c>
      <c r="D31">
        <v>1299</v>
      </c>
      <c r="E31">
        <v>427</v>
      </c>
      <c r="F31">
        <v>212</v>
      </c>
      <c r="G31">
        <v>40.799999999999997</v>
      </c>
      <c r="H31">
        <v>1419</v>
      </c>
      <c r="I31">
        <v>573</v>
      </c>
      <c r="J31">
        <v>139</v>
      </c>
      <c r="K31">
        <v>57.5</v>
      </c>
      <c r="L31">
        <v>721</v>
      </c>
      <c r="M31">
        <v>7437</v>
      </c>
    </row>
    <row r="32" spans="1:13" x14ac:dyDescent="0.35">
      <c r="A32" t="s">
        <v>138</v>
      </c>
      <c r="B32">
        <v>143</v>
      </c>
      <c r="C32">
        <v>73.900000000000006</v>
      </c>
      <c r="D32">
        <v>111</v>
      </c>
      <c r="E32">
        <v>36.299999999999997</v>
      </c>
      <c r="F32">
        <v>18</v>
      </c>
      <c r="G32">
        <v>3.49</v>
      </c>
      <c r="H32">
        <v>121</v>
      </c>
      <c r="I32">
        <v>48.8</v>
      </c>
      <c r="J32">
        <v>11.9</v>
      </c>
      <c r="K32">
        <v>4.87</v>
      </c>
      <c r="L32">
        <v>61.3</v>
      </c>
      <c r="M32">
        <v>633</v>
      </c>
    </row>
    <row r="33" spans="1:13" x14ac:dyDescent="0.35">
      <c r="A33" t="s">
        <v>139</v>
      </c>
      <c r="B33">
        <v>26.8</v>
      </c>
      <c r="C33">
        <v>13.8</v>
      </c>
      <c r="D33">
        <v>20.7</v>
      </c>
      <c r="E33">
        <v>6.81</v>
      </c>
      <c r="F33">
        <v>3.38</v>
      </c>
      <c r="G33">
        <v>0.63400000000000001</v>
      </c>
      <c r="H33">
        <v>22.6</v>
      </c>
      <c r="I33">
        <v>9.1300000000000008</v>
      </c>
      <c r="J33">
        <v>2.2400000000000002</v>
      </c>
      <c r="K33">
        <v>0.93</v>
      </c>
      <c r="L33">
        <v>11.5</v>
      </c>
      <c r="M33">
        <v>118</v>
      </c>
    </row>
    <row r="34" spans="1:13" x14ac:dyDescent="0.35">
      <c r="A34" t="s">
        <v>140</v>
      </c>
      <c r="B34">
        <v>147</v>
      </c>
      <c r="C34">
        <v>76</v>
      </c>
      <c r="D34">
        <v>114</v>
      </c>
      <c r="E34">
        <v>37.299999999999997</v>
      </c>
      <c r="F34">
        <v>18.5</v>
      </c>
      <c r="G34">
        <v>3.56</v>
      </c>
      <c r="H34">
        <v>124</v>
      </c>
      <c r="I34">
        <v>50.2</v>
      </c>
      <c r="J34">
        <v>12.2</v>
      </c>
      <c r="K34">
        <v>5.04</v>
      </c>
      <c r="L34">
        <v>63</v>
      </c>
      <c r="M34">
        <v>651</v>
      </c>
    </row>
    <row r="35" spans="1:13" x14ac:dyDescent="0.35">
      <c r="A35" t="s">
        <v>141</v>
      </c>
      <c r="B35">
        <v>109</v>
      </c>
      <c r="C35">
        <v>56.3</v>
      </c>
      <c r="D35">
        <v>84.2</v>
      </c>
      <c r="E35">
        <v>27.6</v>
      </c>
      <c r="F35">
        <v>13.7</v>
      </c>
      <c r="G35">
        <v>2.62</v>
      </c>
      <c r="H35">
        <v>92</v>
      </c>
      <c r="I35">
        <v>37.200000000000003</v>
      </c>
      <c r="J35">
        <v>9.08</v>
      </c>
      <c r="K35">
        <v>3.76</v>
      </c>
      <c r="L35">
        <v>46.7</v>
      </c>
      <c r="M35">
        <v>482</v>
      </c>
    </row>
    <row r="36" spans="1:13" x14ac:dyDescent="0.35">
      <c r="A36" t="s">
        <v>142</v>
      </c>
      <c r="B36">
        <v>56.5</v>
      </c>
      <c r="C36">
        <v>29.2</v>
      </c>
      <c r="D36">
        <v>43.7</v>
      </c>
      <c r="E36">
        <v>14.4</v>
      </c>
      <c r="F36">
        <v>7.15</v>
      </c>
      <c r="G36">
        <v>1.37</v>
      </c>
      <c r="H36">
        <v>47.7</v>
      </c>
      <c r="I36">
        <v>19.3</v>
      </c>
      <c r="J36">
        <v>4.71</v>
      </c>
      <c r="K36">
        <v>1.91</v>
      </c>
      <c r="L36">
        <v>24.2</v>
      </c>
      <c r="M36">
        <v>250</v>
      </c>
    </row>
    <row r="37" spans="1:13" x14ac:dyDescent="0.35">
      <c r="A37" t="s">
        <v>143</v>
      </c>
      <c r="B37">
        <v>45.1</v>
      </c>
      <c r="C37">
        <v>23.3</v>
      </c>
      <c r="D37">
        <v>34.799999999999997</v>
      </c>
      <c r="E37">
        <v>11.5</v>
      </c>
      <c r="F37">
        <v>5.67</v>
      </c>
      <c r="G37">
        <v>1.0900000000000001</v>
      </c>
      <c r="H37">
        <v>38</v>
      </c>
      <c r="I37">
        <v>15.4</v>
      </c>
      <c r="J37">
        <v>3.73</v>
      </c>
      <c r="K37">
        <v>1.55</v>
      </c>
      <c r="L37">
        <v>19.3</v>
      </c>
      <c r="M37">
        <v>199</v>
      </c>
    </row>
    <row r="38" spans="1:13" x14ac:dyDescent="0.35">
      <c r="A38" t="s">
        <v>144</v>
      </c>
      <c r="B38">
        <v>105</v>
      </c>
      <c r="C38">
        <v>54.3</v>
      </c>
      <c r="D38">
        <v>81.2</v>
      </c>
      <c r="E38">
        <v>26.7</v>
      </c>
      <c r="F38">
        <v>13.2</v>
      </c>
      <c r="G38">
        <v>2.5499999999999998</v>
      </c>
      <c r="H38">
        <v>88.7</v>
      </c>
      <c r="I38">
        <v>35.799999999999997</v>
      </c>
      <c r="J38">
        <v>8.7200000000000006</v>
      </c>
      <c r="K38">
        <v>3.59</v>
      </c>
      <c r="L38">
        <v>45</v>
      </c>
      <c r="M38">
        <v>465</v>
      </c>
    </row>
    <row r="39" spans="1:13" x14ac:dyDescent="0.35">
      <c r="A39" t="s">
        <v>145</v>
      </c>
      <c r="B39">
        <v>5167</v>
      </c>
      <c r="C39">
        <v>2669</v>
      </c>
      <c r="D39">
        <v>3995</v>
      </c>
      <c r="E39">
        <v>1312</v>
      </c>
      <c r="F39">
        <v>651</v>
      </c>
      <c r="G39">
        <v>125</v>
      </c>
      <c r="H39">
        <v>4362</v>
      </c>
      <c r="I39">
        <v>1763</v>
      </c>
      <c r="J39">
        <v>429</v>
      </c>
      <c r="K39">
        <v>177</v>
      </c>
      <c r="L39">
        <v>2216</v>
      </c>
      <c r="M39">
        <v>22866</v>
      </c>
    </row>
    <row r="40" spans="1:13" x14ac:dyDescent="0.35">
      <c r="A40" t="s">
        <v>146</v>
      </c>
      <c r="B40">
        <v>1488</v>
      </c>
      <c r="C40">
        <v>769</v>
      </c>
      <c r="D40">
        <v>1151</v>
      </c>
      <c r="E40">
        <v>378</v>
      </c>
      <c r="F40">
        <v>187</v>
      </c>
      <c r="G40">
        <v>36.1</v>
      </c>
      <c r="H40">
        <v>1256</v>
      </c>
      <c r="I40">
        <v>508</v>
      </c>
      <c r="J40">
        <v>123</v>
      </c>
      <c r="K40">
        <v>50.9</v>
      </c>
      <c r="L40">
        <v>638</v>
      </c>
      <c r="M40">
        <v>6585</v>
      </c>
    </row>
    <row r="41" spans="1:13" x14ac:dyDescent="0.35">
      <c r="A41" t="s">
        <v>147</v>
      </c>
      <c r="B41">
        <v>15677</v>
      </c>
      <c r="C41">
        <v>8036</v>
      </c>
      <c r="D41">
        <v>4447</v>
      </c>
      <c r="E41">
        <v>2921</v>
      </c>
      <c r="F41">
        <v>1539</v>
      </c>
      <c r="G41">
        <v>188</v>
      </c>
      <c r="H41">
        <v>19799</v>
      </c>
      <c r="I41">
        <v>2368</v>
      </c>
      <c r="J41">
        <v>5809</v>
      </c>
      <c r="K41">
        <v>677</v>
      </c>
      <c r="L41">
        <v>3740</v>
      </c>
      <c r="M41">
        <v>65201</v>
      </c>
    </row>
    <row r="42" spans="1:13" x14ac:dyDescent="0.35">
      <c r="A42" t="s">
        <v>148</v>
      </c>
      <c r="B42">
        <v>79182</v>
      </c>
      <c r="C42">
        <v>25870</v>
      </c>
      <c r="D42">
        <v>25722</v>
      </c>
      <c r="E42">
        <v>27988</v>
      </c>
      <c r="F42">
        <v>23090</v>
      </c>
      <c r="G42">
        <v>1462</v>
      </c>
      <c r="H42">
        <v>25066</v>
      </c>
      <c r="I42">
        <v>8499</v>
      </c>
      <c r="J42">
        <v>13835</v>
      </c>
      <c r="K42">
        <v>3220</v>
      </c>
      <c r="L42">
        <v>16477</v>
      </c>
      <c r="M42">
        <v>250412</v>
      </c>
    </row>
    <row r="43" spans="1:13" x14ac:dyDescent="0.35">
      <c r="A43" t="s">
        <v>149</v>
      </c>
      <c r="B43">
        <v>5548</v>
      </c>
      <c r="C43">
        <v>1813</v>
      </c>
      <c r="D43">
        <v>1802</v>
      </c>
      <c r="E43">
        <v>1961</v>
      </c>
      <c r="F43">
        <v>1618</v>
      </c>
      <c r="G43">
        <v>102</v>
      </c>
      <c r="H43">
        <v>1756</v>
      </c>
      <c r="I43">
        <v>595</v>
      </c>
      <c r="J43">
        <v>969</v>
      </c>
      <c r="K43">
        <v>226</v>
      </c>
      <c r="L43">
        <v>1154</v>
      </c>
      <c r="M43">
        <v>17545</v>
      </c>
    </row>
    <row r="44" spans="1:13" x14ac:dyDescent="0.35">
      <c r="A44" t="s">
        <v>150</v>
      </c>
      <c r="B44">
        <v>31540</v>
      </c>
      <c r="C44">
        <v>11752</v>
      </c>
      <c r="D44">
        <v>11778</v>
      </c>
      <c r="E44">
        <v>9189</v>
      </c>
      <c r="F44">
        <v>4936</v>
      </c>
      <c r="G44">
        <v>324</v>
      </c>
      <c r="H44">
        <v>4457</v>
      </c>
      <c r="I44">
        <v>12788</v>
      </c>
      <c r="J44">
        <v>1992</v>
      </c>
      <c r="K44">
        <v>796</v>
      </c>
      <c r="L44">
        <v>5888</v>
      </c>
      <c r="M44">
        <v>95438</v>
      </c>
    </row>
    <row r="45" spans="1:13" x14ac:dyDescent="0.35">
      <c r="A45" t="s">
        <v>151</v>
      </c>
      <c r="B45">
        <v>13823</v>
      </c>
      <c r="C45">
        <v>5151</v>
      </c>
      <c r="D45">
        <v>5162</v>
      </c>
      <c r="E45">
        <v>4027</v>
      </c>
      <c r="F45">
        <v>2163</v>
      </c>
      <c r="G45">
        <v>142</v>
      </c>
      <c r="H45">
        <v>1953</v>
      </c>
      <c r="I45">
        <v>5605</v>
      </c>
      <c r="J45">
        <v>873</v>
      </c>
      <c r="K45">
        <v>349</v>
      </c>
      <c r="L45">
        <v>2580</v>
      </c>
      <c r="M45">
        <v>41828</v>
      </c>
    </row>
    <row r="46" spans="1:13" x14ac:dyDescent="0.35">
      <c r="A46" t="s">
        <v>152</v>
      </c>
      <c r="B46">
        <v>30775</v>
      </c>
      <c r="C46">
        <v>29877</v>
      </c>
      <c r="D46">
        <v>14129</v>
      </c>
      <c r="E46">
        <v>10573</v>
      </c>
      <c r="F46">
        <v>5824</v>
      </c>
      <c r="G46">
        <v>278</v>
      </c>
      <c r="H46">
        <v>2148</v>
      </c>
      <c r="I46">
        <v>1191</v>
      </c>
      <c r="J46">
        <v>779</v>
      </c>
      <c r="K46">
        <v>707</v>
      </c>
      <c r="L46">
        <v>5718</v>
      </c>
      <c r="M46">
        <v>102001</v>
      </c>
    </row>
    <row r="47" spans="1:13" x14ac:dyDescent="0.35">
      <c r="A47" t="s">
        <v>153</v>
      </c>
      <c r="B47">
        <v>15144</v>
      </c>
      <c r="C47">
        <v>14702</v>
      </c>
      <c r="D47">
        <v>6953</v>
      </c>
      <c r="E47">
        <v>5203</v>
      </c>
      <c r="F47">
        <v>2866</v>
      </c>
      <c r="G47">
        <v>137</v>
      </c>
      <c r="H47">
        <v>1057</v>
      </c>
      <c r="I47">
        <v>586</v>
      </c>
      <c r="J47">
        <v>383</v>
      </c>
      <c r="K47">
        <v>348</v>
      </c>
      <c r="L47">
        <v>2814</v>
      </c>
      <c r="M47">
        <v>50194</v>
      </c>
    </row>
    <row r="48" spans="1:13" x14ac:dyDescent="0.35">
      <c r="A48" t="s">
        <v>154</v>
      </c>
      <c r="B48">
        <v>21364</v>
      </c>
      <c r="C48">
        <v>20740</v>
      </c>
      <c r="D48">
        <v>9808</v>
      </c>
      <c r="E48">
        <v>7340</v>
      </c>
      <c r="F48">
        <v>4043</v>
      </c>
      <c r="G48">
        <v>193</v>
      </c>
      <c r="H48">
        <v>1491</v>
      </c>
      <c r="I48">
        <v>827</v>
      </c>
      <c r="J48">
        <v>541</v>
      </c>
      <c r="K48">
        <v>491</v>
      </c>
      <c r="L48">
        <v>3969</v>
      </c>
      <c r="M48">
        <v>70807</v>
      </c>
    </row>
    <row r="49" spans="1:13" x14ac:dyDescent="0.35">
      <c r="A49" t="s">
        <v>155</v>
      </c>
      <c r="B49">
        <v>7059</v>
      </c>
      <c r="C49">
        <v>6853</v>
      </c>
      <c r="D49">
        <v>3241</v>
      </c>
      <c r="E49">
        <v>2425</v>
      </c>
      <c r="F49">
        <v>1336</v>
      </c>
      <c r="G49">
        <v>63.9</v>
      </c>
      <c r="H49">
        <v>493</v>
      </c>
      <c r="I49">
        <v>273</v>
      </c>
      <c r="J49">
        <v>179</v>
      </c>
      <c r="K49">
        <v>162</v>
      </c>
      <c r="L49">
        <v>1312</v>
      </c>
      <c r="M49">
        <v>23397</v>
      </c>
    </row>
    <row r="50" spans="1:13" x14ac:dyDescent="0.35">
      <c r="A50" t="s">
        <v>156</v>
      </c>
      <c r="B50">
        <v>39430</v>
      </c>
      <c r="C50">
        <v>38278</v>
      </c>
      <c r="D50">
        <v>18102</v>
      </c>
      <c r="E50">
        <v>13547</v>
      </c>
      <c r="F50">
        <v>7462</v>
      </c>
      <c r="G50">
        <v>357</v>
      </c>
      <c r="H50">
        <v>2752</v>
      </c>
      <c r="I50">
        <v>1526</v>
      </c>
      <c r="J50">
        <v>998</v>
      </c>
      <c r="K50">
        <v>906</v>
      </c>
      <c r="L50">
        <v>7326</v>
      </c>
      <c r="M50">
        <v>130684</v>
      </c>
    </row>
    <row r="51" spans="1:13" x14ac:dyDescent="0.35">
      <c r="A51" t="s">
        <v>157</v>
      </c>
      <c r="B51">
        <v>139012</v>
      </c>
      <c r="C51">
        <v>99124</v>
      </c>
      <c r="D51">
        <v>53328</v>
      </c>
      <c r="E51">
        <v>70984</v>
      </c>
      <c r="F51">
        <v>154318</v>
      </c>
      <c r="G51">
        <v>2357</v>
      </c>
      <c r="H51">
        <v>18580</v>
      </c>
      <c r="I51">
        <v>13293</v>
      </c>
      <c r="J51">
        <v>14512</v>
      </c>
      <c r="K51">
        <v>12170</v>
      </c>
      <c r="L51">
        <v>42170</v>
      </c>
      <c r="M51">
        <v>619847</v>
      </c>
    </row>
    <row r="52" spans="1:13" x14ac:dyDescent="0.35">
      <c r="A52" t="s">
        <v>158</v>
      </c>
      <c r="B52">
        <v>2153</v>
      </c>
      <c r="C52">
        <v>6408</v>
      </c>
      <c r="D52">
        <v>1329</v>
      </c>
      <c r="E52">
        <v>826</v>
      </c>
      <c r="F52">
        <v>678</v>
      </c>
      <c r="G52">
        <v>136</v>
      </c>
      <c r="H52">
        <v>379</v>
      </c>
      <c r="I52">
        <v>254</v>
      </c>
      <c r="J52">
        <v>210</v>
      </c>
      <c r="K52">
        <v>751</v>
      </c>
      <c r="L52">
        <v>4419</v>
      </c>
      <c r="M52">
        <v>17543</v>
      </c>
    </row>
    <row r="53" spans="1:13" x14ac:dyDescent="0.35">
      <c r="A53" t="s">
        <v>159</v>
      </c>
      <c r="B53">
        <v>5691</v>
      </c>
      <c r="C53">
        <v>16935</v>
      </c>
      <c r="D53">
        <v>3513</v>
      </c>
      <c r="E53">
        <v>2182</v>
      </c>
      <c r="F53">
        <v>1791</v>
      </c>
      <c r="G53">
        <v>360</v>
      </c>
      <c r="H53">
        <v>1003</v>
      </c>
      <c r="I53">
        <v>670</v>
      </c>
      <c r="J53">
        <v>555</v>
      </c>
      <c r="K53">
        <v>1986</v>
      </c>
      <c r="L53">
        <v>11678</v>
      </c>
      <c r="M53">
        <v>46364</v>
      </c>
    </row>
    <row r="54" spans="1:13" x14ac:dyDescent="0.35">
      <c r="A54" t="s">
        <v>160</v>
      </c>
      <c r="B54">
        <v>19254</v>
      </c>
      <c r="C54">
        <v>57295</v>
      </c>
      <c r="D54">
        <v>11883</v>
      </c>
      <c r="E54">
        <v>7383</v>
      </c>
      <c r="F54">
        <v>6059</v>
      </c>
      <c r="G54">
        <v>1217</v>
      </c>
      <c r="H54">
        <v>3393</v>
      </c>
      <c r="I54">
        <v>2267</v>
      </c>
      <c r="J54">
        <v>1878</v>
      </c>
      <c r="K54">
        <v>6718</v>
      </c>
      <c r="L54">
        <v>39509</v>
      </c>
      <c r="M54">
        <v>156855</v>
      </c>
    </row>
    <row r="55" spans="1:13" x14ac:dyDescent="0.35">
      <c r="A55" t="s">
        <v>54</v>
      </c>
      <c r="B55">
        <v>565562</v>
      </c>
      <c r="C55">
        <v>419810</v>
      </c>
      <c r="D55">
        <v>232890</v>
      </c>
      <c r="E55">
        <v>200814</v>
      </c>
      <c r="F55">
        <v>244941</v>
      </c>
      <c r="G55">
        <v>21804</v>
      </c>
      <c r="H55">
        <v>189629</v>
      </c>
      <c r="I55">
        <v>120141</v>
      </c>
      <c r="J55">
        <v>66496</v>
      </c>
      <c r="K55">
        <v>38583</v>
      </c>
      <c r="L55">
        <v>193884</v>
      </c>
      <c r="M55">
        <v>2294554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FA416-5992-4B7F-8916-A1EDFDCD4B8A}">
  <dimension ref="A1:P56"/>
  <sheetViews>
    <sheetView workbookViewId="0">
      <selection activeCell="O1" sqref="O1"/>
    </sheetView>
  </sheetViews>
  <sheetFormatPr defaultRowHeight="14.5" x14ac:dyDescent="0.35"/>
  <cols>
    <col min="1" max="1" width="15.54296875" bestFit="1" customWidth="1"/>
    <col min="14" max="14" width="9.1796875" style="9"/>
  </cols>
  <sheetData>
    <row r="1" spans="1:16" x14ac:dyDescent="0.35">
      <c r="A1" t="s">
        <v>235</v>
      </c>
      <c r="B1" t="s">
        <v>236</v>
      </c>
      <c r="C1" t="s">
        <v>237</v>
      </c>
      <c r="D1" t="s">
        <v>238</v>
      </c>
      <c r="E1" t="s">
        <v>247</v>
      </c>
      <c r="F1" t="s">
        <v>239</v>
      </c>
      <c r="G1" t="s">
        <v>240</v>
      </c>
      <c r="H1" t="s">
        <v>241</v>
      </c>
      <c r="I1" t="s">
        <v>242</v>
      </c>
      <c r="J1" t="s">
        <v>243</v>
      </c>
      <c r="K1" t="s">
        <v>248</v>
      </c>
      <c r="L1" t="s">
        <v>244</v>
      </c>
      <c r="M1" t="s">
        <v>245</v>
      </c>
      <c r="N1" s="9" t="s">
        <v>249</v>
      </c>
      <c r="O1" t="s">
        <v>246</v>
      </c>
      <c r="P1" t="s">
        <v>54</v>
      </c>
    </row>
    <row r="2" spans="1:16" x14ac:dyDescent="0.35">
      <c r="A2" t="s">
        <v>108</v>
      </c>
      <c r="B2">
        <v>8048</v>
      </c>
      <c r="C2">
        <v>2786</v>
      </c>
      <c r="D2">
        <v>1555</v>
      </c>
      <c r="E2" s="9">
        <f>SUM(B2:D2)</f>
        <v>12389</v>
      </c>
      <c r="F2">
        <v>1339</v>
      </c>
      <c r="G2">
        <v>876</v>
      </c>
      <c r="H2">
        <v>6415</v>
      </c>
      <c r="I2">
        <v>1913</v>
      </c>
      <c r="J2">
        <v>1860</v>
      </c>
      <c r="K2" s="9">
        <f>SUM(F2:J2)</f>
        <v>12403</v>
      </c>
      <c r="L2">
        <v>2897</v>
      </c>
      <c r="M2">
        <v>1344</v>
      </c>
      <c r="N2" s="9">
        <f>SUM(L2:M2)</f>
        <v>4241</v>
      </c>
      <c r="O2">
        <v>1528</v>
      </c>
      <c r="P2">
        <v>30561</v>
      </c>
    </row>
    <row r="3" spans="1:16" x14ac:dyDescent="0.35">
      <c r="A3" t="s">
        <v>109</v>
      </c>
      <c r="B3">
        <v>922</v>
      </c>
      <c r="C3">
        <v>319</v>
      </c>
      <c r="D3">
        <v>178</v>
      </c>
      <c r="E3" s="9">
        <f t="shared" ref="E3:E55" si="0">SUM(B3:D3)</f>
        <v>1419</v>
      </c>
      <c r="F3">
        <v>153</v>
      </c>
      <c r="G3">
        <v>100</v>
      </c>
      <c r="H3">
        <v>735</v>
      </c>
      <c r="I3">
        <v>219</v>
      </c>
      <c r="J3">
        <v>213</v>
      </c>
      <c r="K3" s="9">
        <f t="shared" ref="K3:K55" si="1">SUM(F3:J3)</f>
        <v>1420</v>
      </c>
      <c r="L3">
        <v>332</v>
      </c>
      <c r="M3">
        <v>154</v>
      </c>
      <c r="N3" s="9">
        <f t="shared" ref="N3:N55" si="2">SUM(L3:M3)</f>
        <v>486</v>
      </c>
      <c r="O3">
        <v>175</v>
      </c>
      <c r="P3">
        <v>3500</v>
      </c>
    </row>
    <row r="4" spans="1:16" x14ac:dyDescent="0.35">
      <c r="A4" t="s">
        <v>110</v>
      </c>
      <c r="B4">
        <v>466</v>
      </c>
      <c r="C4">
        <v>161</v>
      </c>
      <c r="D4">
        <v>90</v>
      </c>
      <c r="E4" s="9">
        <f t="shared" si="0"/>
        <v>717</v>
      </c>
      <c r="F4">
        <v>77.5</v>
      </c>
      <c r="G4">
        <v>50.7</v>
      </c>
      <c r="H4">
        <v>371</v>
      </c>
      <c r="I4">
        <v>111</v>
      </c>
      <c r="J4">
        <v>108</v>
      </c>
      <c r="K4" s="9">
        <f t="shared" si="1"/>
        <v>718.2</v>
      </c>
      <c r="L4">
        <v>168</v>
      </c>
      <c r="M4">
        <v>77.8</v>
      </c>
      <c r="N4" s="9">
        <f t="shared" si="2"/>
        <v>245.8</v>
      </c>
      <c r="O4">
        <v>88.4</v>
      </c>
      <c r="P4">
        <v>1768</v>
      </c>
    </row>
    <row r="5" spans="1:16" x14ac:dyDescent="0.35">
      <c r="A5" t="s">
        <v>111</v>
      </c>
      <c r="B5">
        <v>3775</v>
      </c>
      <c r="C5">
        <v>3560</v>
      </c>
      <c r="D5">
        <v>2045</v>
      </c>
      <c r="E5" s="9">
        <f t="shared" si="0"/>
        <v>9380</v>
      </c>
      <c r="F5">
        <v>1210</v>
      </c>
      <c r="G5">
        <v>925</v>
      </c>
      <c r="H5">
        <v>283</v>
      </c>
      <c r="I5">
        <v>8362</v>
      </c>
      <c r="J5">
        <v>5435</v>
      </c>
      <c r="K5" s="9">
        <f t="shared" si="1"/>
        <v>16215</v>
      </c>
      <c r="L5">
        <v>1186</v>
      </c>
      <c r="M5">
        <v>335</v>
      </c>
      <c r="N5" s="9">
        <f t="shared" si="2"/>
        <v>1521</v>
      </c>
      <c r="O5">
        <v>2289</v>
      </c>
      <c r="P5">
        <v>29406</v>
      </c>
    </row>
    <row r="6" spans="1:16" x14ac:dyDescent="0.35">
      <c r="A6" t="s">
        <v>112</v>
      </c>
      <c r="B6">
        <v>14507</v>
      </c>
      <c r="C6">
        <v>13680</v>
      </c>
      <c r="D6">
        <v>7857</v>
      </c>
      <c r="E6" s="9">
        <f t="shared" si="0"/>
        <v>36044</v>
      </c>
      <c r="F6">
        <v>4651</v>
      </c>
      <c r="G6">
        <v>3552</v>
      </c>
      <c r="H6">
        <v>1089</v>
      </c>
      <c r="I6">
        <v>32128</v>
      </c>
      <c r="J6">
        <v>20884</v>
      </c>
      <c r="K6" s="9">
        <f t="shared" si="1"/>
        <v>62304</v>
      </c>
      <c r="L6">
        <v>4557</v>
      </c>
      <c r="M6">
        <v>1287</v>
      </c>
      <c r="N6" s="9">
        <f t="shared" si="2"/>
        <v>5844</v>
      </c>
      <c r="O6">
        <v>8795</v>
      </c>
      <c r="P6">
        <v>112986</v>
      </c>
    </row>
    <row r="7" spans="1:16" x14ac:dyDescent="0.35">
      <c r="A7" t="s">
        <v>113</v>
      </c>
      <c r="B7">
        <v>948</v>
      </c>
      <c r="C7">
        <v>894</v>
      </c>
      <c r="D7">
        <v>514</v>
      </c>
      <c r="E7" s="9">
        <f t="shared" si="0"/>
        <v>2356</v>
      </c>
      <c r="F7">
        <v>304</v>
      </c>
      <c r="G7">
        <v>232</v>
      </c>
      <c r="H7">
        <v>71.2</v>
      </c>
      <c r="I7">
        <v>2100</v>
      </c>
      <c r="J7">
        <v>1365</v>
      </c>
      <c r="K7" s="9">
        <f t="shared" si="1"/>
        <v>4072.2</v>
      </c>
      <c r="L7">
        <v>298</v>
      </c>
      <c r="M7">
        <v>84.1</v>
      </c>
      <c r="N7" s="9">
        <f t="shared" si="2"/>
        <v>382.1</v>
      </c>
      <c r="O7">
        <v>575</v>
      </c>
      <c r="P7">
        <v>7386</v>
      </c>
    </row>
    <row r="8" spans="1:16" x14ac:dyDescent="0.35">
      <c r="A8" t="s">
        <v>114</v>
      </c>
      <c r="B8">
        <v>1835</v>
      </c>
      <c r="C8">
        <v>1731</v>
      </c>
      <c r="D8">
        <v>994</v>
      </c>
      <c r="E8" s="9">
        <f t="shared" si="0"/>
        <v>4560</v>
      </c>
      <c r="F8">
        <v>588</v>
      </c>
      <c r="G8">
        <v>449</v>
      </c>
      <c r="H8">
        <v>138</v>
      </c>
      <c r="I8">
        <v>4064</v>
      </c>
      <c r="J8">
        <v>2642</v>
      </c>
      <c r="K8" s="9">
        <f t="shared" si="1"/>
        <v>7881</v>
      </c>
      <c r="L8">
        <v>576</v>
      </c>
      <c r="M8">
        <v>163</v>
      </c>
      <c r="N8" s="9">
        <f t="shared" si="2"/>
        <v>739</v>
      </c>
      <c r="O8">
        <v>1113</v>
      </c>
      <c r="P8">
        <v>14294</v>
      </c>
    </row>
    <row r="9" spans="1:16" x14ac:dyDescent="0.35">
      <c r="A9" t="s">
        <v>115</v>
      </c>
      <c r="B9">
        <v>1486</v>
      </c>
      <c r="C9">
        <v>768</v>
      </c>
      <c r="D9">
        <v>1149</v>
      </c>
      <c r="E9" s="9">
        <f t="shared" si="0"/>
        <v>3403</v>
      </c>
      <c r="F9">
        <v>377</v>
      </c>
      <c r="G9">
        <v>187</v>
      </c>
      <c r="H9">
        <v>36</v>
      </c>
      <c r="I9">
        <v>1255</v>
      </c>
      <c r="J9">
        <v>507</v>
      </c>
      <c r="K9" s="9">
        <f t="shared" si="1"/>
        <v>2362</v>
      </c>
      <c r="L9">
        <v>123</v>
      </c>
      <c r="M9">
        <v>50.8</v>
      </c>
      <c r="N9" s="9">
        <f t="shared" si="2"/>
        <v>173.8</v>
      </c>
      <c r="O9">
        <v>637</v>
      </c>
      <c r="P9">
        <v>6576</v>
      </c>
    </row>
    <row r="10" spans="1:16" x14ac:dyDescent="0.35">
      <c r="A10" t="s">
        <v>116</v>
      </c>
      <c r="B10">
        <v>14847</v>
      </c>
      <c r="C10">
        <v>7269</v>
      </c>
      <c r="D10">
        <v>6058</v>
      </c>
      <c r="E10" s="9">
        <f t="shared" si="0"/>
        <v>28174</v>
      </c>
      <c r="F10">
        <v>3494</v>
      </c>
      <c r="G10">
        <v>2958</v>
      </c>
      <c r="H10">
        <v>770</v>
      </c>
      <c r="I10">
        <v>7139</v>
      </c>
      <c r="J10">
        <v>5000</v>
      </c>
      <c r="K10" s="9">
        <f t="shared" si="1"/>
        <v>19361</v>
      </c>
      <c r="L10">
        <v>1816</v>
      </c>
      <c r="M10">
        <v>791</v>
      </c>
      <c r="N10" s="9">
        <f t="shared" si="2"/>
        <v>2607</v>
      </c>
      <c r="O10">
        <v>3914</v>
      </c>
      <c r="P10">
        <v>54056</v>
      </c>
    </row>
    <row r="11" spans="1:16" x14ac:dyDescent="0.35">
      <c r="A11" t="s">
        <v>117</v>
      </c>
      <c r="B11">
        <v>5580</v>
      </c>
      <c r="C11">
        <v>2732</v>
      </c>
      <c r="D11">
        <v>2277</v>
      </c>
      <c r="E11" s="9">
        <f t="shared" si="0"/>
        <v>10589</v>
      </c>
      <c r="F11">
        <v>1313</v>
      </c>
      <c r="G11">
        <v>1112</v>
      </c>
      <c r="H11">
        <v>289</v>
      </c>
      <c r="I11">
        <v>2683</v>
      </c>
      <c r="J11">
        <v>1879</v>
      </c>
      <c r="K11" s="9">
        <f t="shared" si="1"/>
        <v>7276</v>
      </c>
      <c r="L11">
        <v>682</v>
      </c>
      <c r="M11">
        <v>297</v>
      </c>
      <c r="N11" s="9">
        <f t="shared" si="2"/>
        <v>979</v>
      </c>
      <c r="O11">
        <v>1471</v>
      </c>
      <c r="P11">
        <v>20315</v>
      </c>
    </row>
    <row r="12" spans="1:16" x14ac:dyDescent="0.35">
      <c r="A12" t="s">
        <v>118</v>
      </c>
      <c r="B12">
        <v>3371</v>
      </c>
      <c r="C12">
        <v>1650</v>
      </c>
      <c r="D12">
        <v>1375</v>
      </c>
      <c r="E12" s="9">
        <f t="shared" si="0"/>
        <v>6396</v>
      </c>
      <c r="F12">
        <v>793</v>
      </c>
      <c r="G12">
        <v>672</v>
      </c>
      <c r="H12">
        <v>175</v>
      </c>
      <c r="I12">
        <v>1621</v>
      </c>
      <c r="J12">
        <v>1135</v>
      </c>
      <c r="K12" s="9">
        <f t="shared" si="1"/>
        <v>4396</v>
      </c>
      <c r="L12">
        <v>412</v>
      </c>
      <c r="M12">
        <v>180</v>
      </c>
      <c r="N12" s="9">
        <f t="shared" si="2"/>
        <v>592</v>
      </c>
      <c r="O12">
        <v>888</v>
      </c>
      <c r="P12">
        <v>12272</v>
      </c>
    </row>
    <row r="13" spans="1:16" x14ac:dyDescent="0.35">
      <c r="A13" t="s">
        <v>119</v>
      </c>
      <c r="B13">
        <v>6695</v>
      </c>
      <c r="C13">
        <v>3278</v>
      </c>
      <c r="D13">
        <v>2732</v>
      </c>
      <c r="E13" s="9">
        <f t="shared" si="0"/>
        <v>12705</v>
      </c>
      <c r="F13">
        <v>1576</v>
      </c>
      <c r="G13">
        <v>1334</v>
      </c>
      <c r="H13">
        <v>347</v>
      </c>
      <c r="I13">
        <v>3219</v>
      </c>
      <c r="J13">
        <v>2255</v>
      </c>
      <c r="K13" s="9">
        <f t="shared" si="1"/>
        <v>8731</v>
      </c>
      <c r="L13">
        <v>819</v>
      </c>
      <c r="M13">
        <v>357</v>
      </c>
      <c r="N13" s="9">
        <f t="shared" si="2"/>
        <v>1176</v>
      </c>
      <c r="O13">
        <v>1765</v>
      </c>
      <c r="P13">
        <v>24374</v>
      </c>
    </row>
    <row r="14" spans="1:16" x14ac:dyDescent="0.35">
      <c r="A14" t="s">
        <v>120</v>
      </c>
      <c r="B14">
        <v>4029</v>
      </c>
      <c r="C14">
        <v>1972</v>
      </c>
      <c r="D14">
        <v>1644</v>
      </c>
      <c r="E14" s="9">
        <f t="shared" si="0"/>
        <v>7645</v>
      </c>
      <c r="F14">
        <v>948</v>
      </c>
      <c r="G14">
        <v>803</v>
      </c>
      <c r="H14">
        <v>209</v>
      </c>
      <c r="I14">
        <v>1937</v>
      </c>
      <c r="J14">
        <v>1357</v>
      </c>
      <c r="K14" s="9">
        <f t="shared" si="1"/>
        <v>5254</v>
      </c>
      <c r="L14">
        <v>493</v>
      </c>
      <c r="M14">
        <v>215</v>
      </c>
      <c r="N14" s="9">
        <f t="shared" si="2"/>
        <v>708</v>
      </c>
      <c r="O14">
        <v>1062</v>
      </c>
      <c r="P14">
        <v>14667</v>
      </c>
    </row>
    <row r="15" spans="1:16" x14ac:dyDescent="0.35">
      <c r="A15" t="s">
        <v>121</v>
      </c>
      <c r="B15">
        <v>305</v>
      </c>
      <c r="C15">
        <v>149</v>
      </c>
      <c r="D15">
        <v>124</v>
      </c>
      <c r="E15" s="9">
        <f t="shared" si="0"/>
        <v>578</v>
      </c>
      <c r="F15">
        <v>71.7</v>
      </c>
      <c r="G15">
        <v>60.7</v>
      </c>
      <c r="H15">
        <v>15.8</v>
      </c>
      <c r="I15">
        <v>146</v>
      </c>
      <c r="J15">
        <v>103</v>
      </c>
      <c r="K15" s="9">
        <f t="shared" si="1"/>
        <v>397.20000000000005</v>
      </c>
      <c r="L15">
        <v>37.299999999999997</v>
      </c>
      <c r="M15">
        <v>16.2</v>
      </c>
      <c r="N15" s="9">
        <f t="shared" si="2"/>
        <v>53.5</v>
      </c>
      <c r="O15">
        <v>80.3</v>
      </c>
      <c r="P15">
        <v>1109</v>
      </c>
    </row>
    <row r="16" spans="1:16" x14ac:dyDescent="0.35">
      <c r="A16" t="s">
        <v>122</v>
      </c>
      <c r="B16">
        <v>1596</v>
      </c>
      <c r="C16">
        <v>782</v>
      </c>
      <c r="D16">
        <v>651</v>
      </c>
      <c r="E16" s="9">
        <f t="shared" si="0"/>
        <v>3029</v>
      </c>
      <c r="F16">
        <v>376</v>
      </c>
      <c r="G16">
        <v>318</v>
      </c>
      <c r="H16">
        <v>82.8</v>
      </c>
      <c r="I16">
        <v>768</v>
      </c>
      <c r="J16">
        <v>538</v>
      </c>
      <c r="K16" s="9">
        <f t="shared" si="1"/>
        <v>2082.8000000000002</v>
      </c>
      <c r="L16">
        <v>195</v>
      </c>
      <c r="M16">
        <v>85.1</v>
      </c>
      <c r="N16" s="9">
        <f t="shared" si="2"/>
        <v>280.10000000000002</v>
      </c>
      <c r="O16">
        <v>421</v>
      </c>
      <c r="P16">
        <v>5812</v>
      </c>
    </row>
    <row r="17" spans="1:16" x14ac:dyDescent="0.35">
      <c r="A17" t="s">
        <v>123</v>
      </c>
      <c r="B17">
        <v>1139</v>
      </c>
      <c r="C17">
        <v>558</v>
      </c>
      <c r="D17">
        <v>465</v>
      </c>
      <c r="E17" s="9">
        <f t="shared" si="0"/>
        <v>2162</v>
      </c>
      <c r="F17">
        <v>268</v>
      </c>
      <c r="G17">
        <v>227</v>
      </c>
      <c r="H17">
        <v>59.1</v>
      </c>
      <c r="I17">
        <v>548</v>
      </c>
      <c r="J17">
        <v>384</v>
      </c>
      <c r="K17" s="9">
        <f t="shared" si="1"/>
        <v>1486.1</v>
      </c>
      <c r="L17">
        <v>139</v>
      </c>
      <c r="M17">
        <v>60.7</v>
      </c>
      <c r="N17" s="9">
        <f t="shared" si="2"/>
        <v>199.7</v>
      </c>
      <c r="O17">
        <v>300</v>
      </c>
      <c r="P17">
        <v>4147</v>
      </c>
    </row>
    <row r="18" spans="1:16" x14ac:dyDescent="0.35">
      <c r="A18" t="s">
        <v>124</v>
      </c>
      <c r="B18">
        <v>11721</v>
      </c>
      <c r="C18">
        <v>5738</v>
      </c>
      <c r="D18">
        <v>4783</v>
      </c>
      <c r="E18" s="9">
        <f t="shared" si="0"/>
        <v>22242</v>
      </c>
      <c r="F18">
        <v>2758</v>
      </c>
      <c r="G18">
        <v>2335</v>
      </c>
      <c r="H18">
        <v>608</v>
      </c>
      <c r="I18">
        <v>5636</v>
      </c>
      <c r="J18">
        <v>3947</v>
      </c>
      <c r="K18" s="9">
        <f t="shared" si="1"/>
        <v>15284</v>
      </c>
      <c r="L18">
        <v>1433</v>
      </c>
      <c r="M18">
        <v>625</v>
      </c>
      <c r="N18" s="9">
        <f t="shared" si="2"/>
        <v>2058</v>
      </c>
      <c r="O18">
        <v>3090</v>
      </c>
      <c r="P18">
        <v>42674</v>
      </c>
    </row>
    <row r="19" spans="1:16" x14ac:dyDescent="0.35">
      <c r="A19" t="s">
        <v>125</v>
      </c>
      <c r="B19">
        <v>1373</v>
      </c>
      <c r="C19">
        <v>672</v>
      </c>
      <c r="D19">
        <v>560</v>
      </c>
      <c r="E19" s="9">
        <f t="shared" si="0"/>
        <v>2605</v>
      </c>
      <c r="F19">
        <v>323</v>
      </c>
      <c r="G19">
        <v>274</v>
      </c>
      <c r="H19">
        <v>71.2</v>
      </c>
      <c r="I19">
        <v>660</v>
      </c>
      <c r="J19">
        <v>463</v>
      </c>
      <c r="K19" s="9">
        <f t="shared" si="1"/>
        <v>1791.2</v>
      </c>
      <c r="L19">
        <v>168</v>
      </c>
      <c r="M19">
        <v>73.2</v>
      </c>
      <c r="N19" s="9">
        <f t="shared" si="2"/>
        <v>241.2</v>
      </c>
      <c r="O19">
        <v>362</v>
      </c>
      <c r="P19">
        <v>5001</v>
      </c>
    </row>
    <row r="20" spans="1:16" x14ac:dyDescent="0.35">
      <c r="A20" t="s">
        <v>126</v>
      </c>
      <c r="B20">
        <v>3637</v>
      </c>
      <c r="C20">
        <v>1781</v>
      </c>
      <c r="D20">
        <v>1484</v>
      </c>
      <c r="E20" s="9">
        <f t="shared" si="0"/>
        <v>6902</v>
      </c>
      <c r="F20">
        <v>856</v>
      </c>
      <c r="G20">
        <v>725</v>
      </c>
      <c r="H20">
        <v>189</v>
      </c>
      <c r="I20">
        <v>1749</v>
      </c>
      <c r="J20">
        <v>1225</v>
      </c>
      <c r="K20" s="9">
        <f t="shared" si="1"/>
        <v>4744</v>
      </c>
      <c r="L20">
        <v>445</v>
      </c>
      <c r="M20">
        <v>194</v>
      </c>
      <c r="N20" s="9">
        <f t="shared" si="2"/>
        <v>639</v>
      </c>
      <c r="O20">
        <v>959</v>
      </c>
      <c r="P20">
        <v>13242</v>
      </c>
    </row>
    <row r="21" spans="1:16" x14ac:dyDescent="0.35">
      <c r="A21" t="s">
        <v>127</v>
      </c>
      <c r="B21">
        <v>1025</v>
      </c>
      <c r="C21">
        <v>502</v>
      </c>
      <c r="D21">
        <v>418</v>
      </c>
      <c r="E21" s="9">
        <f t="shared" si="0"/>
        <v>1945</v>
      </c>
      <c r="F21">
        <v>241</v>
      </c>
      <c r="G21">
        <v>204</v>
      </c>
      <c r="H21">
        <v>53.1</v>
      </c>
      <c r="I21">
        <v>493</v>
      </c>
      <c r="J21">
        <v>345</v>
      </c>
      <c r="K21" s="9">
        <f t="shared" si="1"/>
        <v>1336.1</v>
      </c>
      <c r="L21">
        <v>125</v>
      </c>
      <c r="M21">
        <v>54.6</v>
      </c>
      <c r="N21" s="9">
        <f t="shared" si="2"/>
        <v>179.6</v>
      </c>
      <c r="O21">
        <v>270</v>
      </c>
      <c r="P21">
        <v>3732</v>
      </c>
    </row>
    <row r="22" spans="1:16" x14ac:dyDescent="0.35">
      <c r="A22" t="s">
        <v>128</v>
      </c>
      <c r="B22">
        <v>950</v>
      </c>
      <c r="C22">
        <v>465</v>
      </c>
      <c r="D22">
        <v>387</v>
      </c>
      <c r="E22" s="9">
        <f t="shared" si="0"/>
        <v>1802</v>
      </c>
      <c r="F22">
        <v>223</v>
      </c>
      <c r="G22">
        <v>189</v>
      </c>
      <c r="H22">
        <v>49.2</v>
      </c>
      <c r="I22">
        <v>457</v>
      </c>
      <c r="J22">
        <v>320</v>
      </c>
      <c r="K22" s="9">
        <f t="shared" si="1"/>
        <v>1238.2</v>
      </c>
      <c r="L22">
        <v>116</v>
      </c>
      <c r="M22">
        <v>50.6</v>
      </c>
      <c r="N22" s="9">
        <f t="shared" si="2"/>
        <v>166.6</v>
      </c>
      <c r="O22">
        <v>250</v>
      </c>
      <c r="P22">
        <v>3457</v>
      </c>
    </row>
    <row r="23" spans="1:16" x14ac:dyDescent="0.35">
      <c r="A23" t="s">
        <v>129</v>
      </c>
      <c r="B23">
        <v>1096</v>
      </c>
      <c r="C23">
        <v>537</v>
      </c>
      <c r="D23">
        <v>447</v>
      </c>
      <c r="E23" s="9">
        <f t="shared" si="0"/>
        <v>2080</v>
      </c>
      <c r="F23">
        <v>258</v>
      </c>
      <c r="G23">
        <v>218</v>
      </c>
      <c r="H23">
        <v>56.8</v>
      </c>
      <c r="I23">
        <v>527</v>
      </c>
      <c r="J23">
        <v>369</v>
      </c>
      <c r="K23" s="9">
        <f t="shared" si="1"/>
        <v>1428.8</v>
      </c>
      <c r="L23">
        <v>134</v>
      </c>
      <c r="M23">
        <v>58.4</v>
      </c>
      <c r="N23" s="9">
        <f t="shared" si="2"/>
        <v>192.4</v>
      </c>
      <c r="O23">
        <v>289</v>
      </c>
      <c r="P23">
        <v>3990</v>
      </c>
    </row>
    <row r="24" spans="1:16" x14ac:dyDescent="0.35">
      <c r="A24" t="s">
        <v>130</v>
      </c>
      <c r="B24">
        <v>6549</v>
      </c>
      <c r="C24">
        <v>3206</v>
      </c>
      <c r="D24">
        <v>2672</v>
      </c>
      <c r="E24" s="9">
        <f t="shared" si="0"/>
        <v>12427</v>
      </c>
      <c r="F24">
        <v>1541</v>
      </c>
      <c r="G24">
        <v>1305</v>
      </c>
      <c r="H24">
        <v>340</v>
      </c>
      <c r="I24">
        <v>3149</v>
      </c>
      <c r="J24">
        <v>2205</v>
      </c>
      <c r="K24" s="9">
        <f t="shared" si="1"/>
        <v>8540</v>
      </c>
      <c r="L24">
        <v>801</v>
      </c>
      <c r="M24">
        <v>349</v>
      </c>
      <c r="N24" s="9">
        <f t="shared" si="2"/>
        <v>1150</v>
      </c>
      <c r="O24">
        <v>1726</v>
      </c>
      <c r="P24">
        <v>23843</v>
      </c>
    </row>
    <row r="25" spans="1:16" x14ac:dyDescent="0.35">
      <c r="A25" t="s">
        <v>131</v>
      </c>
      <c r="B25">
        <v>17280</v>
      </c>
      <c r="C25">
        <v>8460</v>
      </c>
      <c r="D25">
        <v>7051</v>
      </c>
      <c r="E25" s="9">
        <f t="shared" si="0"/>
        <v>32791</v>
      </c>
      <c r="F25">
        <v>4067</v>
      </c>
      <c r="G25">
        <v>3443</v>
      </c>
      <c r="H25">
        <v>896</v>
      </c>
      <c r="I25">
        <v>8309</v>
      </c>
      <c r="J25">
        <v>5820</v>
      </c>
      <c r="K25" s="9">
        <f t="shared" si="1"/>
        <v>22535</v>
      </c>
      <c r="L25">
        <v>2113</v>
      </c>
      <c r="M25">
        <v>921</v>
      </c>
      <c r="N25" s="9">
        <f t="shared" si="2"/>
        <v>3034</v>
      </c>
      <c r="O25">
        <v>4555</v>
      </c>
      <c r="P25">
        <v>62915</v>
      </c>
    </row>
    <row r="26" spans="1:16" x14ac:dyDescent="0.35">
      <c r="A26" t="s">
        <v>132</v>
      </c>
      <c r="B26">
        <v>2733</v>
      </c>
      <c r="C26">
        <v>1338</v>
      </c>
      <c r="D26">
        <v>1115</v>
      </c>
      <c r="E26" s="9">
        <f t="shared" si="0"/>
        <v>5186</v>
      </c>
      <c r="F26">
        <v>643</v>
      </c>
      <c r="G26">
        <v>544</v>
      </c>
      <c r="H26">
        <v>142</v>
      </c>
      <c r="I26">
        <v>1314</v>
      </c>
      <c r="J26">
        <v>920</v>
      </c>
      <c r="K26" s="9">
        <f t="shared" si="1"/>
        <v>3563</v>
      </c>
      <c r="L26">
        <v>334</v>
      </c>
      <c r="M26">
        <v>146</v>
      </c>
      <c r="N26" s="9">
        <f t="shared" si="2"/>
        <v>480</v>
      </c>
      <c r="O26">
        <v>720</v>
      </c>
      <c r="P26">
        <v>9950</v>
      </c>
    </row>
    <row r="27" spans="1:16" x14ac:dyDescent="0.35">
      <c r="A27" t="s">
        <v>133</v>
      </c>
      <c r="B27">
        <v>1568</v>
      </c>
      <c r="C27">
        <v>768</v>
      </c>
      <c r="D27">
        <v>640</v>
      </c>
      <c r="E27" s="9">
        <f t="shared" si="0"/>
        <v>2976</v>
      </c>
      <c r="F27">
        <v>369</v>
      </c>
      <c r="G27">
        <v>312</v>
      </c>
      <c r="H27">
        <v>81.3</v>
      </c>
      <c r="I27">
        <v>754</v>
      </c>
      <c r="J27">
        <v>528</v>
      </c>
      <c r="K27" s="9">
        <f t="shared" si="1"/>
        <v>2044.3</v>
      </c>
      <c r="L27">
        <v>192</v>
      </c>
      <c r="M27">
        <v>83.6</v>
      </c>
      <c r="N27" s="9">
        <f t="shared" si="2"/>
        <v>275.60000000000002</v>
      </c>
      <c r="O27">
        <v>413</v>
      </c>
      <c r="P27">
        <v>5710</v>
      </c>
    </row>
    <row r="28" spans="1:16" x14ac:dyDescent="0.35">
      <c r="A28" t="s">
        <v>134</v>
      </c>
      <c r="B28">
        <v>10245</v>
      </c>
      <c r="C28">
        <v>5016</v>
      </c>
      <c r="D28">
        <v>4180</v>
      </c>
      <c r="E28" s="9">
        <f t="shared" si="0"/>
        <v>19441</v>
      </c>
      <c r="F28">
        <v>2411</v>
      </c>
      <c r="G28">
        <v>2041</v>
      </c>
      <c r="H28">
        <v>531</v>
      </c>
      <c r="I28">
        <v>4926</v>
      </c>
      <c r="J28">
        <v>3450</v>
      </c>
      <c r="K28" s="9">
        <f t="shared" si="1"/>
        <v>13359</v>
      </c>
      <c r="L28">
        <v>1253</v>
      </c>
      <c r="M28">
        <v>546</v>
      </c>
      <c r="N28" s="9">
        <f t="shared" si="2"/>
        <v>1799</v>
      </c>
      <c r="O28">
        <v>2701</v>
      </c>
      <c r="P28">
        <v>37302</v>
      </c>
    </row>
    <row r="29" spans="1:16" x14ac:dyDescent="0.35">
      <c r="A29" t="s">
        <v>135</v>
      </c>
      <c r="B29">
        <v>1195</v>
      </c>
      <c r="C29">
        <v>585</v>
      </c>
      <c r="D29">
        <v>487</v>
      </c>
      <c r="E29" s="9">
        <f t="shared" si="0"/>
        <v>2267</v>
      </c>
      <c r="F29">
        <v>281</v>
      </c>
      <c r="G29">
        <v>238</v>
      </c>
      <c r="H29">
        <v>61.9</v>
      </c>
      <c r="I29">
        <v>574</v>
      </c>
      <c r="J29">
        <v>402</v>
      </c>
      <c r="K29" s="9">
        <f t="shared" si="1"/>
        <v>1556.9</v>
      </c>
      <c r="L29">
        <v>146</v>
      </c>
      <c r="M29">
        <v>63.7</v>
      </c>
      <c r="N29" s="9">
        <f t="shared" si="2"/>
        <v>209.7</v>
      </c>
      <c r="O29">
        <v>315</v>
      </c>
      <c r="P29">
        <v>4350</v>
      </c>
    </row>
    <row r="30" spans="1:16" x14ac:dyDescent="0.35">
      <c r="A30" t="s">
        <v>136</v>
      </c>
      <c r="B30">
        <v>2020</v>
      </c>
      <c r="C30">
        <v>989</v>
      </c>
      <c r="D30">
        <v>824</v>
      </c>
      <c r="E30" s="9">
        <f t="shared" si="0"/>
        <v>3833</v>
      </c>
      <c r="F30">
        <v>475</v>
      </c>
      <c r="G30">
        <v>403</v>
      </c>
      <c r="H30">
        <v>105</v>
      </c>
      <c r="I30">
        <v>971</v>
      </c>
      <c r="J30">
        <v>680</v>
      </c>
      <c r="K30" s="9">
        <f t="shared" si="1"/>
        <v>2634</v>
      </c>
      <c r="L30">
        <v>247</v>
      </c>
      <c r="M30">
        <v>108</v>
      </c>
      <c r="N30" s="9">
        <f t="shared" si="2"/>
        <v>355</v>
      </c>
      <c r="O30">
        <v>533</v>
      </c>
      <c r="P30">
        <v>7356</v>
      </c>
    </row>
    <row r="31" spans="1:16" x14ac:dyDescent="0.35">
      <c r="A31" t="s">
        <v>137</v>
      </c>
      <c r="B31">
        <v>1681</v>
      </c>
      <c r="C31">
        <v>868</v>
      </c>
      <c r="D31">
        <v>1299</v>
      </c>
      <c r="E31" s="9">
        <f t="shared" si="0"/>
        <v>3848</v>
      </c>
      <c r="F31">
        <v>427</v>
      </c>
      <c r="G31">
        <v>212</v>
      </c>
      <c r="H31">
        <v>40.799999999999997</v>
      </c>
      <c r="I31">
        <v>1419</v>
      </c>
      <c r="J31">
        <v>573</v>
      </c>
      <c r="K31" s="9">
        <f t="shared" si="1"/>
        <v>2671.8</v>
      </c>
      <c r="L31">
        <v>139</v>
      </c>
      <c r="M31">
        <v>57.5</v>
      </c>
      <c r="N31" s="9">
        <f t="shared" si="2"/>
        <v>196.5</v>
      </c>
      <c r="O31">
        <v>721</v>
      </c>
      <c r="P31">
        <v>7437</v>
      </c>
    </row>
    <row r="32" spans="1:16" x14ac:dyDescent="0.35">
      <c r="A32" t="s">
        <v>138</v>
      </c>
      <c r="B32">
        <v>143</v>
      </c>
      <c r="C32">
        <v>73.900000000000006</v>
      </c>
      <c r="D32">
        <v>111</v>
      </c>
      <c r="E32" s="9">
        <f t="shared" si="0"/>
        <v>327.9</v>
      </c>
      <c r="F32">
        <v>36.299999999999997</v>
      </c>
      <c r="G32">
        <v>18</v>
      </c>
      <c r="H32">
        <v>3.49</v>
      </c>
      <c r="I32">
        <v>121</v>
      </c>
      <c r="J32">
        <v>48.8</v>
      </c>
      <c r="K32" s="9">
        <f t="shared" si="1"/>
        <v>227.58999999999997</v>
      </c>
      <c r="L32">
        <v>11.9</v>
      </c>
      <c r="M32">
        <v>4.87</v>
      </c>
      <c r="N32" s="9">
        <f t="shared" si="2"/>
        <v>16.77</v>
      </c>
      <c r="O32">
        <v>61.3</v>
      </c>
      <c r="P32">
        <v>633</v>
      </c>
    </row>
    <row r="33" spans="1:16" x14ac:dyDescent="0.35">
      <c r="A33" t="s">
        <v>139</v>
      </c>
      <c r="B33">
        <v>26.8</v>
      </c>
      <c r="C33">
        <v>13.8</v>
      </c>
      <c r="D33">
        <v>20.7</v>
      </c>
      <c r="E33" s="9">
        <f t="shared" si="0"/>
        <v>61.3</v>
      </c>
      <c r="F33">
        <v>6.81</v>
      </c>
      <c r="G33">
        <v>3.38</v>
      </c>
      <c r="H33">
        <v>0.63400000000000001</v>
      </c>
      <c r="I33">
        <v>22.6</v>
      </c>
      <c r="J33">
        <v>9.1300000000000008</v>
      </c>
      <c r="K33" s="9">
        <f t="shared" si="1"/>
        <v>42.554000000000002</v>
      </c>
      <c r="L33">
        <v>2.2400000000000002</v>
      </c>
      <c r="M33">
        <v>0.93</v>
      </c>
      <c r="N33" s="9">
        <f t="shared" si="2"/>
        <v>3.1700000000000004</v>
      </c>
      <c r="O33">
        <v>11.5</v>
      </c>
      <c r="P33">
        <v>118</v>
      </c>
    </row>
    <row r="34" spans="1:16" x14ac:dyDescent="0.35">
      <c r="A34" t="s">
        <v>140</v>
      </c>
      <c r="B34">
        <v>147</v>
      </c>
      <c r="C34">
        <v>76</v>
      </c>
      <c r="D34">
        <v>114</v>
      </c>
      <c r="E34" s="9">
        <f t="shared" si="0"/>
        <v>337</v>
      </c>
      <c r="F34">
        <v>37.299999999999997</v>
      </c>
      <c r="G34">
        <v>18.5</v>
      </c>
      <c r="H34">
        <v>3.56</v>
      </c>
      <c r="I34">
        <v>124</v>
      </c>
      <c r="J34">
        <v>50.2</v>
      </c>
      <c r="K34" s="9">
        <f t="shared" si="1"/>
        <v>233.56</v>
      </c>
      <c r="L34">
        <v>12.2</v>
      </c>
      <c r="M34">
        <v>5.04</v>
      </c>
      <c r="N34" s="9">
        <f t="shared" si="2"/>
        <v>17.239999999999998</v>
      </c>
      <c r="O34">
        <v>63</v>
      </c>
      <c r="P34">
        <v>651</v>
      </c>
    </row>
    <row r="35" spans="1:16" x14ac:dyDescent="0.35">
      <c r="A35" t="s">
        <v>141</v>
      </c>
      <c r="B35">
        <v>109</v>
      </c>
      <c r="C35">
        <v>56.3</v>
      </c>
      <c r="D35">
        <v>84.2</v>
      </c>
      <c r="E35" s="9">
        <f t="shared" si="0"/>
        <v>249.5</v>
      </c>
      <c r="F35">
        <v>27.6</v>
      </c>
      <c r="G35">
        <v>13.7</v>
      </c>
      <c r="H35">
        <v>2.62</v>
      </c>
      <c r="I35">
        <v>92</v>
      </c>
      <c r="J35">
        <v>37.200000000000003</v>
      </c>
      <c r="K35" s="9">
        <f t="shared" si="1"/>
        <v>173.12</v>
      </c>
      <c r="L35">
        <v>9.08</v>
      </c>
      <c r="M35">
        <v>3.76</v>
      </c>
      <c r="N35" s="9">
        <f t="shared" si="2"/>
        <v>12.84</v>
      </c>
      <c r="O35">
        <v>46.7</v>
      </c>
      <c r="P35">
        <v>482</v>
      </c>
    </row>
    <row r="36" spans="1:16" x14ac:dyDescent="0.35">
      <c r="A36" t="s">
        <v>142</v>
      </c>
      <c r="B36">
        <v>56.5</v>
      </c>
      <c r="C36">
        <v>29.2</v>
      </c>
      <c r="D36">
        <v>43.7</v>
      </c>
      <c r="E36" s="9">
        <f t="shared" si="0"/>
        <v>129.4</v>
      </c>
      <c r="F36">
        <v>14.4</v>
      </c>
      <c r="G36">
        <v>7.15</v>
      </c>
      <c r="H36">
        <v>1.37</v>
      </c>
      <c r="I36">
        <v>47.7</v>
      </c>
      <c r="J36">
        <v>19.3</v>
      </c>
      <c r="K36" s="9">
        <f t="shared" si="1"/>
        <v>89.92</v>
      </c>
      <c r="L36">
        <v>4.71</v>
      </c>
      <c r="M36">
        <v>1.91</v>
      </c>
      <c r="N36" s="9">
        <f t="shared" si="2"/>
        <v>6.62</v>
      </c>
      <c r="O36">
        <v>24.2</v>
      </c>
      <c r="P36">
        <v>250</v>
      </c>
    </row>
    <row r="37" spans="1:16" x14ac:dyDescent="0.35">
      <c r="A37" t="s">
        <v>143</v>
      </c>
      <c r="B37">
        <v>45.1</v>
      </c>
      <c r="C37">
        <v>23.3</v>
      </c>
      <c r="D37">
        <v>34.799999999999997</v>
      </c>
      <c r="E37" s="9">
        <f t="shared" si="0"/>
        <v>103.2</v>
      </c>
      <c r="F37">
        <v>11.5</v>
      </c>
      <c r="G37">
        <v>5.67</v>
      </c>
      <c r="H37">
        <v>1.0900000000000001</v>
      </c>
      <c r="I37">
        <v>38</v>
      </c>
      <c r="J37">
        <v>15.4</v>
      </c>
      <c r="K37" s="9">
        <f t="shared" si="1"/>
        <v>71.660000000000011</v>
      </c>
      <c r="L37">
        <v>3.73</v>
      </c>
      <c r="M37">
        <v>1.55</v>
      </c>
      <c r="N37" s="9">
        <f t="shared" si="2"/>
        <v>5.28</v>
      </c>
      <c r="O37">
        <v>19.3</v>
      </c>
      <c r="P37">
        <v>199</v>
      </c>
    </row>
    <row r="38" spans="1:16" x14ac:dyDescent="0.35">
      <c r="A38" t="s">
        <v>144</v>
      </c>
      <c r="B38">
        <v>105</v>
      </c>
      <c r="C38">
        <v>54.3</v>
      </c>
      <c r="D38">
        <v>81.2</v>
      </c>
      <c r="E38" s="9">
        <f t="shared" si="0"/>
        <v>240.5</v>
      </c>
      <c r="F38">
        <v>26.7</v>
      </c>
      <c r="G38">
        <v>13.2</v>
      </c>
      <c r="H38">
        <v>2.5499999999999998</v>
      </c>
      <c r="I38">
        <v>88.7</v>
      </c>
      <c r="J38">
        <v>35.799999999999997</v>
      </c>
      <c r="K38" s="9">
        <f t="shared" si="1"/>
        <v>166.95</v>
      </c>
      <c r="L38">
        <v>8.7200000000000006</v>
      </c>
      <c r="M38">
        <v>3.59</v>
      </c>
      <c r="N38" s="9">
        <f t="shared" si="2"/>
        <v>12.31</v>
      </c>
      <c r="O38">
        <v>45</v>
      </c>
      <c r="P38">
        <v>465</v>
      </c>
    </row>
    <row r="39" spans="1:16" x14ac:dyDescent="0.35">
      <c r="A39" t="s">
        <v>145</v>
      </c>
      <c r="B39">
        <v>5167</v>
      </c>
      <c r="C39">
        <v>2669</v>
      </c>
      <c r="D39">
        <v>3995</v>
      </c>
      <c r="E39" s="9">
        <f t="shared" si="0"/>
        <v>11831</v>
      </c>
      <c r="F39">
        <v>1312</v>
      </c>
      <c r="G39">
        <v>651</v>
      </c>
      <c r="H39">
        <v>125</v>
      </c>
      <c r="I39">
        <v>4362</v>
      </c>
      <c r="J39">
        <v>1763</v>
      </c>
      <c r="K39" s="9">
        <f t="shared" si="1"/>
        <v>8213</v>
      </c>
      <c r="L39">
        <v>429</v>
      </c>
      <c r="M39">
        <v>177</v>
      </c>
      <c r="N39" s="9">
        <f t="shared" si="2"/>
        <v>606</v>
      </c>
      <c r="O39">
        <v>2216</v>
      </c>
      <c r="P39">
        <v>22866</v>
      </c>
    </row>
    <row r="40" spans="1:16" x14ac:dyDescent="0.35">
      <c r="A40" t="s">
        <v>146</v>
      </c>
      <c r="B40">
        <v>1488</v>
      </c>
      <c r="C40">
        <v>769</v>
      </c>
      <c r="D40">
        <v>1151</v>
      </c>
      <c r="E40" s="9">
        <f t="shared" si="0"/>
        <v>3408</v>
      </c>
      <c r="F40">
        <v>378</v>
      </c>
      <c r="G40">
        <v>187</v>
      </c>
      <c r="H40">
        <v>36.1</v>
      </c>
      <c r="I40">
        <v>1256</v>
      </c>
      <c r="J40">
        <v>508</v>
      </c>
      <c r="K40" s="9">
        <f t="shared" si="1"/>
        <v>2365.1</v>
      </c>
      <c r="L40">
        <v>123</v>
      </c>
      <c r="M40">
        <v>50.9</v>
      </c>
      <c r="N40" s="9">
        <f t="shared" si="2"/>
        <v>173.9</v>
      </c>
      <c r="O40">
        <v>638</v>
      </c>
      <c r="P40">
        <v>6585</v>
      </c>
    </row>
    <row r="41" spans="1:16" x14ac:dyDescent="0.35">
      <c r="A41" t="s">
        <v>147</v>
      </c>
      <c r="B41">
        <v>15677</v>
      </c>
      <c r="C41">
        <v>8036</v>
      </c>
      <c r="D41">
        <v>4447</v>
      </c>
      <c r="E41" s="9">
        <f t="shared" si="0"/>
        <v>28160</v>
      </c>
      <c r="F41">
        <v>2921</v>
      </c>
      <c r="G41">
        <v>1539</v>
      </c>
      <c r="H41">
        <v>188</v>
      </c>
      <c r="I41">
        <v>19799</v>
      </c>
      <c r="J41">
        <v>2368</v>
      </c>
      <c r="K41" s="9">
        <f t="shared" si="1"/>
        <v>26815</v>
      </c>
      <c r="L41">
        <v>5809</v>
      </c>
      <c r="M41">
        <v>677</v>
      </c>
      <c r="N41" s="9">
        <f t="shared" si="2"/>
        <v>6486</v>
      </c>
      <c r="O41">
        <v>3740</v>
      </c>
      <c r="P41">
        <v>65201</v>
      </c>
    </row>
    <row r="42" spans="1:16" x14ac:dyDescent="0.35">
      <c r="A42" t="s">
        <v>148</v>
      </c>
      <c r="B42">
        <v>79182</v>
      </c>
      <c r="C42">
        <v>25870</v>
      </c>
      <c r="D42">
        <v>25722</v>
      </c>
      <c r="E42" s="9">
        <f t="shared" si="0"/>
        <v>130774</v>
      </c>
      <c r="F42">
        <v>27988</v>
      </c>
      <c r="G42">
        <v>23090</v>
      </c>
      <c r="H42">
        <v>1462</v>
      </c>
      <c r="I42">
        <v>25066</v>
      </c>
      <c r="J42">
        <v>8499</v>
      </c>
      <c r="K42" s="9">
        <f t="shared" si="1"/>
        <v>86105</v>
      </c>
      <c r="L42">
        <v>13835</v>
      </c>
      <c r="M42">
        <v>3220</v>
      </c>
      <c r="N42" s="9">
        <f t="shared" si="2"/>
        <v>17055</v>
      </c>
      <c r="O42">
        <v>16477</v>
      </c>
      <c r="P42">
        <v>250412</v>
      </c>
    </row>
    <row r="43" spans="1:16" x14ac:dyDescent="0.35">
      <c r="A43" t="s">
        <v>149</v>
      </c>
      <c r="B43">
        <v>5548</v>
      </c>
      <c r="C43">
        <v>1813</v>
      </c>
      <c r="D43">
        <v>1802</v>
      </c>
      <c r="E43" s="9">
        <f t="shared" si="0"/>
        <v>9163</v>
      </c>
      <c r="F43">
        <v>1961</v>
      </c>
      <c r="G43">
        <v>1618</v>
      </c>
      <c r="H43">
        <v>102</v>
      </c>
      <c r="I43">
        <v>1756</v>
      </c>
      <c r="J43">
        <v>595</v>
      </c>
      <c r="K43" s="9">
        <f t="shared" si="1"/>
        <v>6032</v>
      </c>
      <c r="L43">
        <v>969</v>
      </c>
      <c r="M43">
        <v>226</v>
      </c>
      <c r="N43" s="9">
        <f t="shared" si="2"/>
        <v>1195</v>
      </c>
      <c r="O43">
        <v>1154</v>
      </c>
      <c r="P43">
        <v>17545</v>
      </c>
    </row>
    <row r="44" spans="1:16" x14ac:dyDescent="0.35">
      <c r="A44" t="s">
        <v>150</v>
      </c>
      <c r="B44">
        <v>31540</v>
      </c>
      <c r="C44">
        <v>11752</v>
      </c>
      <c r="D44">
        <v>11778</v>
      </c>
      <c r="E44" s="9">
        <f t="shared" si="0"/>
        <v>55070</v>
      </c>
      <c r="F44">
        <v>9189</v>
      </c>
      <c r="G44">
        <v>4936</v>
      </c>
      <c r="H44">
        <v>324</v>
      </c>
      <c r="I44">
        <v>4457</v>
      </c>
      <c r="J44">
        <v>12788</v>
      </c>
      <c r="K44" s="9">
        <f t="shared" si="1"/>
        <v>31694</v>
      </c>
      <c r="L44">
        <v>1992</v>
      </c>
      <c r="M44">
        <v>796</v>
      </c>
      <c r="N44" s="9">
        <f t="shared" si="2"/>
        <v>2788</v>
      </c>
      <c r="O44">
        <v>5888</v>
      </c>
      <c r="P44">
        <v>95438</v>
      </c>
    </row>
    <row r="45" spans="1:16" x14ac:dyDescent="0.35">
      <c r="A45" t="s">
        <v>151</v>
      </c>
      <c r="B45">
        <v>13823</v>
      </c>
      <c r="C45">
        <v>5151</v>
      </c>
      <c r="D45">
        <v>5162</v>
      </c>
      <c r="E45" s="9">
        <f t="shared" si="0"/>
        <v>24136</v>
      </c>
      <c r="F45">
        <v>4027</v>
      </c>
      <c r="G45">
        <v>2163</v>
      </c>
      <c r="H45">
        <v>142</v>
      </c>
      <c r="I45">
        <v>1953</v>
      </c>
      <c r="J45">
        <v>5605</v>
      </c>
      <c r="K45" s="9">
        <f t="shared" si="1"/>
        <v>13890</v>
      </c>
      <c r="L45">
        <v>873</v>
      </c>
      <c r="M45">
        <v>349</v>
      </c>
      <c r="N45" s="9">
        <f t="shared" si="2"/>
        <v>1222</v>
      </c>
      <c r="O45">
        <v>2580</v>
      </c>
      <c r="P45">
        <v>41828</v>
      </c>
    </row>
    <row r="46" spans="1:16" x14ac:dyDescent="0.35">
      <c r="A46" t="s">
        <v>152</v>
      </c>
      <c r="B46">
        <v>30775</v>
      </c>
      <c r="C46">
        <v>29877</v>
      </c>
      <c r="D46">
        <v>14129</v>
      </c>
      <c r="E46" s="9">
        <f t="shared" si="0"/>
        <v>74781</v>
      </c>
      <c r="F46">
        <v>10573</v>
      </c>
      <c r="G46">
        <v>5824</v>
      </c>
      <c r="H46">
        <v>278</v>
      </c>
      <c r="I46">
        <v>2148</v>
      </c>
      <c r="J46">
        <v>1191</v>
      </c>
      <c r="K46" s="9">
        <f t="shared" si="1"/>
        <v>20014</v>
      </c>
      <c r="L46">
        <v>779</v>
      </c>
      <c r="M46">
        <v>707</v>
      </c>
      <c r="N46" s="9">
        <f t="shared" si="2"/>
        <v>1486</v>
      </c>
      <c r="O46">
        <v>5718</v>
      </c>
      <c r="P46">
        <v>102001</v>
      </c>
    </row>
    <row r="47" spans="1:16" x14ac:dyDescent="0.35">
      <c r="A47" t="s">
        <v>153</v>
      </c>
      <c r="B47">
        <v>15144</v>
      </c>
      <c r="C47">
        <v>14702</v>
      </c>
      <c r="D47">
        <v>6953</v>
      </c>
      <c r="E47" s="9">
        <f t="shared" si="0"/>
        <v>36799</v>
      </c>
      <c r="F47">
        <v>5203</v>
      </c>
      <c r="G47">
        <v>2866</v>
      </c>
      <c r="H47">
        <v>137</v>
      </c>
      <c r="I47">
        <v>1057</v>
      </c>
      <c r="J47">
        <v>586</v>
      </c>
      <c r="K47" s="9">
        <f t="shared" si="1"/>
        <v>9849</v>
      </c>
      <c r="L47">
        <v>383</v>
      </c>
      <c r="M47">
        <v>348</v>
      </c>
      <c r="N47" s="9">
        <f t="shared" si="2"/>
        <v>731</v>
      </c>
      <c r="O47">
        <v>2814</v>
      </c>
      <c r="P47">
        <v>50194</v>
      </c>
    </row>
    <row r="48" spans="1:16" x14ac:dyDescent="0.35">
      <c r="A48" t="s">
        <v>154</v>
      </c>
      <c r="B48">
        <v>21364</v>
      </c>
      <c r="C48">
        <v>20740</v>
      </c>
      <c r="D48">
        <v>9808</v>
      </c>
      <c r="E48" s="9">
        <f t="shared" si="0"/>
        <v>51912</v>
      </c>
      <c r="F48">
        <v>7340</v>
      </c>
      <c r="G48">
        <v>4043</v>
      </c>
      <c r="H48">
        <v>193</v>
      </c>
      <c r="I48">
        <v>1491</v>
      </c>
      <c r="J48">
        <v>827</v>
      </c>
      <c r="K48" s="9">
        <f t="shared" si="1"/>
        <v>13894</v>
      </c>
      <c r="L48">
        <v>541</v>
      </c>
      <c r="M48">
        <v>491</v>
      </c>
      <c r="N48" s="9">
        <f t="shared" si="2"/>
        <v>1032</v>
      </c>
      <c r="O48">
        <v>3969</v>
      </c>
      <c r="P48">
        <v>70807</v>
      </c>
    </row>
    <row r="49" spans="1:16" x14ac:dyDescent="0.35">
      <c r="A49" t="s">
        <v>155</v>
      </c>
      <c r="B49">
        <v>7059</v>
      </c>
      <c r="C49">
        <v>6853</v>
      </c>
      <c r="D49">
        <v>3241</v>
      </c>
      <c r="E49" s="9">
        <f t="shared" si="0"/>
        <v>17153</v>
      </c>
      <c r="F49">
        <v>2425</v>
      </c>
      <c r="G49">
        <v>1336</v>
      </c>
      <c r="H49">
        <v>63.9</v>
      </c>
      <c r="I49">
        <v>493</v>
      </c>
      <c r="J49">
        <v>273</v>
      </c>
      <c r="K49" s="9">
        <f t="shared" si="1"/>
        <v>4590.8999999999996</v>
      </c>
      <c r="L49">
        <v>179</v>
      </c>
      <c r="M49">
        <v>162</v>
      </c>
      <c r="N49" s="9">
        <f t="shared" si="2"/>
        <v>341</v>
      </c>
      <c r="O49">
        <v>1312</v>
      </c>
      <c r="P49">
        <v>23397</v>
      </c>
    </row>
    <row r="50" spans="1:16" x14ac:dyDescent="0.35">
      <c r="A50" t="s">
        <v>156</v>
      </c>
      <c r="B50">
        <v>39430</v>
      </c>
      <c r="C50">
        <v>38278</v>
      </c>
      <c r="D50">
        <v>18102</v>
      </c>
      <c r="E50" s="9">
        <f t="shared" si="0"/>
        <v>95810</v>
      </c>
      <c r="F50">
        <v>13547</v>
      </c>
      <c r="G50">
        <v>7462</v>
      </c>
      <c r="H50">
        <v>357</v>
      </c>
      <c r="I50">
        <v>2752</v>
      </c>
      <c r="J50">
        <v>1526</v>
      </c>
      <c r="K50" s="9">
        <f t="shared" si="1"/>
        <v>25644</v>
      </c>
      <c r="L50">
        <v>998</v>
      </c>
      <c r="M50">
        <v>906</v>
      </c>
      <c r="N50" s="9">
        <f t="shared" si="2"/>
        <v>1904</v>
      </c>
      <c r="O50">
        <v>7326</v>
      </c>
      <c r="P50">
        <v>130684</v>
      </c>
    </row>
    <row r="51" spans="1:16" x14ac:dyDescent="0.35">
      <c r="A51" t="s">
        <v>157</v>
      </c>
      <c r="B51">
        <v>139012</v>
      </c>
      <c r="C51">
        <v>99124</v>
      </c>
      <c r="D51">
        <v>53328</v>
      </c>
      <c r="E51" s="9">
        <f t="shared" si="0"/>
        <v>291464</v>
      </c>
      <c r="F51">
        <v>70984</v>
      </c>
      <c r="G51">
        <v>154318</v>
      </c>
      <c r="H51">
        <v>2357</v>
      </c>
      <c r="I51">
        <v>18580</v>
      </c>
      <c r="J51">
        <v>13293</v>
      </c>
      <c r="K51" s="9">
        <f t="shared" si="1"/>
        <v>259532</v>
      </c>
      <c r="L51">
        <v>14512</v>
      </c>
      <c r="M51">
        <v>12170</v>
      </c>
      <c r="N51" s="9">
        <f t="shared" si="2"/>
        <v>26682</v>
      </c>
      <c r="O51">
        <v>42170</v>
      </c>
      <c r="P51">
        <v>619847</v>
      </c>
    </row>
    <row r="52" spans="1:16" x14ac:dyDescent="0.35">
      <c r="A52" t="s">
        <v>158</v>
      </c>
      <c r="B52">
        <v>2153</v>
      </c>
      <c r="C52">
        <v>6408</v>
      </c>
      <c r="D52">
        <v>1329</v>
      </c>
      <c r="E52" s="9">
        <f t="shared" si="0"/>
        <v>9890</v>
      </c>
      <c r="F52">
        <v>826</v>
      </c>
      <c r="G52">
        <v>678</v>
      </c>
      <c r="H52">
        <v>136</v>
      </c>
      <c r="I52">
        <v>379</v>
      </c>
      <c r="J52">
        <v>254</v>
      </c>
      <c r="K52" s="9">
        <f t="shared" si="1"/>
        <v>2273</v>
      </c>
      <c r="L52">
        <v>210</v>
      </c>
      <c r="M52">
        <v>751</v>
      </c>
      <c r="N52" s="9">
        <f t="shared" si="2"/>
        <v>961</v>
      </c>
      <c r="O52">
        <v>4419</v>
      </c>
      <c r="P52">
        <v>17543</v>
      </c>
    </row>
    <row r="53" spans="1:16" x14ac:dyDescent="0.35">
      <c r="A53" t="s">
        <v>159</v>
      </c>
      <c r="B53">
        <v>5691</v>
      </c>
      <c r="C53">
        <v>16935</v>
      </c>
      <c r="D53">
        <v>3513</v>
      </c>
      <c r="E53" s="9">
        <f t="shared" si="0"/>
        <v>26139</v>
      </c>
      <c r="F53">
        <v>2182</v>
      </c>
      <c r="G53">
        <v>1791</v>
      </c>
      <c r="H53">
        <v>360</v>
      </c>
      <c r="I53">
        <v>1003</v>
      </c>
      <c r="J53">
        <v>670</v>
      </c>
      <c r="K53" s="9">
        <f t="shared" si="1"/>
        <v>6006</v>
      </c>
      <c r="L53">
        <v>555</v>
      </c>
      <c r="M53">
        <v>1986</v>
      </c>
      <c r="N53" s="9">
        <f t="shared" si="2"/>
        <v>2541</v>
      </c>
      <c r="O53">
        <v>11678</v>
      </c>
      <c r="P53">
        <v>46364</v>
      </c>
    </row>
    <row r="54" spans="1:16" x14ac:dyDescent="0.35">
      <c r="A54" t="s">
        <v>160</v>
      </c>
      <c r="B54">
        <v>19254</v>
      </c>
      <c r="C54">
        <v>57295</v>
      </c>
      <c r="D54">
        <v>11883</v>
      </c>
      <c r="E54" s="9">
        <f t="shared" si="0"/>
        <v>88432</v>
      </c>
      <c r="F54">
        <v>7383</v>
      </c>
      <c r="G54">
        <v>6059</v>
      </c>
      <c r="H54">
        <v>1217</v>
      </c>
      <c r="I54">
        <v>3393</v>
      </c>
      <c r="J54">
        <v>2267</v>
      </c>
      <c r="K54" s="9">
        <f t="shared" si="1"/>
        <v>20319</v>
      </c>
      <c r="L54">
        <v>1878</v>
      </c>
      <c r="M54">
        <v>6718</v>
      </c>
      <c r="N54" s="9">
        <f t="shared" si="2"/>
        <v>8596</v>
      </c>
      <c r="O54">
        <v>39509</v>
      </c>
      <c r="P54">
        <v>156855</v>
      </c>
    </row>
    <row r="55" spans="1:16" x14ac:dyDescent="0.35">
      <c r="A55" t="s">
        <v>54</v>
      </c>
      <c r="B55">
        <v>565562</v>
      </c>
      <c r="C55">
        <v>419810</v>
      </c>
      <c r="D55">
        <v>232890</v>
      </c>
      <c r="E55" s="9">
        <f t="shared" si="0"/>
        <v>1218262</v>
      </c>
      <c r="F55">
        <v>200814</v>
      </c>
      <c r="G55">
        <v>244941</v>
      </c>
      <c r="H55">
        <v>21804</v>
      </c>
      <c r="I55">
        <v>189629</v>
      </c>
      <c r="J55">
        <v>120141</v>
      </c>
      <c r="K55" s="9">
        <f t="shared" si="1"/>
        <v>777329</v>
      </c>
      <c r="L55">
        <v>66496</v>
      </c>
      <c r="M55">
        <v>38583</v>
      </c>
      <c r="N55" s="9">
        <f t="shared" si="2"/>
        <v>105079</v>
      </c>
      <c r="O55">
        <v>193884</v>
      </c>
      <c r="P55">
        <v>2294554</v>
      </c>
    </row>
    <row r="56" spans="1:16" x14ac:dyDescent="0.35">
      <c r="E56" s="10">
        <f>E55/$P$55</f>
        <v>0.53093629524517616</v>
      </c>
      <c r="K56" s="10">
        <f>K55/$P$55</f>
        <v>0.33877128191360933</v>
      </c>
      <c r="N56" s="10">
        <f>N55/$P$55</f>
        <v>4.5794956231145573E-2</v>
      </c>
      <c r="O56" s="10">
        <f>O55/$P$55</f>
        <v>8.4497466610068891E-2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37505-6B17-413F-B9F4-7347C46D5762}">
  <dimension ref="A2:C38"/>
  <sheetViews>
    <sheetView tabSelected="1" workbookViewId="0">
      <selection activeCell="B34" sqref="B34"/>
    </sheetView>
  </sheetViews>
  <sheetFormatPr defaultRowHeight="14.5" x14ac:dyDescent="0.35"/>
  <cols>
    <col min="1" max="1" width="12.453125" bestFit="1" customWidth="1"/>
    <col min="2" max="2" width="100.81640625" bestFit="1" customWidth="1"/>
    <col min="3" max="3" width="24.7265625" bestFit="1" customWidth="1"/>
  </cols>
  <sheetData>
    <row r="2" spans="1:3" x14ac:dyDescent="0.35">
      <c r="B2" t="s">
        <v>250</v>
      </c>
    </row>
    <row r="4" spans="1:3" ht="15.5" x14ac:dyDescent="0.35">
      <c r="A4" t="s">
        <v>0</v>
      </c>
      <c r="B4" s="1" t="s">
        <v>251</v>
      </c>
    </row>
    <row r="5" spans="1:3" x14ac:dyDescent="0.35">
      <c r="A5" t="s">
        <v>162</v>
      </c>
      <c r="B5" t="s">
        <v>252</v>
      </c>
      <c r="C5" s="22" t="s">
        <v>253</v>
      </c>
    </row>
    <row r="6" spans="1:3" x14ac:dyDescent="0.35">
      <c r="A6" t="s">
        <v>163</v>
      </c>
      <c r="B6" t="s">
        <v>254</v>
      </c>
      <c r="C6" s="22"/>
    </row>
    <row r="7" spans="1:3" x14ac:dyDescent="0.35">
      <c r="A7" t="s">
        <v>255</v>
      </c>
      <c r="B7" t="s">
        <v>256</v>
      </c>
      <c r="C7" s="22"/>
    </row>
    <row r="8" spans="1:3" x14ac:dyDescent="0.35">
      <c r="A8" t="s">
        <v>235</v>
      </c>
      <c r="B8" t="s">
        <v>257</v>
      </c>
      <c r="C8" s="22"/>
    </row>
    <row r="9" spans="1:3" x14ac:dyDescent="0.35">
      <c r="A9" t="s">
        <v>258</v>
      </c>
      <c r="B9" t="s">
        <v>259</v>
      </c>
      <c r="C9" s="22"/>
    </row>
    <row r="10" spans="1:3" x14ac:dyDescent="0.35">
      <c r="A10" t="s">
        <v>166</v>
      </c>
      <c r="B10" t="s">
        <v>260</v>
      </c>
      <c r="C10" s="22"/>
    </row>
    <row r="11" spans="1:3" x14ac:dyDescent="0.35">
      <c r="A11" t="s">
        <v>179</v>
      </c>
      <c r="B11" t="s">
        <v>261</v>
      </c>
      <c r="C11" s="22"/>
    </row>
    <row r="13" spans="1:3" x14ac:dyDescent="0.35">
      <c r="A13" t="s">
        <v>262</v>
      </c>
      <c r="B13" t="s">
        <v>263</v>
      </c>
      <c r="C13" s="23" t="s">
        <v>264</v>
      </c>
    </row>
    <row r="14" spans="1:3" x14ac:dyDescent="0.35">
      <c r="A14" t="s">
        <v>265</v>
      </c>
      <c r="B14" t="s">
        <v>266</v>
      </c>
      <c r="C14" s="23"/>
    </row>
    <row r="15" spans="1:3" x14ac:dyDescent="0.35">
      <c r="A15" t="s">
        <v>267</v>
      </c>
      <c r="B15" t="s">
        <v>268</v>
      </c>
      <c r="C15" s="23"/>
    </row>
    <row r="17" spans="1:3" x14ac:dyDescent="0.35">
      <c r="A17" t="s">
        <v>269</v>
      </c>
      <c r="B17" t="s">
        <v>270</v>
      </c>
      <c r="C17" s="24" t="s">
        <v>271</v>
      </c>
    </row>
    <row r="18" spans="1:3" x14ac:dyDescent="0.35">
      <c r="A18" t="s">
        <v>272</v>
      </c>
      <c r="B18" t="s">
        <v>273</v>
      </c>
      <c r="C18" s="24"/>
    </row>
    <row r="19" spans="1:3" x14ac:dyDescent="0.35">
      <c r="A19" t="s">
        <v>274</v>
      </c>
      <c r="B19" t="s">
        <v>275</v>
      </c>
      <c r="C19" s="24"/>
    </row>
    <row r="21" spans="1:3" x14ac:dyDescent="0.35">
      <c r="A21" t="s">
        <v>276</v>
      </c>
      <c r="B21" t="s">
        <v>277</v>
      </c>
      <c r="C21" s="25" t="s">
        <v>278</v>
      </c>
    </row>
    <row r="22" spans="1:3" x14ac:dyDescent="0.35">
      <c r="A22" t="s">
        <v>279</v>
      </c>
      <c r="B22" t="s">
        <v>280</v>
      </c>
      <c r="C22" s="25"/>
    </row>
    <row r="23" spans="1:3" x14ac:dyDescent="0.35">
      <c r="A23" t="s">
        <v>281</v>
      </c>
      <c r="B23" t="s">
        <v>282</v>
      </c>
      <c r="C23" s="25"/>
    </row>
    <row r="25" spans="1:3" x14ac:dyDescent="0.35">
      <c r="A25" t="s">
        <v>283</v>
      </c>
      <c r="B25" t="s">
        <v>284</v>
      </c>
      <c r="C25" s="26" t="s">
        <v>285</v>
      </c>
    </row>
    <row r="26" spans="1:3" x14ac:dyDescent="0.35">
      <c r="A26" t="s">
        <v>286</v>
      </c>
      <c r="B26" t="s">
        <v>287</v>
      </c>
      <c r="C26" s="26"/>
    </row>
    <row r="28" spans="1:3" x14ac:dyDescent="0.35">
      <c r="A28" t="s">
        <v>283</v>
      </c>
      <c r="B28" t="s">
        <v>288</v>
      </c>
      <c r="C28" s="2" t="s">
        <v>289</v>
      </c>
    </row>
    <row r="30" spans="1:3" x14ac:dyDescent="0.35">
      <c r="A30" t="s">
        <v>290</v>
      </c>
      <c r="B30" t="s">
        <v>291</v>
      </c>
      <c r="C30" s="3" t="s">
        <v>292</v>
      </c>
    </row>
    <row r="32" spans="1:3" x14ac:dyDescent="0.35">
      <c r="A32" t="s">
        <v>293</v>
      </c>
      <c r="B32" t="s">
        <v>294</v>
      </c>
    </row>
    <row r="34" spans="1:2" x14ac:dyDescent="0.35">
      <c r="A34" t="s">
        <v>295</v>
      </c>
      <c r="B34" t="s">
        <v>296</v>
      </c>
    </row>
    <row r="36" spans="1:2" x14ac:dyDescent="0.35">
      <c r="A36" t="s">
        <v>297</v>
      </c>
      <c r="B36" t="s">
        <v>298</v>
      </c>
    </row>
    <row r="38" spans="1:2" x14ac:dyDescent="0.35">
      <c r="A38" t="s">
        <v>299</v>
      </c>
      <c r="B38" t="s">
        <v>300</v>
      </c>
    </row>
  </sheetData>
  <mergeCells count="5">
    <mergeCell ref="C5:C11"/>
    <mergeCell ref="C13:C15"/>
    <mergeCell ref="C17:C19"/>
    <mergeCell ref="C21:C23"/>
    <mergeCell ref="C25:C26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0DC87F-77A7-481E-BDB3-724D231F6950}">
  <dimension ref="A1:C55"/>
  <sheetViews>
    <sheetView topLeftCell="A39" workbookViewId="0">
      <selection activeCell="D60" sqref="D60"/>
    </sheetView>
  </sheetViews>
  <sheetFormatPr defaultRowHeight="14.5" x14ac:dyDescent="0.35"/>
  <cols>
    <col min="1" max="1" width="15.54296875" bestFit="1" customWidth="1"/>
  </cols>
  <sheetData>
    <row r="1" spans="1:3" x14ac:dyDescent="0.35">
      <c r="A1" t="s">
        <v>301</v>
      </c>
      <c r="B1" t="s">
        <v>255</v>
      </c>
    </row>
    <row r="2" spans="1:3" x14ac:dyDescent="0.35">
      <c r="A2" t="s">
        <v>108</v>
      </c>
      <c r="B2">
        <v>36572</v>
      </c>
      <c r="C2" s="7">
        <f t="shared" ref="C2:C53" si="0">B2/$B$55</f>
        <v>2.0894620200913327E-2</v>
      </c>
    </row>
    <row r="3" spans="1:3" x14ac:dyDescent="0.35">
      <c r="A3" t="s">
        <v>109</v>
      </c>
      <c r="B3">
        <v>9674</v>
      </c>
      <c r="C3" s="7">
        <f t="shared" si="0"/>
        <v>5.5270304009525182E-3</v>
      </c>
    </row>
    <row r="4" spans="1:3" x14ac:dyDescent="0.35">
      <c r="A4" t="s">
        <v>110</v>
      </c>
      <c r="B4">
        <v>1627</v>
      </c>
      <c r="C4" s="7">
        <f t="shared" si="0"/>
        <v>9.2955121587241557E-4</v>
      </c>
    </row>
    <row r="5" spans="1:3" x14ac:dyDescent="0.35">
      <c r="A5" t="s">
        <v>111</v>
      </c>
      <c r="B5">
        <v>58293</v>
      </c>
      <c r="C5" s="7">
        <f t="shared" si="0"/>
        <v>3.3304443163399332E-2</v>
      </c>
    </row>
    <row r="6" spans="1:3" x14ac:dyDescent="0.35">
      <c r="A6" t="s">
        <v>112</v>
      </c>
      <c r="B6">
        <v>117718</v>
      </c>
      <c r="C6" s="7">
        <f t="shared" si="0"/>
        <v>6.7255630012334977E-2</v>
      </c>
    </row>
    <row r="7" spans="1:3" x14ac:dyDescent="0.35">
      <c r="A7" t="s">
        <v>113</v>
      </c>
      <c r="B7">
        <v>7882</v>
      </c>
      <c r="C7" s="7">
        <f t="shared" si="0"/>
        <v>4.5032100083014009E-3</v>
      </c>
    </row>
    <row r="8" spans="1:3" x14ac:dyDescent="0.35">
      <c r="A8" t="s">
        <v>114</v>
      </c>
      <c r="B8">
        <v>15252</v>
      </c>
      <c r="C8" s="7">
        <f t="shared" si="0"/>
        <v>8.7138999044167678E-3</v>
      </c>
    </row>
    <row r="9" spans="1:3" x14ac:dyDescent="0.35">
      <c r="A9" t="s">
        <v>115</v>
      </c>
      <c r="B9">
        <v>9055</v>
      </c>
      <c r="C9" s="7">
        <f t="shared" si="0"/>
        <v>5.1733781559463567E-3</v>
      </c>
    </row>
    <row r="10" spans="1:3" x14ac:dyDescent="0.35">
      <c r="A10" t="s">
        <v>116</v>
      </c>
      <c r="B10">
        <v>33085</v>
      </c>
      <c r="C10" s="7">
        <f t="shared" si="0"/>
        <v>1.8902398264990086E-2</v>
      </c>
    </row>
    <row r="11" spans="1:3" x14ac:dyDescent="0.35">
      <c r="A11" t="s">
        <v>117</v>
      </c>
      <c r="B11">
        <v>18854</v>
      </c>
      <c r="C11" s="7">
        <f t="shared" si="0"/>
        <v>1.0771824599913044E-2</v>
      </c>
    </row>
    <row r="12" spans="1:3" x14ac:dyDescent="0.35">
      <c r="A12" t="s">
        <v>118</v>
      </c>
      <c r="B12">
        <v>3103</v>
      </c>
      <c r="C12" s="7">
        <f t="shared" si="0"/>
        <v>1.7728318517837157E-3</v>
      </c>
    </row>
    <row r="13" spans="1:3" x14ac:dyDescent="0.35">
      <c r="A13" t="s">
        <v>119</v>
      </c>
      <c r="B13">
        <v>6115</v>
      </c>
      <c r="C13" s="7">
        <f t="shared" si="0"/>
        <v>3.4936728242531169E-3</v>
      </c>
    </row>
    <row r="14" spans="1:3" x14ac:dyDescent="0.35">
      <c r="A14" t="s">
        <v>120</v>
      </c>
      <c r="B14">
        <v>3709</v>
      </c>
      <c r="C14" s="7">
        <f t="shared" si="0"/>
        <v>2.119056828316404E-3</v>
      </c>
    </row>
    <row r="15" spans="1:3" x14ac:dyDescent="0.35">
      <c r="A15" t="s">
        <v>121</v>
      </c>
      <c r="B15">
        <v>3468</v>
      </c>
      <c r="C15" s="7">
        <f t="shared" si="0"/>
        <v>1.9813666973850872E-3</v>
      </c>
    </row>
    <row r="16" spans="1:3" x14ac:dyDescent="0.35">
      <c r="A16" t="s">
        <v>122</v>
      </c>
      <c r="B16">
        <v>18392</v>
      </c>
      <c r="C16" s="7">
        <f t="shared" si="0"/>
        <v>1.0507870904932678E-2</v>
      </c>
    </row>
    <row r="17" spans="1:3" x14ac:dyDescent="0.35">
      <c r="A17" t="s">
        <v>123</v>
      </c>
      <c r="B17">
        <v>1489</v>
      </c>
      <c r="C17" s="7">
        <f t="shared" si="0"/>
        <v>8.5070790438477369E-4</v>
      </c>
    </row>
    <row r="18" spans="1:3" x14ac:dyDescent="0.35">
      <c r="A18" t="s">
        <v>124</v>
      </c>
      <c r="B18">
        <v>15265</v>
      </c>
      <c r="C18" s="7">
        <f t="shared" si="0"/>
        <v>8.7213271728902413E-3</v>
      </c>
    </row>
    <row r="19" spans="1:3" x14ac:dyDescent="0.35">
      <c r="A19" t="s">
        <v>125</v>
      </c>
      <c r="B19">
        <v>1265</v>
      </c>
      <c r="C19" s="7">
        <f t="shared" si="0"/>
        <v>7.2273035530338392E-4</v>
      </c>
    </row>
    <row r="20" spans="1:3" x14ac:dyDescent="0.35">
      <c r="A20" t="s">
        <v>126</v>
      </c>
      <c r="B20">
        <v>3349</v>
      </c>
      <c r="C20" s="7">
        <f t="shared" si="0"/>
        <v>1.913378624435599E-3</v>
      </c>
    </row>
    <row r="21" spans="1:3" x14ac:dyDescent="0.35">
      <c r="A21" t="s">
        <v>127</v>
      </c>
      <c r="B21">
        <v>944</v>
      </c>
      <c r="C21" s="7">
        <f t="shared" si="0"/>
        <v>5.3933395684299949E-4</v>
      </c>
    </row>
    <row r="22" spans="1:3" x14ac:dyDescent="0.35">
      <c r="A22" t="s">
        <v>128</v>
      </c>
      <c r="B22">
        <v>4371</v>
      </c>
      <c r="C22" s="7">
        <f t="shared" si="0"/>
        <v>2.4972761921194398E-3</v>
      </c>
    </row>
    <row r="23" spans="1:3" x14ac:dyDescent="0.35">
      <c r="A23" t="s">
        <v>129</v>
      </c>
      <c r="B23">
        <v>5251</v>
      </c>
      <c r="C23" s="7">
        <f t="shared" si="0"/>
        <v>3.0000451349391851E-3</v>
      </c>
    </row>
    <row r="24" spans="1:3" x14ac:dyDescent="0.35">
      <c r="A24" t="s">
        <v>130</v>
      </c>
      <c r="B24">
        <v>2430</v>
      </c>
      <c r="C24" s="7">
        <f t="shared" si="0"/>
        <v>1.3883278761954332E-3</v>
      </c>
    </row>
    <row r="25" spans="1:3" x14ac:dyDescent="0.35">
      <c r="A25" t="s">
        <v>131</v>
      </c>
      <c r="B25">
        <v>16559</v>
      </c>
      <c r="C25" s="7">
        <f t="shared" si="0"/>
        <v>9.4606260501729125E-3</v>
      </c>
    </row>
    <row r="26" spans="1:3" x14ac:dyDescent="0.35">
      <c r="A26" t="s">
        <v>132</v>
      </c>
      <c r="B26">
        <v>2516</v>
      </c>
      <c r="C26" s="7">
        <f t="shared" si="0"/>
        <v>1.437462113789181E-3</v>
      </c>
    </row>
    <row r="27" spans="1:3" x14ac:dyDescent="0.35">
      <c r="A27" t="s">
        <v>133</v>
      </c>
      <c r="B27">
        <v>1796</v>
      </c>
      <c r="C27" s="7">
        <f t="shared" si="0"/>
        <v>1.0261057060275711E-3</v>
      </c>
    </row>
    <row r="28" spans="1:3" x14ac:dyDescent="0.35">
      <c r="A28" t="s">
        <v>134</v>
      </c>
      <c r="B28">
        <v>8455</v>
      </c>
      <c r="C28" s="7">
        <f t="shared" si="0"/>
        <v>4.8305811494783486E-3</v>
      </c>
    </row>
    <row r="29" spans="1:3" x14ac:dyDescent="0.35">
      <c r="A29" t="s">
        <v>135</v>
      </c>
      <c r="B29">
        <v>1100</v>
      </c>
      <c r="C29" s="7">
        <f t="shared" si="0"/>
        <v>6.2846117852468166E-4</v>
      </c>
    </row>
    <row r="30" spans="1:3" x14ac:dyDescent="0.35">
      <c r="A30" t="s">
        <v>136</v>
      </c>
      <c r="B30">
        <v>17231</v>
      </c>
      <c r="C30" s="7">
        <f t="shared" si="0"/>
        <v>9.8445586974170822E-3</v>
      </c>
    </row>
    <row r="31" spans="1:3" x14ac:dyDescent="0.35">
      <c r="A31" t="s">
        <v>137</v>
      </c>
      <c r="B31">
        <v>8456</v>
      </c>
      <c r="C31" s="7">
        <f t="shared" si="0"/>
        <v>4.8311524778224622E-3</v>
      </c>
    </row>
    <row r="32" spans="1:3" x14ac:dyDescent="0.35">
      <c r="A32" t="s">
        <v>138</v>
      </c>
      <c r="B32">
        <v>704</v>
      </c>
      <c r="C32" s="7">
        <f t="shared" si="0"/>
        <v>4.0221515425579627E-4</v>
      </c>
    </row>
    <row r="33" spans="1:3" x14ac:dyDescent="0.35">
      <c r="A33" t="s">
        <v>139</v>
      </c>
      <c r="B33">
        <v>132</v>
      </c>
      <c r="C33" s="7">
        <f t="shared" si="0"/>
        <v>7.5415341422961797E-5</v>
      </c>
    </row>
    <row r="34" spans="1:3" x14ac:dyDescent="0.35">
      <c r="A34" t="s">
        <v>140</v>
      </c>
      <c r="B34">
        <v>740</v>
      </c>
      <c r="C34" s="7">
        <f t="shared" si="0"/>
        <v>4.2278297464387675E-4</v>
      </c>
    </row>
    <row r="35" spans="1:3" x14ac:dyDescent="0.35">
      <c r="A35" t="s">
        <v>141</v>
      </c>
      <c r="B35">
        <v>533</v>
      </c>
      <c r="C35" s="7">
        <f t="shared" si="0"/>
        <v>3.0451800741241393E-4</v>
      </c>
    </row>
    <row r="36" spans="1:3" x14ac:dyDescent="0.35">
      <c r="A36" t="s">
        <v>142</v>
      </c>
      <c r="B36">
        <v>277</v>
      </c>
      <c r="C36" s="7">
        <f t="shared" si="0"/>
        <v>1.5825795131939712E-4</v>
      </c>
    </row>
    <row r="37" spans="1:3" x14ac:dyDescent="0.35">
      <c r="A37" t="s">
        <v>143</v>
      </c>
      <c r="B37">
        <v>222</v>
      </c>
      <c r="C37" s="7">
        <f t="shared" si="0"/>
        <v>1.2683489239316304E-4</v>
      </c>
    </row>
    <row r="38" spans="1:3" x14ac:dyDescent="0.35">
      <c r="A38" t="s">
        <v>144</v>
      </c>
      <c r="B38">
        <v>528</v>
      </c>
      <c r="C38" s="7">
        <f t="shared" si="0"/>
        <v>3.0166136569184719E-4</v>
      </c>
    </row>
    <row r="39" spans="1:3" x14ac:dyDescent="0.35">
      <c r="A39" t="s">
        <v>145</v>
      </c>
      <c r="B39">
        <v>25923</v>
      </c>
      <c r="C39" s="7">
        <f t="shared" si="0"/>
        <v>1.4810544664450294E-2</v>
      </c>
    </row>
    <row r="40" spans="1:3" x14ac:dyDescent="0.35">
      <c r="A40" t="s">
        <v>146</v>
      </c>
      <c r="B40">
        <v>17822</v>
      </c>
      <c r="C40" s="7">
        <f t="shared" si="0"/>
        <v>1.018221374878807E-2</v>
      </c>
    </row>
    <row r="41" spans="1:3" x14ac:dyDescent="0.35">
      <c r="A41" t="s">
        <v>147</v>
      </c>
      <c r="B41">
        <v>58965</v>
      </c>
      <c r="C41" s="7">
        <f t="shared" si="0"/>
        <v>3.3688375810643503E-2</v>
      </c>
    </row>
    <row r="42" spans="1:3" x14ac:dyDescent="0.35">
      <c r="A42" t="s">
        <v>148</v>
      </c>
      <c r="B42">
        <v>198206</v>
      </c>
      <c r="C42" s="7">
        <f t="shared" si="0"/>
        <v>0.11324070577333005</v>
      </c>
    </row>
    <row r="43" spans="1:3" x14ac:dyDescent="0.35">
      <c r="A43" t="s">
        <v>149</v>
      </c>
      <c r="B43">
        <v>20555</v>
      </c>
      <c r="C43" s="7">
        <f t="shared" si="0"/>
        <v>1.1743654113249846E-2</v>
      </c>
    </row>
    <row r="44" spans="1:3" x14ac:dyDescent="0.35">
      <c r="A44" t="s">
        <v>150</v>
      </c>
      <c r="B44">
        <v>139381</v>
      </c>
      <c r="C44" s="7">
        <f t="shared" si="0"/>
        <v>7.963231593086241E-2</v>
      </c>
    </row>
    <row r="45" spans="1:3" x14ac:dyDescent="0.35">
      <c r="A45" t="s">
        <v>151</v>
      </c>
      <c r="B45">
        <v>64309</v>
      </c>
      <c r="C45" s="7">
        <f t="shared" si="0"/>
        <v>3.6741554481585233E-2</v>
      </c>
    </row>
    <row r="46" spans="1:3" x14ac:dyDescent="0.35">
      <c r="A46" t="s">
        <v>152</v>
      </c>
      <c r="B46">
        <v>90246</v>
      </c>
      <c r="C46" s="7">
        <f t="shared" si="0"/>
        <v>5.1560097742853112E-2</v>
      </c>
    </row>
    <row r="47" spans="1:3" x14ac:dyDescent="0.35">
      <c r="A47" t="s">
        <v>153</v>
      </c>
      <c r="B47">
        <v>46363</v>
      </c>
      <c r="C47" s="7">
        <f t="shared" si="0"/>
        <v>2.6488496018127104E-2</v>
      </c>
    </row>
    <row r="48" spans="1:3" x14ac:dyDescent="0.35">
      <c r="A48" t="s">
        <v>154</v>
      </c>
      <c r="B48">
        <v>26683</v>
      </c>
      <c r="C48" s="7">
        <f t="shared" si="0"/>
        <v>1.5244754205976437E-2</v>
      </c>
    </row>
    <row r="49" spans="1:3" x14ac:dyDescent="0.35">
      <c r="A49" t="s">
        <v>155</v>
      </c>
      <c r="B49">
        <v>274558</v>
      </c>
      <c r="C49" s="7">
        <f t="shared" si="0"/>
        <v>0.15686276750307232</v>
      </c>
    </row>
    <row r="50" spans="1:3" x14ac:dyDescent="0.35">
      <c r="A50" t="s">
        <v>156</v>
      </c>
      <c r="B50">
        <v>55634</v>
      </c>
      <c r="C50" s="7">
        <f t="shared" si="0"/>
        <v>3.1785281096401947E-2</v>
      </c>
    </row>
    <row r="51" spans="1:3" x14ac:dyDescent="0.35">
      <c r="A51" t="s">
        <v>157</v>
      </c>
      <c r="B51">
        <v>57497</v>
      </c>
      <c r="C51" s="7">
        <f t="shared" si="0"/>
        <v>3.2849665801485108E-2</v>
      </c>
    </row>
    <row r="52" spans="1:3" x14ac:dyDescent="0.35">
      <c r="A52" t="s">
        <v>158</v>
      </c>
      <c r="B52">
        <v>11928</v>
      </c>
      <c r="C52" s="7">
        <f t="shared" si="0"/>
        <v>6.8148044885840029E-3</v>
      </c>
    </row>
    <row r="53" spans="1:3" x14ac:dyDescent="0.35">
      <c r="A53" t="s">
        <v>159</v>
      </c>
      <c r="B53">
        <v>42968</v>
      </c>
      <c r="C53" s="7">
        <f t="shared" si="0"/>
        <v>2.4548836289862291E-2</v>
      </c>
    </row>
    <row r="54" spans="1:3" x14ac:dyDescent="0.35">
      <c r="A54" t="s">
        <v>160</v>
      </c>
      <c r="B54">
        <v>182854</v>
      </c>
      <c r="C54" s="7">
        <f>B54/$B$55</f>
        <v>0.10446967303450194</v>
      </c>
    </row>
    <row r="55" spans="1:3" x14ac:dyDescent="0.35">
      <c r="A55" t="s">
        <v>54</v>
      </c>
      <c r="B55">
        <v>1750307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41C1A7-9EF9-4B0B-B4E9-18B2551D3E2B}">
  <dimension ref="A1:B55"/>
  <sheetViews>
    <sheetView topLeftCell="A45" workbookViewId="0">
      <selection activeCell="G17" sqref="G17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302</v>
      </c>
      <c r="B1" t="s">
        <v>258</v>
      </c>
    </row>
    <row r="2" spans="1:2" x14ac:dyDescent="0.35">
      <c r="A2" t="s">
        <v>108</v>
      </c>
      <c r="B2">
        <v>14264</v>
      </c>
    </row>
    <row r="3" spans="1:2" x14ac:dyDescent="0.35">
      <c r="A3" t="s">
        <v>109</v>
      </c>
      <c r="B3">
        <v>3614</v>
      </c>
    </row>
    <row r="4" spans="1:2" x14ac:dyDescent="0.35">
      <c r="A4" t="s">
        <v>110</v>
      </c>
      <c r="B4">
        <v>644</v>
      </c>
    </row>
    <row r="5" spans="1:2" x14ac:dyDescent="0.35">
      <c r="A5" t="s">
        <v>111</v>
      </c>
      <c r="B5">
        <v>1497</v>
      </c>
    </row>
    <row r="6" spans="1:2" x14ac:dyDescent="0.35">
      <c r="A6" t="s">
        <v>112</v>
      </c>
      <c r="B6">
        <v>45822</v>
      </c>
    </row>
    <row r="7" spans="1:2" x14ac:dyDescent="0.35">
      <c r="A7" t="s">
        <v>113</v>
      </c>
      <c r="B7">
        <v>3110</v>
      </c>
    </row>
    <row r="8" spans="1:2" x14ac:dyDescent="0.35">
      <c r="A8" t="s">
        <v>114</v>
      </c>
      <c r="B8">
        <v>6012</v>
      </c>
    </row>
    <row r="9" spans="1:2" x14ac:dyDescent="0.35">
      <c r="A9" t="s">
        <v>115</v>
      </c>
      <c r="B9">
        <v>0</v>
      </c>
    </row>
    <row r="10" spans="1:2" x14ac:dyDescent="0.35">
      <c r="A10" t="s">
        <v>116</v>
      </c>
      <c r="B10">
        <v>0</v>
      </c>
    </row>
    <row r="11" spans="1:2" x14ac:dyDescent="0.35">
      <c r="A11" t="s">
        <v>117</v>
      </c>
      <c r="B11">
        <v>0</v>
      </c>
    </row>
    <row r="12" spans="1:2" x14ac:dyDescent="0.35">
      <c r="A12" t="s">
        <v>118</v>
      </c>
      <c r="B12">
        <v>0</v>
      </c>
    </row>
    <row r="13" spans="1:2" x14ac:dyDescent="0.35">
      <c r="A13" t="s">
        <v>119</v>
      </c>
      <c r="B13">
        <v>0</v>
      </c>
    </row>
    <row r="14" spans="1:2" x14ac:dyDescent="0.35">
      <c r="A14" t="s">
        <v>120</v>
      </c>
      <c r="B14">
        <v>0</v>
      </c>
    </row>
    <row r="15" spans="1:2" x14ac:dyDescent="0.35">
      <c r="A15" t="s">
        <v>121</v>
      </c>
      <c r="B15">
        <v>0</v>
      </c>
    </row>
    <row r="16" spans="1:2" x14ac:dyDescent="0.35">
      <c r="A16" t="s">
        <v>122</v>
      </c>
      <c r="B16">
        <v>0</v>
      </c>
    </row>
    <row r="17" spans="1:2" x14ac:dyDescent="0.35">
      <c r="A17" t="s">
        <v>123</v>
      </c>
      <c r="B17">
        <v>0</v>
      </c>
    </row>
    <row r="18" spans="1:2" x14ac:dyDescent="0.35">
      <c r="A18" t="s">
        <v>124</v>
      </c>
      <c r="B18">
        <v>0</v>
      </c>
    </row>
    <row r="19" spans="1:2" x14ac:dyDescent="0.35">
      <c r="A19" t="s">
        <v>125</v>
      </c>
      <c r="B19">
        <v>0</v>
      </c>
    </row>
    <row r="20" spans="1:2" x14ac:dyDescent="0.35">
      <c r="A20" t="s">
        <v>126</v>
      </c>
      <c r="B20">
        <v>0</v>
      </c>
    </row>
    <row r="21" spans="1:2" x14ac:dyDescent="0.35">
      <c r="A21" t="s">
        <v>127</v>
      </c>
      <c r="B21">
        <v>0</v>
      </c>
    </row>
    <row r="22" spans="1:2" x14ac:dyDescent="0.35">
      <c r="A22" t="s">
        <v>128</v>
      </c>
      <c r="B22">
        <v>0</v>
      </c>
    </row>
    <row r="23" spans="1:2" x14ac:dyDescent="0.35">
      <c r="A23" t="s">
        <v>129</v>
      </c>
      <c r="B23">
        <v>0</v>
      </c>
    </row>
    <row r="24" spans="1:2" x14ac:dyDescent="0.35">
      <c r="A24" t="s">
        <v>130</v>
      </c>
      <c r="B24">
        <v>0</v>
      </c>
    </row>
    <row r="25" spans="1:2" x14ac:dyDescent="0.35">
      <c r="A25" t="s">
        <v>131</v>
      </c>
      <c r="B25">
        <v>0</v>
      </c>
    </row>
    <row r="26" spans="1:2" x14ac:dyDescent="0.35">
      <c r="A26" t="s">
        <v>132</v>
      </c>
      <c r="B26">
        <v>0</v>
      </c>
    </row>
    <row r="27" spans="1:2" x14ac:dyDescent="0.35">
      <c r="A27" t="s">
        <v>133</v>
      </c>
      <c r="B27">
        <v>0</v>
      </c>
    </row>
    <row r="28" spans="1:2" x14ac:dyDescent="0.35">
      <c r="A28" t="s">
        <v>134</v>
      </c>
      <c r="B28">
        <v>0</v>
      </c>
    </row>
    <row r="29" spans="1:2" x14ac:dyDescent="0.35">
      <c r="A29" t="s">
        <v>135</v>
      </c>
      <c r="B29">
        <v>0</v>
      </c>
    </row>
    <row r="30" spans="1:2" x14ac:dyDescent="0.35">
      <c r="A30" t="s">
        <v>136</v>
      </c>
      <c r="B30">
        <v>0</v>
      </c>
    </row>
    <row r="31" spans="1:2" x14ac:dyDescent="0.35">
      <c r="A31" t="s">
        <v>137</v>
      </c>
      <c r="B31">
        <v>0</v>
      </c>
    </row>
    <row r="32" spans="1:2" x14ac:dyDescent="0.35">
      <c r="A32" t="s">
        <v>138</v>
      </c>
      <c r="B32">
        <v>0</v>
      </c>
    </row>
    <row r="33" spans="1:2" x14ac:dyDescent="0.35">
      <c r="A33" t="s">
        <v>139</v>
      </c>
      <c r="B33">
        <v>0</v>
      </c>
    </row>
    <row r="34" spans="1:2" x14ac:dyDescent="0.35">
      <c r="A34" t="s">
        <v>140</v>
      </c>
      <c r="B34">
        <v>0</v>
      </c>
    </row>
    <row r="35" spans="1:2" x14ac:dyDescent="0.35">
      <c r="A35" t="s">
        <v>141</v>
      </c>
      <c r="B35">
        <v>0</v>
      </c>
    </row>
    <row r="36" spans="1:2" x14ac:dyDescent="0.35">
      <c r="A36" t="s">
        <v>142</v>
      </c>
      <c r="B36">
        <v>0</v>
      </c>
    </row>
    <row r="37" spans="1:2" x14ac:dyDescent="0.35">
      <c r="A37" t="s">
        <v>143</v>
      </c>
      <c r="B37">
        <v>0</v>
      </c>
    </row>
    <row r="38" spans="1:2" x14ac:dyDescent="0.35">
      <c r="A38" t="s">
        <v>144</v>
      </c>
      <c r="B38">
        <v>0</v>
      </c>
    </row>
    <row r="39" spans="1:2" x14ac:dyDescent="0.35">
      <c r="A39" t="s">
        <v>145</v>
      </c>
      <c r="B39">
        <v>0</v>
      </c>
    </row>
    <row r="40" spans="1:2" x14ac:dyDescent="0.35">
      <c r="A40" t="s">
        <v>146</v>
      </c>
      <c r="B40">
        <v>0</v>
      </c>
    </row>
    <row r="41" spans="1:2" x14ac:dyDescent="0.35">
      <c r="A41" t="s">
        <v>147</v>
      </c>
      <c r="B41">
        <v>0</v>
      </c>
    </row>
    <row r="42" spans="1:2" x14ac:dyDescent="0.35">
      <c r="A42" t="s">
        <v>148</v>
      </c>
      <c r="B42">
        <v>0</v>
      </c>
    </row>
    <row r="43" spans="1:2" x14ac:dyDescent="0.35">
      <c r="A43" t="s">
        <v>149</v>
      </c>
      <c r="B43">
        <v>0</v>
      </c>
    </row>
    <row r="44" spans="1:2" x14ac:dyDescent="0.35">
      <c r="A44" t="s">
        <v>150</v>
      </c>
      <c r="B44">
        <v>0</v>
      </c>
    </row>
    <row r="45" spans="1:2" x14ac:dyDescent="0.35">
      <c r="A45" t="s">
        <v>151</v>
      </c>
      <c r="B45">
        <v>0</v>
      </c>
    </row>
    <row r="46" spans="1:2" x14ac:dyDescent="0.35">
      <c r="A46" t="s">
        <v>152</v>
      </c>
      <c r="B46">
        <v>0</v>
      </c>
    </row>
    <row r="47" spans="1:2" x14ac:dyDescent="0.35">
      <c r="A47" t="s">
        <v>153</v>
      </c>
      <c r="B47">
        <v>0</v>
      </c>
    </row>
    <row r="48" spans="1:2" x14ac:dyDescent="0.35">
      <c r="A48" t="s">
        <v>154</v>
      </c>
      <c r="B48">
        <v>0</v>
      </c>
    </row>
    <row r="49" spans="1:2" x14ac:dyDescent="0.35">
      <c r="A49" t="s">
        <v>155</v>
      </c>
      <c r="B49">
        <v>0</v>
      </c>
    </row>
    <row r="50" spans="1:2" x14ac:dyDescent="0.35">
      <c r="A50" t="s">
        <v>156</v>
      </c>
      <c r="B50">
        <v>0</v>
      </c>
    </row>
    <row r="51" spans="1:2" x14ac:dyDescent="0.35">
      <c r="A51" t="s">
        <v>157</v>
      </c>
      <c r="B51">
        <v>0</v>
      </c>
    </row>
    <row r="52" spans="1:2" x14ac:dyDescent="0.35">
      <c r="A52" t="s">
        <v>158</v>
      </c>
      <c r="B52">
        <v>0</v>
      </c>
    </row>
    <row r="53" spans="1:2" x14ac:dyDescent="0.35">
      <c r="A53" t="s">
        <v>159</v>
      </c>
      <c r="B53">
        <v>0</v>
      </c>
    </row>
    <row r="54" spans="1:2" x14ac:dyDescent="0.35">
      <c r="A54" t="s">
        <v>160</v>
      </c>
      <c r="B54">
        <v>0</v>
      </c>
    </row>
    <row r="55" spans="1:2" x14ac:dyDescent="0.35">
      <c r="A55" t="s">
        <v>54</v>
      </c>
      <c r="B55">
        <v>74963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0DBF42-1B11-4D27-AA82-D50D1B3E9735}">
  <dimension ref="A1:E55"/>
  <sheetViews>
    <sheetView topLeftCell="A37" workbookViewId="0">
      <selection activeCell="I56" sqref="I56"/>
    </sheetView>
  </sheetViews>
  <sheetFormatPr defaultRowHeight="14.5" x14ac:dyDescent="0.35"/>
  <cols>
    <col min="1" max="1" width="15.54296875" bestFit="1" customWidth="1"/>
  </cols>
  <sheetData>
    <row r="1" spans="1:5" x14ac:dyDescent="0.35">
      <c r="A1" t="s">
        <v>262</v>
      </c>
      <c r="B1" t="s">
        <v>164</v>
      </c>
      <c r="C1" t="s">
        <v>165</v>
      </c>
      <c r="D1" t="s">
        <v>54</v>
      </c>
    </row>
    <row r="2" spans="1:5" x14ac:dyDescent="0.35">
      <c r="A2" t="s">
        <v>108</v>
      </c>
      <c r="B2">
        <v>0</v>
      </c>
      <c r="C2">
        <v>0</v>
      </c>
      <c r="D2">
        <v>0</v>
      </c>
    </row>
    <row r="3" spans="1:5" x14ac:dyDescent="0.35">
      <c r="A3" t="s">
        <v>109</v>
      </c>
      <c r="B3">
        <v>0</v>
      </c>
      <c r="C3">
        <v>0</v>
      </c>
      <c r="D3">
        <v>0</v>
      </c>
    </row>
    <row r="4" spans="1:5" x14ac:dyDescent="0.35">
      <c r="A4" t="s">
        <v>110</v>
      </c>
      <c r="B4">
        <v>0</v>
      </c>
      <c r="C4">
        <v>0</v>
      </c>
      <c r="D4">
        <v>0</v>
      </c>
    </row>
    <row r="5" spans="1:5" x14ac:dyDescent="0.35">
      <c r="A5" t="s">
        <v>111</v>
      </c>
      <c r="B5">
        <v>0</v>
      </c>
      <c r="C5">
        <v>0</v>
      </c>
      <c r="D5">
        <v>0</v>
      </c>
    </row>
    <row r="6" spans="1:5" x14ac:dyDescent="0.35">
      <c r="A6" t="s">
        <v>112</v>
      </c>
      <c r="B6">
        <v>0</v>
      </c>
      <c r="C6">
        <v>0</v>
      </c>
      <c r="D6">
        <v>0</v>
      </c>
    </row>
    <row r="7" spans="1:5" x14ac:dyDescent="0.35">
      <c r="A7" t="s">
        <v>113</v>
      </c>
      <c r="B7">
        <v>0</v>
      </c>
      <c r="C7">
        <v>0</v>
      </c>
      <c r="D7">
        <v>0</v>
      </c>
    </row>
    <row r="8" spans="1:5" x14ac:dyDescent="0.35">
      <c r="A8" t="s">
        <v>114</v>
      </c>
      <c r="B8">
        <v>0</v>
      </c>
      <c r="C8">
        <v>0</v>
      </c>
      <c r="D8">
        <v>0</v>
      </c>
    </row>
    <row r="9" spans="1:5" x14ac:dyDescent="0.35">
      <c r="A9" t="s">
        <v>115</v>
      </c>
      <c r="B9">
        <v>0</v>
      </c>
      <c r="C9">
        <v>0</v>
      </c>
      <c r="D9">
        <v>0</v>
      </c>
    </row>
    <row r="10" spans="1:5" x14ac:dyDescent="0.35">
      <c r="A10" t="s">
        <v>116</v>
      </c>
      <c r="B10">
        <v>0</v>
      </c>
      <c r="C10">
        <v>0</v>
      </c>
      <c r="D10">
        <v>0</v>
      </c>
    </row>
    <row r="11" spans="1:5" x14ac:dyDescent="0.35">
      <c r="A11" t="s">
        <v>117</v>
      </c>
      <c r="B11">
        <v>0</v>
      </c>
      <c r="C11">
        <v>0</v>
      </c>
      <c r="D11">
        <v>0</v>
      </c>
    </row>
    <row r="12" spans="1:5" x14ac:dyDescent="0.35">
      <c r="A12" t="s">
        <v>118</v>
      </c>
      <c r="B12">
        <v>18.8</v>
      </c>
      <c r="C12">
        <v>10.6</v>
      </c>
      <c r="D12">
        <v>29.5</v>
      </c>
      <c r="E12" s="8">
        <f t="shared" ref="E12:E30" si="0">D12/$D$55</f>
        <v>3.6375608366636537E-5</v>
      </c>
    </row>
    <row r="13" spans="1:5" x14ac:dyDescent="0.35">
      <c r="A13" t="s">
        <v>119</v>
      </c>
      <c r="B13">
        <v>0</v>
      </c>
      <c r="C13">
        <v>0</v>
      </c>
      <c r="D13">
        <v>0</v>
      </c>
      <c r="E13" s="8">
        <f t="shared" si="0"/>
        <v>0</v>
      </c>
    </row>
    <row r="14" spans="1:5" x14ac:dyDescent="0.35">
      <c r="A14" t="s">
        <v>120</v>
      </c>
      <c r="B14">
        <v>1.1399999999999999</v>
      </c>
      <c r="C14">
        <v>0.112</v>
      </c>
      <c r="D14">
        <v>1.25</v>
      </c>
      <c r="E14" s="8">
        <f t="shared" si="0"/>
        <v>1.5413393375693449E-6</v>
      </c>
    </row>
    <row r="15" spans="1:5" x14ac:dyDescent="0.35">
      <c r="A15" t="s">
        <v>121</v>
      </c>
      <c r="B15">
        <v>69.599999999999994</v>
      </c>
      <c r="C15">
        <v>43.7</v>
      </c>
      <c r="D15">
        <v>113</v>
      </c>
      <c r="E15" s="8">
        <f t="shared" si="0"/>
        <v>1.3933707611626876E-4</v>
      </c>
    </row>
    <row r="16" spans="1:5" x14ac:dyDescent="0.35">
      <c r="A16" t="s">
        <v>122</v>
      </c>
      <c r="B16">
        <v>207</v>
      </c>
      <c r="C16">
        <v>150</v>
      </c>
      <c r="D16">
        <v>357</v>
      </c>
      <c r="E16" s="8">
        <f t="shared" si="0"/>
        <v>4.4020651480980487E-4</v>
      </c>
    </row>
    <row r="17" spans="1:5" x14ac:dyDescent="0.35">
      <c r="A17" t="s">
        <v>123</v>
      </c>
      <c r="B17">
        <v>82.2</v>
      </c>
      <c r="C17">
        <v>49.4</v>
      </c>
      <c r="D17">
        <v>132</v>
      </c>
      <c r="E17" s="8">
        <f t="shared" si="0"/>
        <v>1.6276543404732281E-4</v>
      </c>
    </row>
    <row r="18" spans="1:5" x14ac:dyDescent="0.35">
      <c r="A18" t="s">
        <v>124</v>
      </c>
      <c r="B18">
        <v>0</v>
      </c>
      <c r="C18">
        <v>0</v>
      </c>
      <c r="D18">
        <v>0</v>
      </c>
      <c r="E18" s="8">
        <f t="shared" si="0"/>
        <v>0</v>
      </c>
    </row>
    <row r="19" spans="1:5" x14ac:dyDescent="0.35">
      <c r="A19" t="s">
        <v>125</v>
      </c>
      <c r="B19">
        <v>2.21</v>
      </c>
      <c r="C19">
        <v>1.31</v>
      </c>
      <c r="D19">
        <v>3.51</v>
      </c>
      <c r="E19" s="8">
        <f t="shared" si="0"/>
        <v>4.3280808598947203E-6</v>
      </c>
    </row>
    <row r="20" spans="1:5" x14ac:dyDescent="0.35">
      <c r="A20" t="s">
        <v>126</v>
      </c>
      <c r="B20">
        <v>8.4700000000000006</v>
      </c>
      <c r="C20">
        <v>2.17</v>
      </c>
      <c r="D20">
        <v>10.6</v>
      </c>
      <c r="E20" s="8">
        <f t="shared" si="0"/>
        <v>1.3070557582588044E-5</v>
      </c>
    </row>
    <row r="21" spans="1:5" x14ac:dyDescent="0.35">
      <c r="A21" t="s">
        <v>127</v>
      </c>
      <c r="B21">
        <v>9.2999999999999999E-2</v>
      </c>
      <c r="C21">
        <v>2.1000000000000001E-2</v>
      </c>
      <c r="D21">
        <v>0.115</v>
      </c>
      <c r="E21" s="8">
        <f t="shared" si="0"/>
        <v>1.4180321905637972E-7</v>
      </c>
    </row>
    <row r="22" spans="1:5" x14ac:dyDescent="0.35">
      <c r="A22" t="s">
        <v>128</v>
      </c>
      <c r="B22">
        <v>0</v>
      </c>
      <c r="C22">
        <v>0</v>
      </c>
      <c r="D22">
        <v>0</v>
      </c>
      <c r="E22" s="8">
        <f t="shared" si="0"/>
        <v>0</v>
      </c>
    </row>
    <row r="23" spans="1:5" x14ac:dyDescent="0.35">
      <c r="A23" t="s">
        <v>129</v>
      </c>
      <c r="B23">
        <v>13.6</v>
      </c>
      <c r="C23">
        <v>3.94</v>
      </c>
      <c r="D23">
        <v>17.600000000000001</v>
      </c>
      <c r="E23" s="8">
        <f t="shared" si="0"/>
        <v>2.1702057872976376E-5</v>
      </c>
    </row>
    <row r="24" spans="1:5" x14ac:dyDescent="0.35">
      <c r="A24" t="s">
        <v>130</v>
      </c>
      <c r="B24">
        <v>0</v>
      </c>
      <c r="C24">
        <v>0</v>
      </c>
      <c r="D24">
        <v>0</v>
      </c>
      <c r="E24" s="8">
        <f t="shared" si="0"/>
        <v>0</v>
      </c>
    </row>
    <row r="25" spans="1:5" x14ac:dyDescent="0.35">
      <c r="A25" t="s">
        <v>131</v>
      </c>
      <c r="B25">
        <v>29302</v>
      </c>
      <c r="C25">
        <v>135417</v>
      </c>
      <c r="D25">
        <v>164719</v>
      </c>
      <c r="E25" s="8">
        <f t="shared" si="0"/>
        <v>0.20311029947606793</v>
      </c>
    </row>
    <row r="26" spans="1:5" x14ac:dyDescent="0.35">
      <c r="A26" t="s">
        <v>132</v>
      </c>
      <c r="B26">
        <v>22264</v>
      </c>
      <c r="C26">
        <v>11833</v>
      </c>
      <c r="D26">
        <v>34097</v>
      </c>
      <c r="E26" s="8">
        <f t="shared" si="0"/>
        <v>4.2044037914481559E-2</v>
      </c>
    </row>
    <row r="27" spans="1:5" x14ac:dyDescent="0.35">
      <c r="A27" t="s">
        <v>133</v>
      </c>
      <c r="B27">
        <v>10716</v>
      </c>
      <c r="C27">
        <v>22798</v>
      </c>
      <c r="D27">
        <v>33514</v>
      </c>
      <c r="E27" s="8">
        <f t="shared" si="0"/>
        <v>4.1325157247439216E-2</v>
      </c>
    </row>
    <row r="28" spans="1:5" x14ac:dyDescent="0.35">
      <c r="A28" t="s">
        <v>134</v>
      </c>
      <c r="B28">
        <v>58659</v>
      </c>
      <c r="C28">
        <v>65607</v>
      </c>
      <c r="D28">
        <v>124267</v>
      </c>
      <c r="E28" s="8">
        <f t="shared" si="0"/>
        <v>0.15323009236938381</v>
      </c>
    </row>
    <row r="29" spans="1:5" x14ac:dyDescent="0.35">
      <c r="A29" t="s">
        <v>135</v>
      </c>
      <c r="B29">
        <v>6692</v>
      </c>
      <c r="C29">
        <v>1892</v>
      </c>
      <c r="D29">
        <v>8584</v>
      </c>
      <c r="E29" s="8">
        <f t="shared" si="0"/>
        <v>1.0584685498956204E-2</v>
      </c>
    </row>
    <row r="30" spans="1:5" x14ac:dyDescent="0.35">
      <c r="A30" t="s">
        <v>136</v>
      </c>
      <c r="B30">
        <v>1016</v>
      </c>
      <c r="C30">
        <v>514</v>
      </c>
      <c r="D30">
        <v>1529</v>
      </c>
      <c r="E30" s="8">
        <f t="shared" si="0"/>
        <v>1.8853662777148226E-3</v>
      </c>
    </row>
    <row r="31" spans="1:5" x14ac:dyDescent="0.35">
      <c r="A31" t="s">
        <v>137</v>
      </c>
      <c r="B31">
        <v>0</v>
      </c>
      <c r="C31">
        <v>0</v>
      </c>
      <c r="D31">
        <v>0</v>
      </c>
    </row>
    <row r="32" spans="1:5" x14ac:dyDescent="0.35">
      <c r="A32" t="s">
        <v>138</v>
      </c>
      <c r="B32">
        <v>0</v>
      </c>
      <c r="C32">
        <v>0</v>
      </c>
      <c r="D32">
        <v>0</v>
      </c>
    </row>
    <row r="33" spans="1:5" x14ac:dyDescent="0.35">
      <c r="A33" t="s">
        <v>139</v>
      </c>
      <c r="B33">
        <v>0</v>
      </c>
      <c r="C33">
        <v>0</v>
      </c>
      <c r="D33">
        <v>0</v>
      </c>
    </row>
    <row r="34" spans="1:5" x14ac:dyDescent="0.35">
      <c r="A34" t="s">
        <v>140</v>
      </c>
      <c r="B34">
        <v>0</v>
      </c>
      <c r="C34">
        <v>0</v>
      </c>
      <c r="D34">
        <v>0</v>
      </c>
    </row>
    <row r="35" spans="1:5" x14ac:dyDescent="0.35">
      <c r="A35" t="s">
        <v>141</v>
      </c>
      <c r="B35">
        <v>0</v>
      </c>
      <c r="C35">
        <v>0</v>
      </c>
      <c r="D35">
        <v>0</v>
      </c>
    </row>
    <row r="36" spans="1:5" x14ac:dyDescent="0.35">
      <c r="A36" t="s">
        <v>142</v>
      </c>
      <c r="B36">
        <v>0</v>
      </c>
      <c r="C36">
        <v>0</v>
      </c>
      <c r="D36">
        <v>0</v>
      </c>
    </row>
    <row r="37" spans="1:5" x14ac:dyDescent="0.35">
      <c r="A37" t="s">
        <v>143</v>
      </c>
      <c r="B37">
        <v>0</v>
      </c>
      <c r="C37">
        <v>0</v>
      </c>
      <c r="D37">
        <v>0</v>
      </c>
    </row>
    <row r="38" spans="1:5" x14ac:dyDescent="0.35">
      <c r="A38" t="s">
        <v>144</v>
      </c>
      <c r="B38">
        <v>0</v>
      </c>
      <c r="C38">
        <v>0</v>
      </c>
      <c r="D38">
        <v>0</v>
      </c>
    </row>
    <row r="39" spans="1:5" x14ac:dyDescent="0.35">
      <c r="A39" t="s">
        <v>145</v>
      </c>
      <c r="B39">
        <v>0</v>
      </c>
      <c r="C39">
        <v>0</v>
      </c>
      <c r="D39">
        <v>0</v>
      </c>
    </row>
    <row r="40" spans="1:5" x14ac:dyDescent="0.35">
      <c r="A40" t="s">
        <v>146</v>
      </c>
      <c r="B40">
        <v>0</v>
      </c>
      <c r="C40">
        <v>0</v>
      </c>
      <c r="D40">
        <v>0</v>
      </c>
    </row>
    <row r="41" spans="1:5" x14ac:dyDescent="0.35">
      <c r="A41" t="s">
        <v>147</v>
      </c>
      <c r="B41">
        <v>389937</v>
      </c>
      <c r="C41">
        <v>2719</v>
      </c>
      <c r="D41">
        <v>392655</v>
      </c>
      <c r="E41" s="7">
        <f>D41/$D$55</f>
        <v>0.48417167807463291</v>
      </c>
    </row>
    <row r="42" spans="1:5" x14ac:dyDescent="0.35">
      <c r="A42" t="s">
        <v>148</v>
      </c>
      <c r="B42">
        <v>0</v>
      </c>
      <c r="C42">
        <v>0</v>
      </c>
      <c r="D42">
        <v>0</v>
      </c>
    </row>
    <row r="43" spans="1:5" x14ac:dyDescent="0.35">
      <c r="A43" t="s">
        <v>149</v>
      </c>
      <c r="B43">
        <v>0</v>
      </c>
      <c r="C43">
        <v>0</v>
      </c>
      <c r="D43">
        <v>0</v>
      </c>
    </row>
    <row r="44" spans="1:5" x14ac:dyDescent="0.35">
      <c r="A44" t="s">
        <v>150</v>
      </c>
      <c r="B44">
        <v>0</v>
      </c>
      <c r="C44">
        <v>0</v>
      </c>
      <c r="D44">
        <v>0</v>
      </c>
    </row>
    <row r="45" spans="1:5" x14ac:dyDescent="0.35">
      <c r="A45" t="s">
        <v>151</v>
      </c>
      <c r="B45">
        <v>0</v>
      </c>
      <c r="C45">
        <v>0</v>
      </c>
      <c r="D45">
        <v>0</v>
      </c>
    </row>
    <row r="46" spans="1:5" x14ac:dyDescent="0.35">
      <c r="A46" t="s">
        <v>152</v>
      </c>
      <c r="B46">
        <v>0</v>
      </c>
      <c r="C46">
        <v>0</v>
      </c>
      <c r="D46">
        <v>0</v>
      </c>
    </row>
    <row r="47" spans="1:5" x14ac:dyDescent="0.35">
      <c r="A47" t="s">
        <v>153</v>
      </c>
      <c r="B47">
        <v>0</v>
      </c>
      <c r="C47">
        <v>0</v>
      </c>
      <c r="D47">
        <v>0</v>
      </c>
    </row>
    <row r="48" spans="1:5" x14ac:dyDescent="0.35">
      <c r="A48" t="s">
        <v>154</v>
      </c>
      <c r="B48">
        <v>0</v>
      </c>
      <c r="C48">
        <v>0</v>
      </c>
      <c r="D48">
        <v>0</v>
      </c>
    </row>
    <row r="49" spans="1:5" x14ac:dyDescent="0.35">
      <c r="A49" t="s">
        <v>155</v>
      </c>
      <c r="B49">
        <v>41888</v>
      </c>
      <c r="C49">
        <v>617</v>
      </c>
      <c r="D49">
        <v>42505</v>
      </c>
      <c r="E49" s="7">
        <f>D49/$D$55</f>
        <v>5.2411702834708002E-2</v>
      </c>
    </row>
    <row r="50" spans="1:5" x14ac:dyDescent="0.35">
      <c r="A50" t="s">
        <v>156</v>
      </c>
      <c r="B50">
        <v>8118</v>
      </c>
      <c r="C50">
        <v>331</v>
      </c>
      <c r="D50">
        <v>8449</v>
      </c>
      <c r="E50" s="7">
        <f>D50/$D$55</f>
        <v>1.0418220850498715E-2</v>
      </c>
    </row>
    <row r="51" spans="1:5" x14ac:dyDescent="0.35">
      <c r="A51" t="s">
        <v>157</v>
      </c>
      <c r="B51">
        <v>0</v>
      </c>
      <c r="C51">
        <v>0</v>
      </c>
      <c r="D51">
        <v>0</v>
      </c>
    </row>
    <row r="52" spans="1:5" x14ac:dyDescent="0.35">
      <c r="A52" t="s">
        <v>158</v>
      </c>
      <c r="B52">
        <v>0</v>
      </c>
      <c r="C52">
        <v>0</v>
      </c>
      <c r="D52">
        <v>0</v>
      </c>
    </row>
    <row r="53" spans="1:5" x14ac:dyDescent="0.35">
      <c r="A53" t="s">
        <v>159</v>
      </c>
      <c r="B53">
        <v>0</v>
      </c>
      <c r="C53">
        <v>0</v>
      </c>
      <c r="D53">
        <v>0</v>
      </c>
    </row>
    <row r="54" spans="1:5" x14ac:dyDescent="0.35">
      <c r="A54" t="s">
        <v>160</v>
      </c>
      <c r="B54">
        <v>0</v>
      </c>
      <c r="C54">
        <v>0</v>
      </c>
      <c r="D54">
        <v>0</v>
      </c>
    </row>
    <row r="55" spans="1:5" x14ac:dyDescent="0.35">
      <c r="A55" t="s">
        <v>54</v>
      </c>
      <c r="B55">
        <v>568993</v>
      </c>
      <c r="C55">
        <v>241990</v>
      </c>
      <c r="D55">
        <v>810983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67EE8-A82A-4B36-A6D9-5DE134EE10A8}">
  <dimension ref="A1:BC56"/>
  <sheetViews>
    <sheetView workbookViewId="0">
      <selection activeCell="AR35" sqref="A1:XFD1048576"/>
    </sheetView>
  </sheetViews>
  <sheetFormatPr defaultColWidth="9.1796875" defaultRowHeight="12" x14ac:dyDescent="0.3"/>
  <cols>
    <col min="1" max="16384" width="9.1796875" style="13"/>
  </cols>
  <sheetData>
    <row r="1" spans="1:55" x14ac:dyDescent="0.3">
      <c r="A1" s="13" t="s">
        <v>0</v>
      </c>
      <c r="B1" s="13" t="s">
        <v>108</v>
      </c>
      <c r="C1" s="13" t="s">
        <v>109</v>
      </c>
      <c r="D1" s="13" t="s">
        <v>110</v>
      </c>
      <c r="E1" s="13" t="s">
        <v>111</v>
      </c>
      <c r="F1" s="13" t="s">
        <v>112</v>
      </c>
      <c r="G1" s="13" t="s">
        <v>113</v>
      </c>
      <c r="H1" s="13" t="s">
        <v>114</v>
      </c>
      <c r="I1" s="13" t="s">
        <v>115</v>
      </c>
      <c r="J1" s="13" t="s">
        <v>116</v>
      </c>
      <c r="K1" s="13" t="s">
        <v>117</v>
      </c>
      <c r="L1" s="13" t="s">
        <v>118</v>
      </c>
      <c r="M1" s="13" t="s">
        <v>119</v>
      </c>
      <c r="N1" s="13" t="s">
        <v>120</v>
      </c>
      <c r="O1" s="13" t="s">
        <v>121</v>
      </c>
      <c r="P1" s="13" t="s">
        <v>122</v>
      </c>
      <c r="Q1" s="13" t="s">
        <v>123</v>
      </c>
      <c r="R1" s="13" t="s">
        <v>124</v>
      </c>
      <c r="S1" s="13" t="s">
        <v>125</v>
      </c>
      <c r="T1" s="13" t="s">
        <v>126</v>
      </c>
      <c r="U1" s="13" t="s">
        <v>127</v>
      </c>
      <c r="V1" s="13" t="s">
        <v>128</v>
      </c>
      <c r="W1" s="13" t="s">
        <v>129</v>
      </c>
      <c r="X1" s="13" t="s">
        <v>130</v>
      </c>
      <c r="Y1" s="13" t="s">
        <v>131</v>
      </c>
      <c r="Z1" s="13" t="s">
        <v>132</v>
      </c>
      <c r="AA1" s="13" t="s">
        <v>133</v>
      </c>
      <c r="AB1" s="13" t="s">
        <v>134</v>
      </c>
      <c r="AC1" s="13" t="s">
        <v>135</v>
      </c>
      <c r="AD1" s="13" t="s">
        <v>136</v>
      </c>
      <c r="AE1" s="13" t="s">
        <v>137</v>
      </c>
      <c r="AF1" s="13" t="s">
        <v>138</v>
      </c>
      <c r="AG1" s="13" t="s">
        <v>139</v>
      </c>
      <c r="AH1" s="13" t="s">
        <v>140</v>
      </c>
      <c r="AI1" s="13" t="s">
        <v>141</v>
      </c>
      <c r="AJ1" s="13" t="s">
        <v>142</v>
      </c>
      <c r="AK1" s="13" t="s">
        <v>143</v>
      </c>
      <c r="AL1" s="13" t="s">
        <v>144</v>
      </c>
      <c r="AM1" s="13" t="s">
        <v>145</v>
      </c>
      <c r="AN1" s="13" t="s">
        <v>146</v>
      </c>
      <c r="AO1" s="13" t="s">
        <v>147</v>
      </c>
      <c r="AP1" s="13" t="s">
        <v>148</v>
      </c>
      <c r="AQ1" s="13" t="s">
        <v>149</v>
      </c>
      <c r="AR1" s="13" t="s">
        <v>150</v>
      </c>
      <c r="AS1" s="13" t="s">
        <v>151</v>
      </c>
      <c r="AT1" s="13" t="s">
        <v>152</v>
      </c>
      <c r="AU1" s="13" t="s">
        <v>153</v>
      </c>
      <c r="AV1" s="13" t="s">
        <v>154</v>
      </c>
      <c r="AW1" s="13" t="s">
        <v>155</v>
      </c>
      <c r="AX1" s="13" t="s">
        <v>156</v>
      </c>
      <c r="AY1" s="13" t="s">
        <v>157</v>
      </c>
      <c r="AZ1" s="13" t="s">
        <v>158</v>
      </c>
      <c r="BA1" s="13" t="s">
        <v>159</v>
      </c>
      <c r="BB1" s="13" t="s">
        <v>160</v>
      </c>
      <c r="BC1" s="13" t="s">
        <v>54</v>
      </c>
    </row>
    <row r="2" spans="1:55" x14ac:dyDescent="0.3">
      <c r="A2" s="13" t="s">
        <v>108</v>
      </c>
      <c r="B2" s="13">
        <v>212639</v>
      </c>
      <c r="C2" s="13">
        <v>0</v>
      </c>
      <c r="D2" s="13">
        <v>0</v>
      </c>
      <c r="E2" s="13">
        <v>0</v>
      </c>
      <c r="F2" s="13">
        <v>0</v>
      </c>
      <c r="G2" s="13">
        <v>0</v>
      </c>
      <c r="H2" s="13">
        <v>0</v>
      </c>
      <c r="I2" s="13">
        <v>0</v>
      </c>
      <c r="J2" s="13">
        <v>2990</v>
      </c>
      <c r="K2" s="13">
        <v>17.3</v>
      </c>
      <c r="L2" s="13">
        <v>1176</v>
      </c>
      <c r="M2" s="13">
        <v>0</v>
      </c>
      <c r="N2" s="13">
        <v>0</v>
      </c>
      <c r="O2" s="13">
        <v>0</v>
      </c>
      <c r="P2" s="13">
        <v>0</v>
      </c>
      <c r="Q2" s="13">
        <v>0</v>
      </c>
      <c r="R2" s="13">
        <v>0</v>
      </c>
      <c r="S2" s="13">
        <v>0</v>
      </c>
      <c r="T2" s="13">
        <v>0</v>
      </c>
      <c r="U2" s="13">
        <v>0</v>
      </c>
      <c r="V2" s="13">
        <v>0</v>
      </c>
      <c r="W2" s="13">
        <v>0</v>
      </c>
      <c r="X2" s="13">
        <v>0</v>
      </c>
      <c r="Y2" s="13">
        <v>0</v>
      </c>
      <c r="Z2" s="13">
        <v>0</v>
      </c>
      <c r="AA2" s="13">
        <v>0</v>
      </c>
      <c r="AB2" s="13">
        <v>0</v>
      </c>
      <c r="AC2" s="13">
        <v>0</v>
      </c>
      <c r="AD2" s="13">
        <v>0</v>
      </c>
      <c r="AE2" s="13">
        <v>0</v>
      </c>
      <c r="AF2" s="13">
        <v>0</v>
      </c>
      <c r="AG2" s="13">
        <v>0</v>
      </c>
      <c r="AH2" s="13">
        <v>0</v>
      </c>
      <c r="AI2" s="13">
        <v>0</v>
      </c>
      <c r="AJ2" s="13">
        <v>0</v>
      </c>
      <c r="AK2" s="13">
        <v>0</v>
      </c>
      <c r="AL2" s="13">
        <v>0</v>
      </c>
      <c r="AM2" s="13">
        <v>0</v>
      </c>
      <c r="AN2" s="13">
        <v>0</v>
      </c>
      <c r="AO2" s="13">
        <v>0</v>
      </c>
      <c r="AP2" s="13">
        <v>0</v>
      </c>
      <c r="AQ2" s="13">
        <v>0</v>
      </c>
      <c r="AR2" s="13">
        <v>0</v>
      </c>
      <c r="AS2" s="13">
        <v>0</v>
      </c>
      <c r="AT2" s="13">
        <v>0</v>
      </c>
      <c r="AU2" s="13">
        <v>0</v>
      </c>
      <c r="AV2" s="13">
        <v>0</v>
      </c>
      <c r="AW2" s="13">
        <v>0</v>
      </c>
      <c r="AX2" s="13">
        <v>0</v>
      </c>
      <c r="AY2" s="13">
        <v>0</v>
      </c>
      <c r="AZ2" s="13">
        <v>0</v>
      </c>
      <c r="BA2" s="13">
        <v>0</v>
      </c>
      <c r="BB2" s="13">
        <v>143</v>
      </c>
      <c r="BC2" s="13">
        <v>216965</v>
      </c>
    </row>
    <row r="3" spans="1:55" x14ac:dyDescent="0.3">
      <c r="A3" s="13" t="s">
        <v>109</v>
      </c>
      <c r="B3" s="13">
        <v>0</v>
      </c>
      <c r="C3" s="13">
        <v>30969</v>
      </c>
      <c r="D3" s="13">
        <v>0</v>
      </c>
      <c r="E3" s="13">
        <v>0</v>
      </c>
      <c r="F3" s="13">
        <v>0</v>
      </c>
      <c r="G3" s="13">
        <v>0</v>
      </c>
      <c r="H3" s="13">
        <v>0</v>
      </c>
      <c r="I3" s="13">
        <v>0</v>
      </c>
      <c r="J3" s="13">
        <v>0</v>
      </c>
      <c r="K3" s="13">
        <v>0</v>
      </c>
      <c r="L3" s="13">
        <v>0</v>
      </c>
      <c r="M3" s="13">
        <v>0</v>
      </c>
      <c r="N3" s="13">
        <v>0</v>
      </c>
      <c r="O3" s="13">
        <v>0</v>
      </c>
      <c r="P3" s="13">
        <v>0</v>
      </c>
      <c r="Q3" s="13">
        <v>0</v>
      </c>
      <c r="R3" s="13">
        <v>0</v>
      </c>
      <c r="S3" s="13">
        <v>0</v>
      </c>
      <c r="T3" s="13">
        <v>0</v>
      </c>
      <c r="U3" s="13">
        <v>0</v>
      </c>
      <c r="V3" s="13">
        <v>0</v>
      </c>
      <c r="W3" s="13">
        <v>0</v>
      </c>
      <c r="X3" s="13">
        <v>0</v>
      </c>
      <c r="Y3" s="13">
        <v>0</v>
      </c>
      <c r="Z3" s="13">
        <v>0</v>
      </c>
      <c r="AA3" s="13">
        <v>0</v>
      </c>
      <c r="AB3" s="13">
        <v>0</v>
      </c>
      <c r="AC3" s="13">
        <v>0</v>
      </c>
      <c r="AD3" s="13">
        <v>0</v>
      </c>
      <c r="AE3" s="13">
        <v>0</v>
      </c>
      <c r="AF3" s="13">
        <v>0</v>
      </c>
      <c r="AG3" s="13">
        <v>0</v>
      </c>
      <c r="AH3" s="13">
        <v>0</v>
      </c>
      <c r="AI3" s="13">
        <v>0</v>
      </c>
      <c r="AJ3" s="13">
        <v>0</v>
      </c>
      <c r="AK3" s="13">
        <v>0</v>
      </c>
      <c r="AL3" s="13">
        <v>0</v>
      </c>
      <c r="AM3" s="13">
        <v>0</v>
      </c>
      <c r="AN3" s="13">
        <v>0</v>
      </c>
      <c r="AO3" s="13">
        <v>0</v>
      </c>
      <c r="AP3" s="13">
        <v>0</v>
      </c>
      <c r="AQ3" s="13">
        <v>0</v>
      </c>
      <c r="AR3" s="13">
        <v>0</v>
      </c>
      <c r="AS3" s="13">
        <v>0</v>
      </c>
      <c r="AT3" s="13">
        <v>0</v>
      </c>
      <c r="AU3" s="13">
        <v>0</v>
      </c>
      <c r="AV3" s="13">
        <v>0</v>
      </c>
      <c r="AW3" s="13">
        <v>0</v>
      </c>
      <c r="AX3" s="13">
        <v>0</v>
      </c>
      <c r="AY3" s="13">
        <v>0</v>
      </c>
      <c r="AZ3" s="13">
        <v>0</v>
      </c>
      <c r="BA3" s="13">
        <v>0</v>
      </c>
      <c r="BB3" s="13">
        <v>0</v>
      </c>
      <c r="BC3" s="13">
        <v>30969</v>
      </c>
    </row>
    <row r="4" spans="1:55" x14ac:dyDescent="0.3">
      <c r="A4" s="13" t="s">
        <v>110</v>
      </c>
      <c r="B4" s="13">
        <v>0</v>
      </c>
      <c r="C4" s="13">
        <v>0</v>
      </c>
      <c r="D4" s="13">
        <v>5846</v>
      </c>
      <c r="E4" s="13">
        <v>0</v>
      </c>
      <c r="F4" s="13">
        <v>0</v>
      </c>
      <c r="G4" s="13">
        <v>0</v>
      </c>
      <c r="H4" s="13">
        <v>0</v>
      </c>
      <c r="I4" s="13">
        <v>0</v>
      </c>
      <c r="J4" s="13">
        <v>0</v>
      </c>
      <c r="K4" s="13">
        <v>0</v>
      </c>
      <c r="L4" s="13">
        <v>0</v>
      </c>
      <c r="M4" s="13">
        <v>0</v>
      </c>
      <c r="N4" s="13">
        <v>0</v>
      </c>
      <c r="O4" s="13">
        <v>0</v>
      </c>
      <c r="P4" s="13">
        <v>0</v>
      </c>
      <c r="Q4" s="13">
        <v>0</v>
      </c>
      <c r="R4" s="13">
        <v>0</v>
      </c>
      <c r="S4" s="13">
        <v>0</v>
      </c>
      <c r="T4" s="13">
        <v>0</v>
      </c>
      <c r="U4" s="13">
        <v>0</v>
      </c>
      <c r="V4" s="13">
        <v>0</v>
      </c>
      <c r="W4" s="13">
        <v>0</v>
      </c>
      <c r="X4" s="13">
        <v>0</v>
      </c>
      <c r="Y4" s="13">
        <v>0</v>
      </c>
      <c r="Z4" s="13">
        <v>0</v>
      </c>
      <c r="AA4" s="13">
        <v>0</v>
      </c>
      <c r="AB4" s="13">
        <v>0</v>
      </c>
      <c r="AC4" s="13">
        <v>0</v>
      </c>
      <c r="AD4" s="13">
        <v>0</v>
      </c>
      <c r="AE4" s="13">
        <v>0</v>
      </c>
      <c r="AF4" s="13">
        <v>0</v>
      </c>
      <c r="AG4" s="13">
        <v>0</v>
      </c>
      <c r="AH4" s="13">
        <v>0</v>
      </c>
      <c r="AI4" s="13">
        <v>0</v>
      </c>
      <c r="AJ4" s="13">
        <v>0</v>
      </c>
      <c r="AK4" s="13">
        <v>0</v>
      </c>
      <c r="AL4" s="13">
        <v>0</v>
      </c>
      <c r="AM4" s="13">
        <v>0</v>
      </c>
      <c r="AN4" s="13">
        <v>0</v>
      </c>
      <c r="AO4" s="13">
        <v>0</v>
      </c>
      <c r="AP4" s="13">
        <v>0</v>
      </c>
      <c r="AQ4" s="13">
        <v>0</v>
      </c>
      <c r="AR4" s="13">
        <v>0</v>
      </c>
      <c r="AS4" s="13">
        <v>0</v>
      </c>
      <c r="AT4" s="13">
        <v>0</v>
      </c>
      <c r="AU4" s="13">
        <v>0</v>
      </c>
      <c r="AV4" s="13">
        <v>0</v>
      </c>
      <c r="AW4" s="13">
        <v>0</v>
      </c>
      <c r="AX4" s="13">
        <v>0</v>
      </c>
      <c r="AY4" s="13">
        <v>0</v>
      </c>
      <c r="AZ4" s="13">
        <v>0</v>
      </c>
      <c r="BA4" s="13">
        <v>0</v>
      </c>
      <c r="BB4" s="13">
        <v>46.2</v>
      </c>
      <c r="BC4" s="13">
        <v>5892</v>
      </c>
    </row>
    <row r="5" spans="1:55" x14ac:dyDescent="0.3">
      <c r="A5" s="13" t="s">
        <v>111</v>
      </c>
      <c r="B5" s="13">
        <v>0</v>
      </c>
      <c r="C5" s="13">
        <v>0</v>
      </c>
      <c r="D5" s="13">
        <v>0</v>
      </c>
      <c r="E5" s="13">
        <v>138032</v>
      </c>
      <c r="F5" s="13">
        <v>0</v>
      </c>
      <c r="G5" s="13">
        <v>0</v>
      </c>
      <c r="H5" s="13">
        <v>0</v>
      </c>
      <c r="I5" s="13">
        <v>0</v>
      </c>
      <c r="J5" s="13">
        <v>0</v>
      </c>
      <c r="K5" s="13">
        <v>0</v>
      </c>
      <c r="L5" s="13">
        <v>0</v>
      </c>
      <c r="M5" s="13">
        <v>0</v>
      </c>
      <c r="N5" s="13">
        <v>0</v>
      </c>
      <c r="O5" s="13">
        <v>0</v>
      </c>
      <c r="P5" s="13">
        <v>0</v>
      </c>
      <c r="Q5" s="13">
        <v>0</v>
      </c>
      <c r="R5" s="13">
        <v>0</v>
      </c>
      <c r="S5" s="13">
        <v>0</v>
      </c>
      <c r="T5" s="13">
        <v>0</v>
      </c>
      <c r="U5" s="13">
        <v>0</v>
      </c>
      <c r="V5" s="13">
        <v>0</v>
      </c>
      <c r="W5" s="13">
        <v>0</v>
      </c>
      <c r="X5" s="13">
        <v>0</v>
      </c>
      <c r="Y5" s="13">
        <v>0</v>
      </c>
      <c r="Z5" s="13">
        <v>0</v>
      </c>
      <c r="AA5" s="13">
        <v>0</v>
      </c>
      <c r="AB5" s="13">
        <v>0</v>
      </c>
      <c r="AC5" s="13">
        <v>0</v>
      </c>
      <c r="AD5" s="13">
        <v>0</v>
      </c>
      <c r="AE5" s="13">
        <v>0</v>
      </c>
      <c r="AF5" s="13">
        <v>0</v>
      </c>
      <c r="AG5" s="13">
        <v>0</v>
      </c>
      <c r="AH5" s="13">
        <v>0</v>
      </c>
      <c r="AI5" s="13">
        <v>0</v>
      </c>
      <c r="AJ5" s="13">
        <v>0</v>
      </c>
      <c r="AK5" s="13">
        <v>0</v>
      </c>
      <c r="AL5" s="13">
        <v>0</v>
      </c>
      <c r="AM5" s="13">
        <v>0</v>
      </c>
      <c r="AN5" s="13">
        <v>0</v>
      </c>
      <c r="AO5" s="13">
        <v>0</v>
      </c>
      <c r="AP5" s="13">
        <v>0</v>
      </c>
      <c r="AQ5" s="13">
        <v>0</v>
      </c>
      <c r="AR5" s="13">
        <v>0</v>
      </c>
      <c r="AS5" s="13">
        <v>0</v>
      </c>
      <c r="AT5" s="13">
        <v>0</v>
      </c>
      <c r="AU5" s="13">
        <v>0</v>
      </c>
      <c r="AV5" s="13">
        <v>0</v>
      </c>
      <c r="AW5" s="13">
        <v>0</v>
      </c>
      <c r="AX5" s="13">
        <v>0</v>
      </c>
      <c r="AY5" s="13">
        <v>0</v>
      </c>
      <c r="AZ5" s="13">
        <v>0</v>
      </c>
      <c r="BA5" s="13">
        <v>0</v>
      </c>
      <c r="BB5" s="13">
        <v>0</v>
      </c>
      <c r="BC5" s="13">
        <v>138032</v>
      </c>
    </row>
    <row r="6" spans="1:55" x14ac:dyDescent="0.3">
      <c r="A6" s="13" t="s">
        <v>112</v>
      </c>
      <c r="B6" s="13">
        <v>0</v>
      </c>
      <c r="C6" s="13">
        <v>0</v>
      </c>
      <c r="D6" s="13">
        <v>0</v>
      </c>
      <c r="E6" s="13">
        <v>0</v>
      </c>
      <c r="F6" s="13">
        <v>430963</v>
      </c>
      <c r="G6" s="13">
        <v>0</v>
      </c>
      <c r="H6" s="13">
        <v>1862</v>
      </c>
      <c r="I6" s="13">
        <v>0</v>
      </c>
      <c r="J6" s="13">
        <v>0</v>
      </c>
      <c r="K6" s="13">
        <v>0</v>
      </c>
      <c r="L6" s="13">
        <v>0</v>
      </c>
      <c r="M6" s="13">
        <v>0</v>
      </c>
      <c r="N6" s="13">
        <v>0</v>
      </c>
      <c r="O6" s="13">
        <v>0</v>
      </c>
      <c r="P6" s="13">
        <v>0</v>
      </c>
      <c r="Q6" s="13">
        <v>0</v>
      </c>
      <c r="R6" s="13">
        <v>0</v>
      </c>
      <c r="S6" s="13">
        <v>0</v>
      </c>
      <c r="T6" s="13">
        <v>0</v>
      </c>
      <c r="U6" s="13">
        <v>0</v>
      </c>
      <c r="V6" s="13">
        <v>0</v>
      </c>
      <c r="W6" s="13">
        <v>0</v>
      </c>
      <c r="X6" s="13">
        <v>0</v>
      </c>
      <c r="Y6" s="13">
        <v>0</v>
      </c>
      <c r="Z6" s="13">
        <v>0</v>
      </c>
      <c r="AA6" s="13">
        <v>0</v>
      </c>
      <c r="AB6" s="13">
        <v>0</v>
      </c>
      <c r="AC6" s="13">
        <v>0</v>
      </c>
      <c r="AD6" s="13">
        <v>0</v>
      </c>
      <c r="AE6" s="13">
        <v>0</v>
      </c>
      <c r="AF6" s="13">
        <v>0</v>
      </c>
      <c r="AG6" s="13">
        <v>0</v>
      </c>
      <c r="AH6" s="13">
        <v>0</v>
      </c>
      <c r="AI6" s="13">
        <v>0</v>
      </c>
      <c r="AJ6" s="13">
        <v>0</v>
      </c>
      <c r="AK6" s="13">
        <v>0</v>
      </c>
      <c r="AL6" s="13">
        <v>0</v>
      </c>
      <c r="AM6" s="13">
        <v>0</v>
      </c>
      <c r="AN6" s="13">
        <v>0</v>
      </c>
      <c r="AO6" s="13">
        <v>0</v>
      </c>
      <c r="AP6" s="13">
        <v>0</v>
      </c>
      <c r="AQ6" s="13">
        <v>0</v>
      </c>
      <c r="AR6" s="13">
        <v>0</v>
      </c>
      <c r="AS6" s="13">
        <v>0</v>
      </c>
      <c r="AT6" s="13">
        <v>0</v>
      </c>
      <c r="AU6" s="13">
        <v>0</v>
      </c>
      <c r="AV6" s="13">
        <v>0</v>
      </c>
      <c r="AW6" s="13">
        <v>0</v>
      </c>
      <c r="AX6" s="13">
        <v>0</v>
      </c>
      <c r="AY6" s="13">
        <v>0</v>
      </c>
      <c r="AZ6" s="13">
        <v>0</v>
      </c>
      <c r="BA6" s="13">
        <v>0</v>
      </c>
      <c r="BB6" s="13">
        <v>32.700000000000003</v>
      </c>
      <c r="BC6" s="13">
        <v>432858</v>
      </c>
    </row>
    <row r="7" spans="1:55" x14ac:dyDescent="0.3">
      <c r="A7" s="13" t="s">
        <v>113</v>
      </c>
      <c r="B7" s="13">
        <v>0</v>
      </c>
      <c r="C7" s="13">
        <v>0</v>
      </c>
      <c r="D7" s="13">
        <v>0</v>
      </c>
      <c r="E7" s="13">
        <v>0</v>
      </c>
      <c r="F7" s="13">
        <v>0</v>
      </c>
      <c r="G7" s="13">
        <v>35278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  <c r="AP7" s="13">
        <v>0</v>
      </c>
      <c r="AQ7" s="13">
        <v>0</v>
      </c>
      <c r="AR7" s="13">
        <v>0</v>
      </c>
      <c r="AS7" s="13">
        <v>0</v>
      </c>
      <c r="AT7" s="13">
        <v>0</v>
      </c>
      <c r="AU7" s="13">
        <v>0</v>
      </c>
      <c r="AV7" s="13">
        <v>0</v>
      </c>
      <c r="AW7" s="13">
        <v>0</v>
      </c>
      <c r="AX7" s="13">
        <v>0</v>
      </c>
      <c r="AY7" s="13">
        <v>0</v>
      </c>
      <c r="AZ7" s="13">
        <v>0</v>
      </c>
      <c r="BA7" s="13">
        <v>0</v>
      </c>
      <c r="BB7" s="13">
        <v>0</v>
      </c>
      <c r="BC7" s="13">
        <v>35278</v>
      </c>
    </row>
    <row r="8" spans="1:55" x14ac:dyDescent="0.3">
      <c r="A8" s="13" t="s">
        <v>114</v>
      </c>
      <c r="B8" s="13">
        <v>0</v>
      </c>
      <c r="C8" s="13">
        <v>0</v>
      </c>
      <c r="D8" s="13">
        <v>0</v>
      </c>
      <c r="E8" s="13">
        <v>0</v>
      </c>
      <c r="F8" s="13">
        <v>1450</v>
      </c>
      <c r="G8" s="13">
        <v>0</v>
      </c>
      <c r="H8" s="13">
        <v>52923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  <c r="AP8" s="13">
        <v>0</v>
      </c>
      <c r="AQ8" s="13">
        <v>0</v>
      </c>
      <c r="AR8" s="13">
        <v>0</v>
      </c>
      <c r="AS8" s="13">
        <v>0</v>
      </c>
      <c r="AT8" s="13">
        <v>0</v>
      </c>
      <c r="AU8" s="13">
        <v>0</v>
      </c>
      <c r="AV8" s="13">
        <v>0</v>
      </c>
      <c r="AW8" s="13">
        <v>0</v>
      </c>
      <c r="AX8" s="13">
        <v>0</v>
      </c>
      <c r="AY8" s="13">
        <v>0</v>
      </c>
      <c r="AZ8" s="13">
        <v>0</v>
      </c>
      <c r="BA8" s="13">
        <v>0</v>
      </c>
      <c r="BB8" s="13">
        <v>537</v>
      </c>
      <c r="BC8" s="13">
        <v>54910</v>
      </c>
    </row>
    <row r="9" spans="1:55" x14ac:dyDescent="0.3">
      <c r="A9" s="13" t="s">
        <v>115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28059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  <c r="AP9" s="13">
        <v>0</v>
      </c>
      <c r="AQ9" s="13">
        <v>0</v>
      </c>
      <c r="AR9" s="13">
        <v>0</v>
      </c>
      <c r="AS9" s="13">
        <v>0</v>
      </c>
      <c r="AT9" s="13">
        <v>0</v>
      </c>
      <c r="AU9" s="13">
        <v>0</v>
      </c>
      <c r="AV9" s="13">
        <v>0</v>
      </c>
      <c r="AW9" s="13">
        <v>0</v>
      </c>
      <c r="AX9" s="13">
        <v>0</v>
      </c>
      <c r="AY9" s="13">
        <v>0</v>
      </c>
      <c r="AZ9" s="13">
        <v>0</v>
      </c>
      <c r="BA9" s="13">
        <v>0</v>
      </c>
      <c r="BB9" s="13">
        <v>0</v>
      </c>
      <c r="BC9" s="13">
        <v>28059</v>
      </c>
    </row>
    <row r="10" spans="1:55" x14ac:dyDescent="0.3">
      <c r="A10" s="13" t="s">
        <v>116</v>
      </c>
      <c r="B10" s="13">
        <v>0</v>
      </c>
      <c r="C10" s="13">
        <v>0</v>
      </c>
      <c r="D10" s="13">
        <v>0</v>
      </c>
      <c r="E10" s="13">
        <v>0</v>
      </c>
      <c r="F10" s="13">
        <v>0</v>
      </c>
      <c r="G10" s="13">
        <v>0</v>
      </c>
      <c r="H10" s="13">
        <v>0</v>
      </c>
      <c r="I10" s="13">
        <v>0</v>
      </c>
      <c r="J10" s="13">
        <v>338245</v>
      </c>
      <c r="K10" s="13">
        <v>3349</v>
      </c>
      <c r="L10" s="13">
        <v>271</v>
      </c>
      <c r="M10" s="13">
        <v>0</v>
      </c>
      <c r="N10" s="13">
        <v>0</v>
      </c>
      <c r="O10" s="13">
        <v>0</v>
      </c>
      <c r="P10" s="13">
        <v>452</v>
      </c>
      <c r="Q10" s="13">
        <v>0</v>
      </c>
      <c r="R10" s="13">
        <v>3440</v>
      </c>
      <c r="S10" s="13">
        <v>0</v>
      </c>
      <c r="T10" s="13">
        <v>0</v>
      </c>
      <c r="U10" s="13">
        <v>0</v>
      </c>
      <c r="V10" s="13">
        <v>0</v>
      </c>
      <c r="W10" s="13">
        <v>0</v>
      </c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13687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  <c r="AP10" s="13">
        <v>0</v>
      </c>
      <c r="AQ10" s="13">
        <v>0</v>
      </c>
      <c r="AR10" s="13">
        <v>0</v>
      </c>
      <c r="AS10" s="13">
        <v>0</v>
      </c>
      <c r="AT10" s="13">
        <v>0</v>
      </c>
      <c r="AU10" s="13">
        <v>0</v>
      </c>
      <c r="AV10" s="13">
        <v>0</v>
      </c>
      <c r="AW10" s="13">
        <v>0</v>
      </c>
      <c r="AX10" s="13">
        <v>0</v>
      </c>
      <c r="AY10" s="13">
        <v>0</v>
      </c>
      <c r="AZ10" s="13">
        <v>0</v>
      </c>
      <c r="BA10" s="13">
        <v>0</v>
      </c>
      <c r="BB10" s="13">
        <v>16931</v>
      </c>
      <c r="BC10" s="13">
        <v>376376</v>
      </c>
    </row>
    <row r="11" spans="1:55" x14ac:dyDescent="0.3">
      <c r="A11" s="13" t="s">
        <v>117</v>
      </c>
      <c r="B11" s="13">
        <v>0</v>
      </c>
      <c r="C11" s="13">
        <v>0</v>
      </c>
      <c r="D11" s="13">
        <v>0</v>
      </c>
      <c r="E11" s="13">
        <v>0</v>
      </c>
      <c r="F11" s="13">
        <v>0</v>
      </c>
      <c r="G11" s="13">
        <v>0</v>
      </c>
      <c r="H11" s="13">
        <v>0</v>
      </c>
      <c r="I11" s="13">
        <v>0</v>
      </c>
      <c r="J11" s="13">
        <v>3183</v>
      </c>
      <c r="K11" s="13">
        <v>114734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107</v>
      </c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  <c r="AP11" s="13">
        <v>0</v>
      </c>
      <c r="AQ11" s="13">
        <v>0</v>
      </c>
      <c r="AR11" s="13">
        <v>0</v>
      </c>
      <c r="AS11" s="13">
        <v>0</v>
      </c>
      <c r="AT11" s="13">
        <v>0</v>
      </c>
      <c r="AU11" s="13">
        <v>0</v>
      </c>
      <c r="AV11" s="13">
        <v>0</v>
      </c>
      <c r="AW11" s="13">
        <v>0</v>
      </c>
      <c r="AX11" s="13">
        <v>0</v>
      </c>
      <c r="AY11" s="13">
        <v>0</v>
      </c>
      <c r="AZ11" s="13">
        <v>0</v>
      </c>
      <c r="BA11" s="13">
        <v>0</v>
      </c>
      <c r="BB11" s="13">
        <v>30</v>
      </c>
      <c r="BC11" s="13">
        <v>118054</v>
      </c>
    </row>
    <row r="12" spans="1:55" x14ac:dyDescent="0.3">
      <c r="A12" s="13" t="s">
        <v>118</v>
      </c>
      <c r="B12" s="13">
        <v>0</v>
      </c>
      <c r="C12" s="13">
        <v>0</v>
      </c>
      <c r="D12" s="13">
        <v>0</v>
      </c>
      <c r="E12" s="13">
        <v>0</v>
      </c>
      <c r="F12" s="13">
        <v>0</v>
      </c>
      <c r="G12" s="13">
        <v>0</v>
      </c>
      <c r="H12" s="13">
        <v>0</v>
      </c>
      <c r="I12" s="13">
        <v>0</v>
      </c>
      <c r="J12" s="13">
        <v>239</v>
      </c>
      <c r="K12" s="13">
        <v>248</v>
      </c>
      <c r="L12" s="13">
        <v>85326</v>
      </c>
      <c r="M12" s="13">
        <v>89</v>
      </c>
      <c r="N12" s="13">
        <v>851</v>
      </c>
      <c r="O12" s="13">
        <v>0</v>
      </c>
      <c r="P12" s="13">
        <v>0</v>
      </c>
      <c r="Q12" s="13">
        <v>0</v>
      </c>
      <c r="R12" s="13">
        <v>4.96</v>
      </c>
      <c r="S12" s="13">
        <v>206</v>
      </c>
      <c r="T12" s="13">
        <v>186</v>
      </c>
      <c r="U12" s="13">
        <v>0</v>
      </c>
      <c r="V12" s="13">
        <v>0</v>
      </c>
      <c r="W12" s="13">
        <v>0</v>
      </c>
      <c r="X12" s="13">
        <v>0</v>
      </c>
      <c r="Y12" s="13">
        <v>251</v>
      </c>
      <c r="Z12" s="13">
        <v>0</v>
      </c>
      <c r="AA12" s="13">
        <v>0.17899999999999999</v>
      </c>
      <c r="AB12" s="13">
        <v>8535</v>
      </c>
      <c r="AC12" s="13">
        <v>53.3</v>
      </c>
      <c r="AD12" s="13">
        <v>9749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  <c r="AP12" s="13">
        <v>0</v>
      </c>
      <c r="AQ12" s="13">
        <v>0</v>
      </c>
      <c r="AR12" s="13">
        <v>0</v>
      </c>
      <c r="AS12" s="13">
        <v>0</v>
      </c>
      <c r="AT12" s="13">
        <v>0</v>
      </c>
      <c r="AU12" s="13">
        <v>0</v>
      </c>
      <c r="AV12" s="13">
        <v>0</v>
      </c>
      <c r="AW12" s="13">
        <v>0</v>
      </c>
      <c r="AX12" s="13">
        <v>0</v>
      </c>
      <c r="AY12" s="13">
        <v>0</v>
      </c>
      <c r="AZ12" s="13">
        <v>0</v>
      </c>
      <c r="BA12" s="13">
        <v>0</v>
      </c>
      <c r="BB12" s="13">
        <v>11762</v>
      </c>
      <c r="BC12" s="13">
        <v>117502</v>
      </c>
    </row>
    <row r="13" spans="1:55" x14ac:dyDescent="0.3">
      <c r="A13" s="13" t="s">
        <v>119</v>
      </c>
      <c r="B13" s="13">
        <v>0</v>
      </c>
      <c r="C13" s="13">
        <v>0</v>
      </c>
      <c r="D13" s="13">
        <v>0</v>
      </c>
      <c r="E13" s="13">
        <v>0</v>
      </c>
      <c r="F13" s="13">
        <v>0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131839</v>
      </c>
      <c r="N13" s="13">
        <v>2064</v>
      </c>
      <c r="O13" s="13">
        <v>0</v>
      </c>
      <c r="P13" s="13">
        <v>0</v>
      </c>
      <c r="Q13" s="13">
        <v>0</v>
      </c>
      <c r="R13" s="13">
        <v>632</v>
      </c>
      <c r="S13" s="13">
        <v>0</v>
      </c>
      <c r="T13" s="13">
        <v>584</v>
      </c>
      <c r="U13" s="13">
        <v>0</v>
      </c>
      <c r="V13" s="13">
        <v>0</v>
      </c>
      <c r="W13" s="13">
        <v>577</v>
      </c>
      <c r="X13" s="13">
        <v>0</v>
      </c>
      <c r="Y13" s="13">
        <v>744</v>
      </c>
      <c r="Z13" s="13">
        <v>0</v>
      </c>
      <c r="AA13" s="13">
        <v>10.7</v>
      </c>
      <c r="AB13" s="13">
        <v>0</v>
      </c>
      <c r="AC13" s="13">
        <v>596</v>
      </c>
      <c r="AD13" s="13">
        <v>1809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>
        <v>0</v>
      </c>
      <c r="AS13" s="13">
        <v>0</v>
      </c>
      <c r="AT13" s="13">
        <v>0</v>
      </c>
      <c r="AU13" s="13">
        <v>0</v>
      </c>
      <c r="AV13" s="13">
        <v>0</v>
      </c>
      <c r="AW13" s="13">
        <v>0</v>
      </c>
      <c r="AX13" s="13">
        <v>0</v>
      </c>
      <c r="AY13" s="13">
        <v>0</v>
      </c>
      <c r="AZ13" s="13">
        <v>0</v>
      </c>
      <c r="BA13" s="13">
        <v>0</v>
      </c>
      <c r="BB13" s="13">
        <v>2135</v>
      </c>
      <c r="BC13" s="13">
        <v>140993</v>
      </c>
    </row>
    <row r="14" spans="1:55" x14ac:dyDescent="0.3">
      <c r="A14" s="13" t="s">
        <v>120</v>
      </c>
      <c r="B14" s="13">
        <v>0</v>
      </c>
      <c r="C14" s="13">
        <v>0</v>
      </c>
      <c r="D14" s="13">
        <v>0</v>
      </c>
      <c r="E14" s="13">
        <v>0</v>
      </c>
      <c r="F14" s="13">
        <v>0</v>
      </c>
      <c r="G14" s="13">
        <v>0</v>
      </c>
      <c r="H14" s="13">
        <v>0</v>
      </c>
      <c r="I14" s="13">
        <v>0</v>
      </c>
      <c r="J14" s="13">
        <v>0.41099999999999998</v>
      </c>
      <c r="K14" s="13">
        <v>0</v>
      </c>
      <c r="L14" s="13">
        <v>101</v>
      </c>
      <c r="M14" s="13">
        <v>4323</v>
      </c>
      <c r="N14" s="13">
        <v>35879</v>
      </c>
      <c r="O14" s="13">
        <v>0</v>
      </c>
      <c r="P14" s="13">
        <v>0</v>
      </c>
      <c r="Q14" s="13">
        <v>0</v>
      </c>
      <c r="R14" s="13">
        <v>370</v>
      </c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13">
        <v>0</v>
      </c>
      <c r="Y14" s="13">
        <v>380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>
        <v>0</v>
      </c>
      <c r="AS14" s="13">
        <v>0</v>
      </c>
      <c r="AT14" s="13">
        <v>0</v>
      </c>
      <c r="AU14" s="13">
        <v>0</v>
      </c>
      <c r="AV14" s="13">
        <v>0</v>
      </c>
      <c r="AW14" s="13">
        <v>0</v>
      </c>
      <c r="AX14" s="13">
        <v>0</v>
      </c>
      <c r="AY14" s="13">
        <v>0</v>
      </c>
      <c r="AZ14" s="13">
        <v>0</v>
      </c>
      <c r="BA14" s="13">
        <v>0</v>
      </c>
      <c r="BB14" s="13">
        <v>0</v>
      </c>
      <c r="BC14" s="13">
        <v>41054</v>
      </c>
    </row>
    <row r="15" spans="1:55" x14ac:dyDescent="0.3">
      <c r="A15" s="13" t="s">
        <v>121</v>
      </c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30735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0</v>
      </c>
      <c r="AB15" s="13">
        <v>0</v>
      </c>
      <c r="AC15" s="13">
        <v>0</v>
      </c>
      <c r="AD15" s="13">
        <v>0</v>
      </c>
      <c r="AE15" s="13">
        <v>0</v>
      </c>
      <c r="AF15" s="13">
        <v>0</v>
      </c>
      <c r="AG15" s="13">
        <v>0</v>
      </c>
      <c r="AH15" s="13">
        <v>0</v>
      </c>
      <c r="AI15" s="13">
        <v>0</v>
      </c>
      <c r="AJ15" s="13">
        <v>0</v>
      </c>
      <c r="AK15" s="13">
        <v>0</v>
      </c>
      <c r="AL15" s="13">
        <v>0</v>
      </c>
      <c r="AM15" s="13">
        <v>0</v>
      </c>
      <c r="AN15" s="13">
        <v>0</v>
      </c>
      <c r="AO15" s="13">
        <v>0</v>
      </c>
      <c r="AP15" s="13">
        <v>0</v>
      </c>
      <c r="AQ15" s="13">
        <v>0</v>
      </c>
      <c r="AR15" s="13">
        <v>0</v>
      </c>
      <c r="AS15" s="13">
        <v>0</v>
      </c>
      <c r="AT15" s="13">
        <v>0</v>
      </c>
      <c r="AU15" s="13">
        <v>0</v>
      </c>
      <c r="AV15" s="13">
        <v>0</v>
      </c>
      <c r="AW15" s="13">
        <v>0</v>
      </c>
      <c r="AX15" s="13">
        <v>0</v>
      </c>
      <c r="AY15" s="13">
        <v>0</v>
      </c>
      <c r="AZ15" s="13">
        <v>0</v>
      </c>
      <c r="BA15" s="13">
        <v>0</v>
      </c>
      <c r="BB15" s="13">
        <v>0</v>
      </c>
      <c r="BC15" s="13">
        <v>30735</v>
      </c>
    </row>
    <row r="16" spans="1:55" x14ac:dyDescent="0.3">
      <c r="A16" s="13" t="s">
        <v>122</v>
      </c>
      <c r="B16" s="13">
        <v>0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88366</v>
      </c>
      <c r="Q16" s="13">
        <v>0</v>
      </c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>
        <v>0</v>
      </c>
      <c r="X16" s="13">
        <v>688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2.23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>
        <v>0</v>
      </c>
      <c r="AS16" s="13">
        <v>0</v>
      </c>
      <c r="AT16" s="13">
        <v>0</v>
      </c>
      <c r="AU16" s="13">
        <v>0</v>
      </c>
      <c r="AV16" s="13">
        <v>0</v>
      </c>
      <c r="AW16" s="13">
        <v>0</v>
      </c>
      <c r="AX16" s="13">
        <v>0</v>
      </c>
      <c r="AY16" s="13">
        <v>0</v>
      </c>
      <c r="AZ16" s="13">
        <v>0</v>
      </c>
      <c r="BA16" s="13">
        <v>0</v>
      </c>
      <c r="BB16" s="13">
        <v>0</v>
      </c>
      <c r="BC16" s="13">
        <v>89056</v>
      </c>
    </row>
    <row r="17" spans="1:55" x14ac:dyDescent="0.3">
      <c r="A17" s="13" t="s">
        <v>123</v>
      </c>
      <c r="B17" s="13">
        <v>0</v>
      </c>
      <c r="C17" s="13">
        <v>0</v>
      </c>
      <c r="D17" s="13">
        <v>0</v>
      </c>
      <c r="E17" s="13">
        <v>0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24825</v>
      </c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>
        <v>0</v>
      </c>
      <c r="AS17" s="13">
        <v>0</v>
      </c>
      <c r="AT17" s="13">
        <v>0</v>
      </c>
      <c r="AU17" s="13">
        <v>0</v>
      </c>
      <c r="AV17" s="13">
        <v>0</v>
      </c>
      <c r="AW17" s="13">
        <v>0</v>
      </c>
      <c r="AX17" s="13">
        <v>0</v>
      </c>
      <c r="AY17" s="13">
        <v>0</v>
      </c>
      <c r="AZ17" s="13">
        <v>0</v>
      </c>
      <c r="BA17" s="13">
        <v>0</v>
      </c>
      <c r="BB17" s="13">
        <v>0</v>
      </c>
      <c r="BC17" s="13">
        <v>24825</v>
      </c>
    </row>
    <row r="18" spans="1:55" x14ac:dyDescent="0.3">
      <c r="A18" s="13" t="s">
        <v>124</v>
      </c>
      <c r="B18" s="13">
        <v>0</v>
      </c>
      <c r="C18" s="13">
        <v>0</v>
      </c>
      <c r="D18" s="13">
        <v>0</v>
      </c>
      <c r="E18" s="13">
        <v>0</v>
      </c>
      <c r="F18" s="13">
        <v>0</v>
      </c>
      <c r="G18" s="13">
        <v>0</v>
      </c>
      <c r="H18" s="13">
        <v>0</v>
      </c>
      <c r="I18" s="13">
        <v>0</v>
      </c>
      <c r="J18" s="13">
        <v>1833</v>
      </c>
      <c r="K18" s="13">
        <v>23.6</v>
      </c>
      <c r="L18" s="13">
        <v>201</v>
      </c>
      <c r="M18" s="13">
        <v>899</v>
      </c>
      <c r="N18" s="13">
        <v>0</v>
      </c>
      <c r="O18" s="13">
        <v>0</v>
      </c>
      <c r="P18" s="13">
        <v>8774</v>
      </c>
      <c r="Q18" s="13">
        <v>0</v>
      </c>
      <c r="R18" s="13">
        <v>264672</v>
      </c>
      <c r="S18" s="13">
        <v>178</v>
      </c>
      <c r="T18" s="13">
        <v>52.2</v>
      </c>
      <c r="U18" s="13">
        <v>0</v>
      </c>
      <c r="V18" s="13">
        <v>0</v>
      </c>
      <c r="W18" s="13">
        <v>810</v>
      </c>
      <c r="X18" s="13">
        <v>493</v>
      </c>
      <c r="Y18" s="13">
        <v>1988</v>
      </c>
      <c r="Z18" s="13">
        <v>0</v>
      </c>
      <c r="AA18" s="13">
        <v>144</v>
      </c>
      <c r="AB18" s="13">
        <v>38.700000000000003</v>
      </c>
      <c r="AC18" s="13">
        <v>0</v>
      </c>
      <c r="AD18" s="13">
        <v>1117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>
        <v>0</v>
      </c>
      <c r="AS18" s="13">
        <v>0</v>
      </c>
      <c r="AT18" s="13">
        <v>0</v>
      </c>
      <c r="AU18" s="13">
        <v>0</v>
      </c>
      <c r="AV18" s="13">
        <v>0</v>
      </c>
      <c r="AW18" s="13">
        <v>0</v>
      </c>
      <c r="AX18" s="13">
        <v>0</v>
      </c>
      <c r="AY18" s="13">
        <v>0</v>
      </c>
      <c r="AZ18" s="13">
        <v>0</v>
      </c>
      <c r="BA18" s="13">
        <v>0</v>
      </c>
      <c r="BB18" s="13">
        <v>158</v>
      </c>
      <c r="BC18" s="13">
        <v>281381</v>
      </c>
    </row>
    <row r="19" spans="1:55" x14ac:dyDescent="0.3">
      <c r="A19" s="13" t="s">
        <v>125</v>
      </c>
      <c r="B19" s="13">
        <v>0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>
        <v>32.799999999999997</v>
      </c>
      <c r="M19" s="13">
        <v>152</v>
      </c>
      <c r="N19" s="13">
        <v>0</v>
      </c>
      <c r="O19" s="13">
        <v>0</v>
      </c>
      <c r="P19" s="13">
        <v>0</v>
      </c>
      <c r="Q19" s="13">
        <v>0</v>
      </c>
      <c r="R19" s="13">
        <v>1895</v>
      </c>
      <c r="S19" s="13">
        <v>23450</v>
      </c>
      <c r="T19" s="13">
        <v>0</v>
      </c>
      <c r="U19" s="13">
        <v>0</v>
      </c>
      <c r="V19" s="13">
        <v>0</v>
      </c>
      <c r="W19" s="13">
        <v>0</v>
      </c>
      <c r="X19" s="13">
        <v>0</v>
      </c>
      <c r="Y19" s="13">
        <v>55</v>
      </c>
      <c r="Z19" s="13">
        <v>0</v>
      </c>
      <c r="AA19" s="13">
        <v>0</v>
      </c>
      <c r="AB19" s="13">
        <v>140</v>
      </c>
      <c r="AC19" s="13">
        <v>0</v>
      </c>
      <c r="AD19" s="13">
        <v>2242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>
        <v>0</v>
      </c>
      <c r="AS19" s="13">
        <v>0</v>
      </c>
      <c r="AT19" s="13">
        <v>0</v>
      </c>
      <c r="AU19" s="13">
        <v>0</v>
      </c>
      <c r="AV19" s="13">
        <v>0</v>
      </c>
      <c r="AW19" s="13">
        <v>0</v>
      </c>
      <c r="AX19" s="13">
        <v>0</v>
      </c>
      <c r="AY19" s="13">
        <v>0</v>
      </c>
      <c r="AZ19" s="13">
        <v>0</v>
      </c>
      <c r="BA19" s="13">
        <v>0</v>
      </c>
      <c r="BB19" s="13">
        <v>0</v>
      </c>
      <c r="BC19" s="13">
        <v>27966</v>
      </c>
    </row>
    <row r="20" spans="1:55" x14ac:dyDescent="0.3">
      <c r="A20" s="13" t="s">
        <v>126</v>
      </c>
      <c r="B20" s="13">
        <v>0</v>
      </c>
      <c r="C20" s="13">
        <v>0</v>
      </c>
      <c r="D20" s="13">
        <v>0</v>
      </c>
      <c r="E20" s="13">
        <v>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v>18.899999999999999</v>
      </c>
      <c r="L20" s="13">
        <v>1283</v>
      </c>
      <c r="M20" s="13">
        <v>1016</v>
      </c>
      <c r="N20" s="13">
        <v>528</v>
      </c>
      <c r="O20" s="13">
        <v>0</v>
      </c>
      <c r="P20" s="13">
        <v>0</v>
      </c>
      <c r="Q20" s="13">
        <v>0</v>
      </c>
      <c r="R20" s="13">
        <v>600</v>
      </c>
      <c r="S20" s="13">
        <v>387</v>
      </c>
      <c r="T20" s="13">
        <v>45787</v>
      </c>
      <c r="U20" s="13">
        <v>797</v>
      </c>
      <c r="V20" s="13">
        <v>0</v>
      </c>
      <c r="W20" s="13">
        <v>238</v>
      </c>
      <c r="X20" s="13">
        <v>246</v>
      </c>
      <c r="Y20" s="13">
        <v>2297</v>
      </c>
      <c r="Z20" s="13">
        <v>210</v>
      </c>
      <c r="AA20" s="13">
        <v>62.5</v>
      </c>
      <c r="AB20" s="13">
        <v>1882</v>
      </c>
      <c r="AC20" s="13">
        <v>73.900000000000006</v>
      </c>
      <c r="AD20" s="13">
        <v>105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>
        <v>0</v>
      </c>
      <c r="AS20" s="13">
        <v>0</v>
      </c>
      <c r="AT20" s="13">
        <v>0</v>
      </c>
      <c r="AU20" s="13">
        <v>0</v>
      </c>
      <c r="AV20" s="13">
        <v>0</v>
      </c>
      <c r="AW20" s="13">
        <v>0</v>
      </c>
      <c r="AX20" s="13">
        <v>0</v>
      </c>
      <c r="AY20" s="13">
        <v>0</v>
      </c>
      <c r="AZ20" s="13">
        <v>0</v>
      </c>
      <c r="BA20" s="13">
        <v>0</v>
      </c>
      <c r="BB20" s="13">
        <v>0</v>
      </c>
      <c r="BC20" s="13">
        <v>55531</v>
      </c>
    </row>
    <row r="21" spans="1:55" x14ac:dyDescent="0.3">
      <c r="A21" s="13" t="s">
        <v>127</v>
      </c>
      <c r="B21" s="13">
        <v>0</v>
      </c>
      <c r="C21" s="13">
        <v>0</v>
      </c>
      <c r="D21" s="13">
        <v>0</v>
      </c>
      <c r="E21" s="13">
        <v>0</v>
      </c>
      <c r="F21" s="13">
        <v>0</v>
      </c>
      <c r="G21" s="13">
        <v>0</v>
      </c>
      <c r="H21" s="13">
        <v>0</v>
      </c>
      <c r="I21" s="13">
        <v>0</v>
      </c>
      <c r="J21" s="13">
        <v>1.71</v>
      </c>
      <c r="K21" s="13">
        <v>0</v>
      </c>
      <c r="L21" s="13">
        <v>250</v>
      </c>
      <c r="M21" s="13">
        <v>0</v>
      </c>
      <c r="N21" s="13">
        <v>7.84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261</v>
      </c>
      <c r="U21" s="13">
        <v>13783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0</v>
      </c>
      <c r="AB21" s="13">
        <v>870</v>
      </c>
      <c r="AC21" s="13">
        <v>0</v>
      </c>
      <c r="AD21" s="13">
        <v>11.4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>
        <v>0</v>
      </c>
      <c r="AS21" s="13">
        <v>0</v>
      </c>
      <c r="AT21" s="13">
        <v>0</v>
      </c>
      <c r="AU21" s="13">
        <v>0</v>
      </c>
      <c r="AV21" s="13">
        <v>0</v>
      </c>
      <c r="AW21" s="13">
        <v>0</v>
      </c>
      <c r="AX21" s="13">
        <v>0</v>
      </c>
      <c r="AY21" s="13">
        <v>0</v>
      </c>
      <c r="AZ21" s="13">
        <v>0</v>
      </c>
      <c r="BA21" s="13">
        <v>0</v>
      </c>
      <c r="BB21" s="13">
        <v>0</v>
      </c>
      <c r="BC21" s="13">
        <v>15186</v>
      </c>
    </row>
    <row r="22" spans="1:55" x14ac:dyDescent="0.3">
      <c r="A22" s="13" t="s">
        <v>128</v>
      </c>
      <c r="B22" s="13">
        <v>0</v>
      </c>
      <c r="C22" s="13">
        <v>0</v>
      </c>
      <c r="D22" s="13">
        <v>0</v>
      </c>
      <c r="E22" s="13">
        <v>0</v>
      </c>
      <c r="F22" s="13">
        <v>0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4017</v>
      </c>
      <c r="N22" s="13">
        <v>0</v>
      </c>
      <c r="O22" s="13">
        <v>0</v>
      </c>
      <c r="P22" s="13">
        <v>104</v>
      </c>
      <c r="Q22" s="13">
        <v>0</v>
      </c>
      <c r="R22" s="13">
        <v>0</v>
      </c>
      <c r="S22" s="13">
        <v>0</v>
      </c>
      <c r="T22" s="13">
        <v>15.1</v>
      </c>
      <c r="U22" s="13">
        <v>0</v>
      </c>
      <c r="V22" s="13">
        <v>28138</v>
      </c>
      <c r="W22" s="13">
        <v>0</v>
      </c>
      <c r="X22" s="13">
        <v>42.1</v>
      </c>
      <c r="Y22" s="13">
        <v>384</v>
      </c>
      <c r="Z22" s="13">
        <v>0</v>
      </c>
      <c r="AA22" s="13">
        <v>0</v>
      </c>
      <c r="AB22" s="13">
        <v>0</v>
      </c>
      <c r="AC22" s="13">
        <v>0</v>
      </c>
      <c r="AD22" s="13">
        <v>10.1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>
        <v>0</v>
      </c>
      <c r="AS22" s="13">
        <v>0</v>
      </c>
      <c r="AT22" s="13">
        <v>0</v>
      </c>
      <c r="AU22" s="13">
        <v>0</v>
      </c>
      <c r="AV22" s="13">
        <v>0</v>
      </c>
      <c r="AW22" s="13">
        <v>0</v>
      </c>
      <c r="AX22" s="13">
        <v>0</v>
      </c>
      <c r="AY22" s="13">
        <v>0</v>
      </c>
      <c r="AZ22" s="13">
        <v>0</v>
      </c>
      <c r="BA22" s="13">
        <v>0</v>
      </c>
      <c r="BB22" s="13">
        <v>0</v>
      </c>
      <c r="BC22" s="13">
        <v>32711</v>
      </c>
    </row>
    <row r="23" spans="1:55" x14ac:dyDescent="0.3">
      <c r="A23" s="13" t="s">
        <v>129</v>
      </c>
      <c r="B23" s="13">
        <v>0</v>
      </c>
      <c r="C23" s="13">
        <v>0</v>
      </c>
      <c r="D23" s="13">
        <v>0</v>
      </c>
      <c r="E23" s="13">
        <v>0</v>
      </c>
      <c r="F23" s="13">
        <v>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298</v>
      </c>
      <c r="N23" s="13">
        <v>0</v>
      </c>
      <c r="O23" s="13">
        <v>0</v>
      </c>
      <c r="P23" s="13">
        <v>907</v>
      </c>
      <c r="Q23" s="13">
        <v>0</v>
      </c>
      <c r="R23" s="13">
        <v>1620</v>
      </c>
      <c r="S23" s="13">
        <v>0</v>
      </c>
      <c r="T23" s="13">
        <v>0</v>
      </c>
      <c r="U23" s="13">
        <v>0</v>
      </c>
      <c r="V23" s="13">
        <v>0</v>
      </c>
      <c r="W23" s="13">
        <v>29426</v>
      </c>
      <c r="X23" s="13">
        <v>0</v>
      </c>
      <c r="Y23" s="13">
        <v>356</v>
      </c>
      <c r="Z23" s="13">
        <v>2539</v>
      </c>
      <c r="AA23" s="13">
        <v>20.6</v>
      </c>
      <c r="AB23" s="13">
        <v>0</v>
      </c>
      <c r="AC23" s="13">
        <v>0</v>
      </c>
      <c r="AD23" s="13">
        <v>9.67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>
        <v>0</v>
      </c>
      <c r="AS23" s="13">
        <v>0</v>
      </c>
      <c r="AT23" s="13">
        <v>0</v>
      </c>
      <c r="AU23" s="13">
        <v>0</v>
      </c>
      <c r="AV23" s="13">
        <v>0</v>
      </c>
      <c r="AW23" s="13">
        <v>0</v>
      </c>
      <c r="AX23" s="13">
        <v>0</v>
      </c>
      <c r="AY23" s="13">
        <v>0</v>
      </c>
      <c r="AZ23" s="13">
        <v>0</v>
      </c>
      <c r="BA23" s="13">
        <v>0</v>
      </c>
      <c r="BB23" s="13">
        <v>0</v>
      </c>
      <c r="BC23" s="13">
        <v>35176</v>
      </c>
    </row>
    <row r="24" spans="1:55" x14ac:dyDescent="0.3">
      <c r="A24" s="13" t="s">
        <v>130</v>
      </c>
      <c r="B24" s="13">
        <v>0</v>
      </c>
      <c r="C24" s="13">
        <v>0</v>
      </c>
      <c r="D24" s="13">
        <v>0</v>
      </c>
      <c r="E24" s="13">
        <v>0</v>
      </c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13">
        <v>162136</v>
      </c>
      <c r="Y24" s="13">
        <v>7004</v>
      </c>
      <c r="Z24" s="13">
        <v>13.8</v>
      </c>
      <c r="AA24" s="13">
        <v>0</v>
      </c>
      <c r="AB24" s="13">
        <v>1738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>
        <v>0</v>
      </c>
      <c r="AS24" s="13">
        <v>0</v>
      </c>
      <c r="AT24" s="13">
        <v>0</v>
      </c>
      <c r="AU24" s="13">
        <v>0</v>
      </c>
      <c r="AV24" s="13">
        <v>0</v>
      </c>
      <c r="AW24" s="13">
        <v>0</v>
      </c>
      <c r="AX24" s="13">
        <v>0</v>
      </c>
      <c r="AY24" s="13">
        <v>0</v>
      </c>
      <c r="AZ24" s="13">
        <v>0</v>
      </c>
      <c r="BA24" s="13">
        <v>0</v>
      </c>
      <c r="BB24" s="13">
        <v>0</v>
      </c>
      <c r="BC24" s="13">
        <v>170892</v>
      </c>
    </row>
    <row r="25" spans="1:55" x14ac:dyDescent="0.3">
      <c r="A25" s="13" t="s">
        <v>131</v>
      </c>
      <c r="B25" s="13">
        <v>0</v>
      </c>
      <c r="C25" s="13">
        <v>0</v>
      </c>
      <c r="D25" s="13">
        <v>0</v>
      </c>
      <c r="E25" s="13">
        <v>0</v>
      </c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331</v>
      </c>
      <c r="M25" s="13">
        <v>813</v>
      </c>
      <c r="N25" s="13">
        <v>64.599999999999994</v>
      </c>
      <c r="O25" s="13">
        <v>0</v>
      </c>
      <c r="P25" s="13">
        <v>91</v>
      </c>
      <c r="Q25" s="13">
        <v>0</v>
      </c>
      <c r="R25" s="13">
        <v>1868</v>
      </c>
      <c r="S25" s="13">
        <v>0.187</v>
      </c>
      <c r="T25" s="13">
        <v>436</v>
      </c>
      <c r="U25" s="13">
        <v>0</v>
      </c>
      <c r="V25" s="13">
        <v>0</v>
      </c>
      <c r="W25" s="13">
        <v>566</v>
      </c>
      <c r="X25" s="13">
        <v>26338</v>
      </c>
      <c r="Y25" s="13">
        <v>226845</v>
      </c>
      <c r="Z25" s="13">
        <v>1617</v>
      </c>
      <c r="AA25" s="13">
        <v>200</v>
      </c>
      <c r="AB25" s="13">
        <v>13292</v>
      </c>
      <c r="AC25" s="13">
        <v>691</v>
      </c>
      <c r="AD25" s="13">
        <v>705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>
        <v>0</v>
      </c>
      <c r="AS25" s="13">
        <v>0</v>
      </c>
      <c r="AT25" s="13">
        <v>0</v>
      </c>
      <c r="AU25" s="13">
        <v>0</v>
      </c>
      <c r="AV25" s="13">
        <v>0</v>
      </c>
      <c r="AW25" s="13">
        <v>0</v>
      </c>
      <c r="AX25" s="13">
        <v>0</v>
      </c>
      <c r="AY25" s="13">
        <v>0</v>
      </c>
      <c r="AZ25" s="13">
        <v>0</v>
      </c>
      <c r="BA25" s="13">
        <v>0</v>
      </c>
      <c r="BB25" s="13">
        <v>0</v>
      </c>
      <c r="BC25" s="13">
        <v>273858</v>
      </c>
    </row>
    <row r="26" spans="1:55" x14ac:dyDescent="0.3">
      <c r="A26" s="13" t="s">
        <v>132</v>
      </c>
      <c r="B26" s="13">
        <v>0</v>
      </c>
      <c r="C26" s="13">
        <v>0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482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677</v>
      </c>
      <c r="Y26" s="13">
        <v>6427</v>
      </c>
      <c r="Z26" s="13">
        <v>57062</v>
      </c>
      <c r="AA26" s="13">
        <v>222</v>
      </c>
      <c r="AB26" s="13">
        <v>3924</v>
      </c>
      <c r="AC26" s="13">
        <v>0</v>
      </c>
      <c r="AD26" s="13">
        <v>3.41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>
        <v>0</v>
      </c>
      <c r="AS26" s="13">
        <v>0</v>
      </c>
      <c r="AT26" s="13">
        <v>0</v>
      </c>
      <c r="AU26" s="13">
        <v>0</v>
      </c>
      <c r="AV26" s="13">
        <v>0</v>
      </c>
      <c r="AW26" s="13">
        <v>0</v>
      </c>
      <c r="AX26" s="13">
        <v>0</v>
      </c>
      <c r="AY26" s="13">
        <v>0</v>
      </c>
      <c r="AZ26" s="13">
        <v>0</v>
      </c>
      <c r="BA26" s="13">
        <v>0</v>
      </c>
      <c r="BB26" s="13">
        <v>0</v>
      </c>
      <c r="BC26" s="13">
        <v>68797</v>
      </c>
    </row>
    <row r="27" spans="1:55" x14ac:dyDescent="0.3">
      <c r="A27" s="13" t="s">
        <v>133</v>
      </c>
      <c r="B27" s="13">
        <v>0</v>
      </c>
      <c r="C27" s="13">
        <v>0</v>
      </c>
      <c r="D27" s="13">
        <v>0</v>
      </c>
      <c r="E27" s="13"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2859</v>
      </c>
      <c r="O27" s="13">
        <v>0</v>
      </c>
      <c r="P27" s="13">
        <v>152</v>
      </c>
      <c r="Q27" s="13">
        <v>0</v>
      </c>
      <c r="R27" s="13">
        <v>340</v>
      </c>
      <c r="S27" s="13">
        <v>0</v>
      </c>
      <c r="T27" s="13">
        <v>0</v>
      </c>
      <c r="U27" s="13">
        <v>0</v>
      </c>
      <c r="V27" s="13">
        <v>0</v>
      </c>
      <c r="W27" s="13">
        <v>0</v>
      </c>
      <c r="X27" s="13">
        <v>0</v>
      </c>
      <c r="Y27" s="13">
        <v>7686</v>
      </c>
      <c r="Z27" s="13">
        <v>5539</v>
      </c>
      <c r="AA27" s="13">
        <v>23724</v>
      </c>
      <c r="AB27" s="13">
        <v>1581</v>
      </c>
      <c r="AC27" s="13">
        <v>0</v>
      </c>
      <c r="AD27" s="13">
        <v>108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>
        <v>0</v>
      </c>
      <c r="AS27" s="13">
        <v>0</v>
      </c>
      <c r="AT27" s="13">
        <v>0</v>
      </c>
      <c r="AU27" s="13">
        <v>0</v>
      </c>
      <c r="AV27" s="13">
        <v>0</v>
      </c>
      <c r="AW27" s="13">
        <v>0</v>
      </c>
      <c r="AX27" s="13">
        <v>0</v>
      </c>
      <c r="AY27" s="13">
        <v>0</v>
      </c>
      <c r="AZ27" s="13">
        <v>0</v>
      </c>
      <c r="BA27" s="13">
        <v>0</v>
      </c>
      <c r="BB27" s="13">
        <v>142</v>
      </c>
      <c r="BC27" s="13">
        <v>42130</v>
      </c>
    </row>
    <row r="28" spans="1:55" x14ac:dyDescent="0.3">
      <c r="A28" s="13" t="s">
        <v>134</v>
      </c>
      <c r="B28" s="13">
        <v>0</v>
      </c>
      <c r="C28" s="13">
        <v>0</v>
      </c>
      <c r="D28" s="13">
        <v>0</v>
      </c>
      <c r="E28" s="13"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18.600000000000001</v>
      </c>
      <c r="O28" s="13">
        <v>0</v>
      </c>
      <c r="P28" s="13">
        <v>0</v>
      </c>
      <c r="Q28" s="13">
        <v>0</v>
      </c>
      <c r="R28" s="13">
        <v>0</v>
      </c>
      <c r="S28" s="13">
        <v>586</v>
      </c>
      <c r="T28" s="13">
        <v>0</v>
      </c>
      <c r="U28" s="13">
        <v>0</v>
      </c>
      <c r="V28" s="13">
        <v>0</v>
      </c>
      <c r="W28" s="13">
        <v>44.1</v>
      </c>
      <c r="X28" s="13">
        <v>2108</v>
      </c>
      <c r="Y28" s="13">
        <v>5781</v>
      </c>
      <c r="Z28" s="13">
        <v>1022</v>
      </c>
      <c r="AA28" s="13">
        <v>0</v>
      </c>
      <c r="AB28" s="13">
        <v>212667</v>
      </c>
      <c r="AC28" s="13">
        <v>590</v>
      </c>
      <c r="AD28" s="13">
        <v>84.6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>
        <v>11903</v>
      </c>
      <c r="AS28" s="13">
        <v>0</v>
      </c>
      <c r="AT28" s="13">
        <v>0</v>
      </c>
      <c r="AU28" s="13">
        <v>0</v>
      </c>
      <c r="AV28" s="13">
        <v>0</v>
      </c>
      <c r="AW28" s="13">
        <v>0</v>
      </c>
      <c r="AX28" s="13">
        <v>0</v>
      </c>
      <c r="AY28" s="13">
        <v>0</v>
      </c>
      <c r="AZ28" s="13">
        <v>0</v>
      </c>
      <c r="BA28" s="13">
        <v>0</v>
      </c>
      <c r="BB28" s="13">
        <v>0</v>
      </c>
      <c r="BC28" s="13">
        <v>234805</v>
      </c>
    </row>
    <row r="29" spans="1:55" x14ac:dyDescent="0.3">
      <c r="A29" s="13" t="s">
        <v>135</v>
      </c>
      <c r="B29" s="13">
        <v>0</v>
      </c>
      <c r="C29" s="13">
        <v>0</v>
      </c>
      <c r="D29" s="13">
        <v>0</v>
      </c>
      <c r="E29" s="13"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73.2</v>
      </c>
      <c r="M29" s="13">
        <v>561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756</v>
      </c>
      <c r="U29" s="13">
        <v>0</v>
      </c>
      <c r="V29" s="13">
        <v>0</v>
      </c>
      <c r="W29" s="13">
        <v>0</v>
      </c>
      <c r="X29" s="13">
        <v>123</v>
      </c>
      <c r="Y29" s="13">
        <v>361</v>
      </c>
      <c r="Z29" s="13">
        <v>0</v>
      </c>
      <c r="AA29" s="13">
        <v>0</v>
      </c>
      <c r="AB29" s="13">
        <v>0</v>
      </c>
      <c r="AC29" s="13">
        <v>26234</v>
      </c>
      <c r="AD29" s="13">
        <v>12.2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>
        <v>0</v>
      </c>
      <c r="AS29" s="13">
        <v>0</v>
      </c>
      <c r="AT29" s="13">
        <v>0</v>
      </c>
      <c r="AU29" s="13">
        <v>0</v>
      </c>
      <c r="AV29" s="13">
        <v>0</v>
      </c>
      <c r="AW29" s="13">
        <v>0</v>
      </c>
      <c r="AX29" s="13">
        <v>0</v>
      </c>
      <c r="AY29" s="13">
        <v>0</v>
      </c>
      <c r="AZ29" s="13">
        <v>0</v>
      </c>
      <c r="BA29" s="13">
        <v>0</v>
      </c>
      <c r="BB29" s="13">
        <v>0</v>
      </c>
      <c r="BC29" s="13">
        <v>28120</v>
      </c>
    </row>
    <row r="30" spans="1:55" x14ac:dyDescent="0.3">
      <c r="A30" s="13" t="s">
        <v>136</v>
      </c>
      <c r="B30" s="13">
        <v>0</v>
      </c>
      <c r="C30" s="13">
        <v>0</v>
      </c>
      <c r="D30" s="13">
        <v>0</v>
      </c>
      <c r="E30" s="13">
        <v>0</v>
      </c>
      <c r="F30" s="13">
        <v>0</v>
      </c>
      <c r="G30" s="13">
        <v>0</v>
      </c>
      <c r="H30" s="13">
        <v>0</v>
      </c>
      <c r="I30" s="13">
        <v>0</v>
      </c>
      <c r="J30" s="13">
        <v>1641</v>
      </c>
      <c r="K30" s="13">
        <v>440</v>
      </c>
      <c r="L30" s="13">
        <v>84.8</v>
      </c>
      <c r="M30" s="13">
        <v>459</v>
      </c>
      <c r="N30" s="13">
        <v>207</v>
      </c>
      <c r="O30" s="13">
        <v>0</v>
      </c>
      <c r="P30" s="13">
        <v>0</v>
      </c>
      <c r="Q30" s="13">
        <v>0</v>
      </c>
      <c r="R30" s="13">
        <v>610</v>
      </c>
      <c r="S30" s="13">
        <v>0</v>
      </c>
      <c r="T30" s="13">
        <v>0</v>
      </c>
      <c r="U30" s="13">
        <v>0</v>
      </c>
      <c r="V30" s="13">
        <v>0</v>
      </c>
      <c r="W30" s="13">
        <v>16.399999999999999</v>
      </c>
      <c r="X30" s="13">
        <v>1221</v>
      </c>
      <c r="Y30" s="13">
        <v>2240</v>
      </c>
      <c r="Z30" s="13">
        <v>0</v>
      </c>
      <c r="AA30" s="13">
        <v>0</v>
      </c>
      <c r="AB30" s="13">
        <v>310</v>
      </c>
      <c r="AC30" s="13">
        <v>0</v>
      </c>
      <c r="AD30" s="13">
        <v>34649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>
        <v>0</v>
      </c>
      <c r="AS30" s="13">
        <v>0</v>
      </c>
      <c r="AT30" s="13">
        <v>0</v>
      </c>
      <c r="AU30" s="13">
        <v>0</v>
      </c>
      <c r="AV30" s="13">
        <v>0</v>
      </c>
      <c r="AW30" s="13">
        <v>0</v>
      </c>
      <c r="AX30" s="13">
        <v>0</v>
      </c>
      <c r="AY30" s="13">
        <v>0</v>
      </c>
      <c r="AZ30" s="13">
        <v>0</v>
      </c>
      <c r="BA30" s="13">
        <v>0</v>
      </c>
      <c r="BB30" s="13">
        <v>2820</v>
      </c>
      <c r="BC30" s="13">
        <v>44698</v>
      </c>
    </row>
    <row r="31" spans="1:55" x14ac:dyDescent="0.3">
      <c r="A31" s="13" t="s">
        <v>137</v>
      </c>
      <c r="B31" s="13">
        <v>0</v>
      </c>
      <c r="C31" s="13">
        <v>0</v>
      </c>
      <c r="D31" s="13">
        <v>0</v>
      </c>
      <c r="E31" s="13"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13">
        <v>0</v>
      </c>
      <c r="W31" s="13">
        <v>0</v>
      </c>
      <c r="X31" s="13">
        <v>0</v>
      </c>
      <c r="Y31" s="13">
        <v>0</v>
      </c>
      <c r="Z31" s="13">
        <v>0</v>
      </c>
      <c r="AA31" s="13">
        <v>0</v>
      </c>
      <c r="AB31" s="13">
        <v>0</v>
      </c>
      <c r="AC31" s="13">
        <v>0</v>
      </c>
      <c r="AD31" s="13">
        <v>0</v>
      </c>
      <c r="AE31" s="13">
        <v>60263</v>
      </c>
      <c r="AF31" s="13">
        <v>0</v>
      </c>
      <c r="AG31" s="13">
        <v>0</v>
      </c>
      <c r="AH31" s="13">
        <v>0</v>
      </c>
      <c r="AI31" s="13">
        <v>0</v>
      </c>
      <c r="AJ31" s="13">
        <v>0</v>
      </c>
      <c r="AK31" s="13">
        <v>0</v>
      </c>
      <c r="AL31" s="13">
        <v>0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>
        <v>0</v>
      </c>
      <c r="AS31" s="13">
        <v>0</v>
      </c>
      <c r="AT31" s="13">
        <v>0</v>
      </c>
      <c r="AU31" s="13">
        <v>0</v>
      </c>
      <c r="AV31" s="13">
        <v>0</v>
      </c>
      <c r="AW31" s="13">
        <v>0</v>
      </c>
      <c r="AX31" s="13">
        <v>0</v>
      </c>
      <c r="AY31" s="13">
        <v>0</v>
      </c>
      <c r="AZ31" s="13">
        <v>0</v>
      </c>
      <c r="BA31" s="13">
        <v>0</v>
      </c>
      <c r="BB31" s="13">
        <v>0</v>
      </c>
      <c r="BC31" s="13">
        <v>60263</v>
      </c>
    </row>
    <row r="32" spans="1:55" x14ac:dyDescent="0.3">
      <c r="A32" s="13" t="s">
        <v>138</v>
      </c>
      <c r="B32" s="13">
        <v>0</v>
      </c>
      <c r="C32" s="13">
        <v>0</v>
      </c>
      <c r="D32" s="13">
        <v>0</v>
      </c>
      <c r="E32" s="13">
        <v>0</v>
      </c>
      <c r="F32" s="13">
        <v>0</v>
      </c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13">
        <v>0</v>
      </c>
      <c r="W32" s="13">
        <v>0</v>
      </c>
      <c r="X32" s="13">
        <v>0</v>
      </c>
      <c r="Y32" s="13">
        <v>0</v>
      </c>
      <c r="Z32" s="13">
        <v>0</v>
      </c>
      <c r="AA32" s="13">
        <v>0</v>
      </c>
      <c r="AB32" s="13">
        <v>0</v>
      </c>
      <c r="AC32" s="13">
        <v>0</v>
      </c>
      <c r="AD32" s="13">
        <v>0</v>
      </c>
      <c r="AE32" s="13">
        <v>0</v>
      </c>
      <c r="AF32" s="13">
        <v>2276</v>
      </c>
      <c r="AG32" s="13">
        <v>0</v>
      </c>
      <c r="AH32" s="13">
        <v>0</v>
      </c>
      <c r="AI32" s="13">
        <v>0</v>
      </c>
      <c r="AJ32" s="13">
        <v>0</v>
      </c>
      <c r="AK32" s="13">
        <v>0</v>
      </c>
      <c r="AL32" s="13">
        <v>0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>
        <v>0</v>
      </c>
      <c r="AS32" s="13">
        <v>0</v>
      </c>
      <c r="AT32" s="13">
        <v>0</v>
      </c>
      <c r="AU32" s="13">
        <v>0</v>
      </c>
      <c r="AV32" s="13">
        <v>0</v>
      </c>
      <c r="AW32" s="13">
        <v>0</v>
      </c>
      <c r="AX32" s="13">
        <v>0</v>
      </c>
      <c r="AY32" s="13">
        <v>0</v>
      </c>
      <c r="AZ32" s="13">
        <v>0</v>
      </c>
      <c r="BA32" s="13">
        <v>0</v>
      </c>
      <c r="BB32" s="13">
        <v>0</v>
      </c>
      <c r="BC32" s="13">
        <v>2276</v>
      </c>
    </row>
    <row r="33" spans="1:55" x14ac:dyDescent="0.3">
      <c r="A33" s="13" t="s">
        <v>139</v>
      </c>
      <c r="B33" s="13">
        <v>0</v>
      </c>
      <c r="C33" s="13">
        <v>0</v>
      </c>
      <c r="D33" s="13">
        <v>0</v>
      </c>
      <c r="E33" s="13">
        <v>0</v>
      </c>
      <c r="F33" s="13">
        <v>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13">
        <v>0</v>
      </c>
      <c r="W33" s="13">
        <v>0</v>
      </c>
      <c r="X33" s="13">
        <v>0</v>
      </c>
      <c r="Y33" s="13">
        <v>0</v>
      </c>
      <c r="Z33" s="13">
        <v>0</v>
      </c>
      <c r="AA33" s="13">
        <v>0</v>
      </c>
      <c r="AB33" s="13">
        <v>0</v>
      </c>
      <c r="AC33" s="13">
        <v>0</v>
      </c>
      <c r="AD33" s="13">
        <v>0</v>
      </c>
      <c r="AE33" s="13">
        <v>0</v>
      </c>
      <c r="AF33" s="13">
        <v>0</v>
      </c>
      <c r="AG33" s="13">
        <v>230</v>
      </c>
      <c r="AH33" s="13">
        <v>0</v>
      </c>
      <c r="AI33" s="13">
        <v>0</v>
      </c>
      <c r="AJ33" s="13">
        <v>0</v>
      </c>
      <c r="AK33" s="13">
        <v>0</v>
      </c>
      <c r="AL33" s="13"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>
        <v>0</v>
      </c>
      <c r="AS33" s="13">
        <v>0</v>
      </c>
      <c r="AT33" s="13">
        <v>0</v>
      </c>
      <c r="AU33" s="13">
        <v>0</v>
      </c>
      <c r="AV33" s="13">
        <v>0</v>
      </c>
      <c r="AW33" s="13">
        <v>0</v>
      </c>
      <c r="AX33" s="13">
        <v>0</v>
      </c>
      <c r="AY33" s="13">
        <v>0</v>
      </c>
      <c r="AZ33" s="13">
        <v>0</v>
      </c>
      <c r="BA33" s="13">
        <v>0</v>
      </c>
      <c r="BB33" s="13">
        <v>0</v>
      </c>
      <c r="BC33" s="13">
        <v>230</v>
      </c>
    </row>
    <row r="34" spans="1:55" x14ac:dyDescent="0.3">
      <c r="A34" s="13" t="s">
        <v>140</v>
      </c>
      <c r="B34" s="13">
        <v>0</v>
      </c>
      <c r="C34" s="13">
        <v>0</v>
      </c>
      <c r="D34" s="13">
        <v>0</v>
      </c>
      <c r="E34" s="13">
        <v>0</v>
      </c>
      <c r="F34" s="13">
        <v>0</v>
      </c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>
        <v>0</v>
      </c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2710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3">
        <v>0</v>
      </c>
      <c r="AQ34" s="13">
        <v>0</v>
      </c>
      <c r="AR34" s="13">
        <v>0</v>
      </c>
      <c r="AS34" s="13">
        <v>0</v>
      </c>
      <c r="AT34" s="13">
        <v>0</v>
      </c>
      <c r="AU34" s="13">
        <v>0</v>
      </c>
      <c r="AV34" s="13">
        <v>0</v>
      </c>
      <c r="AW34" s="13">
        <v>0</v>
      </c>
      <c r="AX34" s="13">
        <v>0</v>
      </c>
      <c r="AY34" s="13">
        <v>0</v>
      </c>
      <c r="AZ34" s="13">
        <v>0</v>
      </c>
      <c r="BA34" s="13">
        <v>0</v>
      </c>
      <c r="BB34" s="13">
        <v>0</v>
      </c>
      <c r="BC34" s="13">
        <v>2710</v>
      </c>
    </row>
    <row r="35" spans="1:55" x14ac:dyDescent="0.3">
      <c r="A35" s="13" t="s">
        <v>141</v>
      </c>
      <c r="B35" s="13">
        <v>0</v>
      </c>
      <c r="C35" s="13">
        <v>0</v>
      </c>
      <c r="D35" s="13">
        <v>0</v>
      </c>
      <c r="E35" s="13">
        <v>0</v>
      </c>
      <c r="F35" s="13">
        <v>0</v>
      </c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13">
        <v>0</v>
      </c>
      <c r="W35" s="13">
        <v>0</v>
      </c>
      <c r="X35" s="13">
        <v>0</v>
      </c>
      <c r="Y35" s="13">
        <v>0</v>
      </c>
      <c r="Z35" s="13">
        <v>0</v>
      </c>
      <c r="AA35" s="13">
        <v>0</v>
      </c>
      <c r="AB35" s="13">
        <v>0</v>
      </c>
      <c r="AC35" s="13">
        <v>0</v>
      </c>
      <c r="AD35" s="13">
        <v>0</v>
      </c>
      <c r="AE35" s="13">
        <v>0</v>
      </c>
      <c r="AF35" s="13">
        <v>0</v>
      </c>
      <c r="AG35" s="13">
        <v>0</v>
      </c>
      <c r="AH35" s="13">
        <v>0</v>
      </c>
      <c r="AI35" s="13">
        <v>801</v>
      </c>
      <c r="AJ35" s="13">
        <v>0</v>
      </c>
      <c r="AK35" s="13">
        <v>0</v>
      </c>
      <c r="AL35" s="13">
        <v>0</v>
      </c>
      <c r="AM35" s="13">
        <v>0</v>
      </c>
      <c r="AN35" s="13">
        <v>0</v>
      </c>
      <c r="AO35" s="13">
        <v>0</v>
      </c>
      <c r="AP35" s="13">
        <v>0</v>
      </c>
      <c r="AQ35" s="13">
        <v>0</v>
      </c>
      <c r="AR35" s="13">
        <v>0</v>
      </c>
      <c r="AS35" s="13">
        <v>0</v>
      </c>
      <c r="AT35" s="13">
        <v>0</v>
      </c>
      <c r="AU35" s="13">
        <v>0</v>
      </c>
      <c r="AV35" s="13">
        <v>0</v>
      </c>
      <c r="AW35" s="13">
        <v>0</v>
      </c>
      <c r="AX35" s="13">
        <v>0</v>
      </c>
      <c r="AY35" s="13">
        <v>0</v>
      </c>
      <c r="AZ35" s="13">
        <v>0</v>
      </c>
      <c r="BA35" s="13">
        <v>0</v>
      </c>
      <c r="BB35" s="13">
        <v>0</v>
      </c>
      <c r="BC35" s="13">
        <v>801</v>
      </c>
    </row>
    <row r="36" spans="1:55" x14ac:dyDescent="0.3">
      <c r="A36" s="13" t="s">
        <v>142</v>
      </c>
      <c r="B36" s="13">
        <v>0</v>
      </c>
      <c r="C36" s="13">
        <v>0</v>
      </c>
      <c r="D36" s="13">
        <v>0</v>
      </c>
      <c r="E36" s="13">
        <v>0</v>
      </c>
      <c r="F36" s="13">
        <v>0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414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3">
        <v>0</v>
      </c>
      <c r="AQ36" s="13">
        <v>0</v>
      </c>
      <c r="AR36" s="13">
        <v>0</v>
      </c>
      <c r="AS36" s="13">
        <v>0</v>
      </c>
      <c r="AT36" s="13">
        <v>0</v>
      </c>
      <c r="AU36" s="13">
        <v>0</v>
      </c>
      <c r="AV36" s="13">
        <v>0</v>
      </c>
      <c r="AW36" s="13">
        <v>0</v>
      </c>
      <c r="AX36" s="13">
        <v>0</v>
      </c>
      <c r="AY36" s="13">
        <v>0</v>
      </c>
      <c r="AZ36" s="13">
        <v>0</v>
      </c>
      <c r="BA36" s="13">
        <v>0</v>
      </c>
      <c r="BB36" s="13">
        <v>0</v>
      </c>
      <c r="BC36" s="13">
        <v>414</v>
      </c>
    </row>
    <row r="37" spans="1:55" x14ac:dyDescent="0.3">
      <c r="A37" s="13" t="s">
        <v>143</v>
      </c>
      <c r="B37" s="13">
        <v>0</v>
      </c>
      <c r="C37" s="13">
        <v>0</v>
      </c>
      <c r="D37" s="13">
        <v>0</v>
      </c>
      <c r="E37" s="13">
        <v>0</v>
      </c>
      <c r="F37" s="13">
        <v>0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432</v>
      </c>
      <c r="AL37" s="13">
        <v>0</v>
      </c>
      <c r="AM37" s="13">
        <v>0</v>
      </c>
      <c r="AN37" s="13">
        <v>0</v>
      </c>
      <c r="AO37" s="13">
        <v>0</v>
      </c>
      <c r="AP37" s="13">
        <v>0</v>
      </c>
      <c r="AQ37" s="13">
        <v>0</v>
      </c>
      <c r="AR37" s="13">
        <v>0</v>
      </c>
      <c r="AS37" s="13">
        <v>0</v>
      </c>
      <c r="AT37" s="13">
        <v>0</v>
      </c>
      <c r="AU37" s="13">
        <v>0</v>
      </c>
      <c r="AV37" s="13">
        <v>0</v>
      </c>
      <c r="AW37" s="13">
        <v>0</v>
      </c>
      <c r="AX37" s="13">
        <v>0</v>
      </c>
      <c r="AY37" s="13">
        <v>0</v>
      </c>
      <c r="AZ37" s="13">
        <v>0</v>
      </c>
      <c r="BA37" s="13">
        <v>0</v>
      </c>
      <c r="BB37" s="13">
        <v>0</v>
      </c>
      <c r="BC37" s="13">
        <v>432</v>
      </c>
    </row>
    <row r="38" spans="1:55" x14ac:dyDescent="0.3">
      <c r="A38" s="13" t="s">
        <v>144</v>
      </c>
      <c r="B38" s="13">
        <v>0</v>
      </c>
      <c r="C38" s="13">
        <v>0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2099</v>
      </c>
      <c r="AM38" s="13">
        <v>0</v>
      </c>
      <c r="AN38" s="13">
        <v>0</v>
      </c>
      <c r="AO38" s="13">
        <v>0</v>
      </c>
      <c r="AP38" s="13">
        <v>0</v>
      </c>
      <c r="AQ38" s="13">
        <v>0</v>
      </c>
      <c r="AR38" s="13">
        <v>0</v>
      </c>
      <c r="AS38" s="13">
        <v>0</v>
      </c>
      <c r="AT38" s="13">
        <v>0</v>
      </c>
      <c r="AU38" s="13">
        <v>0</v>
      </c>
      <c r="AV38" s="13">
        <v>0</v>
      </c>
      <c r="AW38" s="13">
        <v>0</v>
      </c>
      <c r="AX38" s="13">
        <v>0</v>
      </c>
      <c r="AY38" s="13">
        <v>0</v>
      </c>
      <c r="AZ38" s="13">
        <v>0</v>
      </c>
      <c r="BA38" s="13">
        <v>0</v>
      </c>
      <c r="BB38" s="13">
        <v>0</v>
      </c>
      <c r="BC38" s="13">
        <v>2099</v>
      </c>
    </row>
    <row r="39" spans="1:55" x14ac:dyDescent="0.3">
      <c r="A39" s="13" t="s">
        <v>145</v>
      </c>
      <c r="B39" s="13">
        <v>0</v>
      </c>
      <c r="C39" s="13">
        <v>0</v>
      </c>
      <c r="D39" s="13">
        <v>0</v>
      </c>
      <c r="E39" s="13">
        <v>0</v>
      </c>
      <c r="F39" s="13">
        <v>0</v>
      </c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126838</v>
      </c>
      <c r="AN39" s="13">
        <v>0</v>
      </c>
      <c r="AO39" s="13">
        <v>0</v>
      </c>
      <c r="AP39" s="13">
        <v>0</v>
      </c>
      <c r="AQ39" s="13">
        <v>0</v>
      </c>
      <c r="AR39" s="13">
        <v>0</v>
      </c>
      <c r="AS39" s="13">
        <v>0</v>
      </c>
      <c r="AT39" s="13">
        <v>0</v>
      </c>
      <c r="AU39" s="13">
        <v>0</v>
      </c>
      <c r="AV39" s="13">
        <v>0</v>
      </c>
      <c r="AW39" s="13">
        <v>0</v>
      </c>
      <c r="AX39" s="13">
        <v>0</v>
      </c>
      <c r="AY39" s="13">
        <v>0</v>
      </c>
      <c r="AZ39" s="13">
        <v>0</v>
      </c>
      <c r="BA39" s="13">
        <v>0</v>
      </c>
      <c r="BB39" s="13">
        <v>0</v>
      </c>
      <c r="BC39" s="13">
        <v>126838</v>
      </c>
    </row>
    <row r="40" spans="1:55" x14ac:dyDescent="0.3">
      <c r="A40" s="13" t="s">
        <v>146</v>
      </c>
      <c r="B40" s="13">
        <v>0</v>
      </c>
      <c r="C40" s="13">
        <v>0</v>
      </c>
      <c r="D40" s="13">
        <v>0</v>
      </c>
      <c r="E40" s="13">
        <v>0</v>
      </c>
      <c r="F40" s="13">
        <v>0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58164</v>
      </c>
      <c r="AO40" s="13">
        <v>0</v>
      </c>
      <c r="AP40" s="13">
        <v>0</v>
      </c>
      <c r="AQ40" s="13">
        <v>0</v>
      </c>
      <c r="AR40" s="13">
        <v>0</v>
      </c>
      <c r="AS40" s="13">
        <v>0</v>
      </c>
      <c r="AT40" s="13">
        <v>0</v>
      </c>
      <c r="AU40" s="13">
        <v>0</v>
      </c>
      <c r="AV40" s="13">
        <v>0</v>
      </c>
      <c r="AW40" s="13">
        <v>0</v>
      </c>
      <c r="AX40" s="13">
        <v>0</v>
      </c>
      <c r="AY40" s="13">
        <v>0</v>
      </c>
      <c r="AZ40" s="13">
        <v>0</v>
      </c>
      <c r="BA40" s="13">
        <v>0</v>
      </c>
      <c r="BB40" s="13">
        <v>0</v>
      </c>
      <c r="BC40" s="13">
        <v>58164</v>
      </c>
    </row>
    <row r="41" spans="1:55" x14ac:dyDescent="0.3">
      <c r="A41" s="13" t="s">
        <v>147</v>
      </c>
      <c r="B41" s="13">
        <v>3071</v>
      </c>
      <c r="C41" s="13">
        <v>0</v>
      </c>
      <c r="D41" s="13">
        <v>0</v>
      </c>
      <c r="E41" s="13">
        <v>0</v>
      </c>
      <c r="F41" s="13">
        <v>0</v>
      </c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449778</v>
      </c>
      <c r="AP41" s="13">
        <v>0</v>
      </c>
      <c r="AQ41" s="13">
        <v>0</v>
      </c>
      <c r="AR41" s="13">
        <v>0</v>
      </c>
      <c r="AS41" s="13">
        <v>0</v>
      </c>
      <c r="AT41" s="13">
        <v>0</v>
      </c>
      <c r="AU41" s="13">
        <v>0</v>
      </c>
      <c r="AV41" s="13">
        <v>0</v>
      </c>
      <c r="AW41" s="13">
        <v>0</v>
      </c>
      <c r="AX41" s="13">
        <v>0</v>
      </c>
      <c r="AY41" s="13">
        <v>0</v>
      </c>
      <c r="AZ41" s="13">
        <v>0</v>
      </c>
      <c r="BA41" s="13">
        <v>0</v>
      </c>
      <c r="BB41" s="13">
        <v>72602</v>
      </c>
      <c r="BC41" s="13">
        <v>525452</v>
      </c>
    </row>
    <row r="42" spans="1:55" x14ac:dyDescent="0.3">
      <c r="A42" s="13" t="s">
        <v>148</v>
      </c>
      <c r="B42" s="13">
        <v>0</v>
      </c>
      <c r="C42" s="13">
        <v>0</v>
      </c>
      <c r="D42" s="13">
        <v>0</v>
      </c>
      <c r="E42" s="13">
        <v>0</v>
      </c>
      <c r="F42" s="13">
        <v>0</v>
      </c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13">
        <v>0</v>
      </c>
      <c r="Y42" s="13">
        <v>0</v>
      </c>
      <c r="Z42" s="13">
        <v>0</v>
      </c>
      <c r="AA42" s="13">
        <v>0</v>
      </c>
      <c r="AB42" s="13">
        <v>0</v>
      </c>
      <c r="AC42" s="13">
        <v>0</v>
      </c>
      <c r="AD42" s="13">
        <v>0</v>
      </c>
      <c r="AE42" s="13">
        <v>0</v>
      </c>
      <c r="AF42" s="13">
        <v>0</v>
      </c>
      <c r="AG42" s="13">
        <v>0</v>
      </c>
      <c r="AH42" s="13">
        <v>0</v>
      </c>
      <c r="AI42" s="13">
        <v>0</v>
      </c>
      <c r="AJ42" s="13">
        <v>0</v>
      </c>
      <c r="AK42" s="13">
        <v>0</v>
      </c>
      <c r="AL42" s="13">
        <v>0</v>
      </c>
      <c r="AM42" s="13">
        <v>0</v>
      </c>
      <c r="AN42" s="13">
        <v>0</v>
      </c>
      <c r="AO42" s="13">
        <v>0</v>
      </c>
      <c r="AP42" s="13">
        <v>696737</v>
      </c>
      <c r="AQ42" s="13">
        <v>0</v>
      </c>
      <c r="AR42" s="13">
        <v>0</v>
      </c>
      <c r="AS42" s="13">
        <v>0</v>
      </c>
      <c r="AT42" s="13">
        <v>0</v>
      </c>
      <c r="AU42" s="13">
        <v>0</v>
      </c>
      <c r="AV42" s="13">
        <v>0</v>
      </c>
      <c r="AW42" s="13">
        <v>0</v>
      </c>
      <c r="AX42" s="13">
        <v>0</v>
      </c>
      <c r="AY42" s="13">
        <v>0</v>
      </c>
      <c r="AZ42" s="13">
        <v>0</v>
      </c>
      <c r="BA42" s="13">
        <v>0</v>
      </c>
      <c r="BB42" s="13">
        <v>138145</v>
      </c>
      <c r="BC42" s="13">
        <v>834882</v>
      </c>
    </row>
    <row r="43" spans="1:55" x14ac:dyDescent="0.3">
      <c r="A43" s="13" t="s">
        <v>149</v>
      </c>
      <c r="B43" s="13">
        <v>0</v>
      </c>
      <c r="C43" s="13">
        <v>0</v>
      </c>
      <c r="D43" s="13">
        <v>0</v>
      </c>
      <c r="E43" s="13">
        <v>468</v>
      </c>
      <c r="F43" s="13">
        <v>1792</v>
      </c>
      <c r="G43" s="13">
        <v>0</v>
      </c>
      <c r="H43" s="13">
        <v>637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>
        <v>0</v>
      </c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3">
        <v>0</v>
      </c>
      <c r="AQ43" s="13">
        <v>92338</v>
      </c>
      <c r="AR43" s="13">
        <v>0</v>
      </c>
      <c r="AS43" s="13">
        <v>0</v>
      </c>
      <c r="AT43" s="13">
        <v>0</v>
      </c>
      <c r="AU43" s="13">
        <v>0</v>
      </c>
      <c r="AV43" s="13">
        <v>0</v>
      </c>
      <c r="AW43" s="13">
        <v>0</v>
      </c>
      <c r="AX43" s="13">
        <v>0</v>
      </c>
      <c r="AY43" s="13">
        <v>0</v>
      </c>
      <c r="AZ43" s="13">
        <v>0</v>
      </c>
      <c r="BA43" s="13">
        <v>0</v>
      </c>
      <c r="BB43" s="13">
        <v>15161</v>
      </c>
      <c r="BC43" s="13">
        <v>110396</v>
      </c>
    </row>
    <row r="44" spans="1:55" x14ac:dyDescent="0.3">
      <c r="A44" s="13" t="s">
        <v>150</v>
      </c>
      <c r="B44" s="13">
        <v>0</v>
      </c>
      <c r="C44" s="13">
        <v>0</v>
      </c>
      <c r="D44" s="13">
        <v>0</v>
      </c>
      <c r="E44" s="13">
        <v>0</v>
      </c>
      <c r="F44" s="13">
        <v>34.5</v>
      </c>
      <c r="G44" s="13">
        <v>0</v>
      </c>
      <c r="H44" s="13">
        <v>15.7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3">
        <v>0</v>
      </c>
      <c r="AQ44" s="13">
        <v>0</v>
      </c>
      <c r="AR44" s="13">
        <v>455434</v>
      </c>
      <c r="AS44" s="13">
        <v>0</v>
      </c>
      <c r="AT44" s="13">
        <v>0</v>
      </c>
      <c r="AU44" s="13">
        <v>0</v>
      </c>
      <c r="AV44" s="13">
        <v>0</v>
      </c>
      <c r="AW44" s="13">
        <v>0</v>
      </c>
      <c r="AX44" s="13">
        <v>0</v>
      </c>
      <c r="AY44" s="13">
        <v>0</v>
      </c>
      <c r="AZ44" s="13">
        <v>0</v>
      </c>
      <c r="BA44" s="13">
        <v>0</v>
      </c>
      <c r="BB44" s="13">
        <v>38949</v>
      </c>
      <c r="BC44" s="13">
        <v>494433</v>
      </c>
    </row>
    <row r="45" spans="1:55" x14ac:dyDescent="0.3">
      <c r="A45" s="13" t="s">
        <v>151</v>
      </c>
      <c r="B45" s="13">
        <v>0</v>
      </c>
      <c r="C45" s="13">
        <v>0</v>
      </c>
      <c r="D45" s="13">
        <v>0</v>
      </c>
      <c r="E45" s="13">
        <v>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>
        <v>0</v>
      </c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3">
        <v>0</v>
      </c>
      <c r="AQ45" s="13">
        <v>0</v>
      </c>
      <c r="AR45" s="13">
        <v>0</v>
      </c>
      <c r="AS45" s="13">
        <v>266494</v>
      </c>
      <c r="AT45" s="13">
        <v>0</v>
      </c>
      <c r="AU45" s="13">
        <v>0</v>
      </c>
      <c r="AV45" s="13">
        <v>0</v>
      </c>
      <c r="AW45" s="13">
        <v>0</v>
      </c>
      <c r="AX45" s="13">
        <v>0</v>
      </c>
      <c r="AY45" s="13">
        <v>0</v>
      </c>
      <c r="AZ45" s="13">
        <v>0</v>
      </c>
      <c r="BA45" s="13">
        <v>0</v>
      </c>
      <c r="BB45" s="13">
        <v>0</v>
      </c>
      <c r="BC45" s="13">
        <v>266494</v>
      </c>
    </row>
    <row r="46" spans="1:55" x14ac:dyDescent="0.3">
      <c r="A46" s="13" t="s">
        <v>152</v>
      </c>
      <c r="B46" s="13">
        <v>0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3">
        <v>0</v>
      </c>
      <c r="AQ46" s="13">
        <v>0</v>
      </c>
      <c r="AR46" s="13">
        <v>0</v>
      </c>
      <c r="AS46" s="13">
        <v>0</v>
      </c>
      <c r="AT46" s="13">
        <v>272529</v>
      </c>
      <c r="AU46" s="13">
        <v>0</v>
      </c>
      <c r="AV46" s="13">
        <v>0</v>
      </c>
      <c r="AW46" s="13">
        <v>0</v>
      </c>
      <c r="AX46" s="13">
        <v>0</v>
      </c>
      <c r="AY46" s="13">
        <v>0</v>
      </c>
      <c r="AZ46" s="13">
        <v>0</v>
      </c>
      <c r="BA46" s="13">
        <v>0</v>
      </c>
      <c r="BB46" s="13">
        <v>71813</v>
      </c>
      <c r="BC46" s="13">
        <v>344342</v>
      </c>
    </row>
    <row r="47" spans="1:55" x14ac:dyDescent="0.3">
      <c r="A47" s="13" t="s">
        <v>153</v>
      </c>
      <c r="B47" s="13">
        <v>0</v>
      </c>
      <c r="C47" s="13">
        <v>0</v>
      </c>
      <c r="D47" s="13">
        <v>0</v>
      </c>
      <c r="E47" s="13">
        <v>0</v>
      </c>
      <c r="F47" s="13">
        <v>0</v>
      </c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3">
        <v>0</v>
      </c>
      <c r="AQ47" s="13">
        <v>47.6</v>
      </c>
      <c r="AR47" s="13">
        <v>0</v>
      </c>
      <c r="AS47" s="13">
        <v>0</v>
      </c>
      <c r="AT47" s="13">
        <v>0</v>
      </c>
      <c r="AU47" s="13">
        <v>165395</v>
      </c>
      <c r="AV47" s="13">
        <v>0</v>
      </c>
      <c r="AW47" s="13">
        <v>0</v>
      </c>
      <c r="AX47" s="13">
        <v>0</v>
      </c>
      <c r="AY47" s="13">
        <v>0</v>
      </c>
      <c r="AZ47" s="13">
        <v>0</v>
      </c>
      <c r="BA47" s="13">
        <v>0</v>
      </c>
      <c r="BB47" s="13">
        <v>0</v>
      </c>
      <c r="BC47" s="13">
        <v>165443</v>
      </c>
    </row>
    <row r="48" spans="1:55" x14ac:dyDescent="0.3">
      <c r="A48" s="13" t="s">
        <v>154</v>
      </c>
      <c r="B48" s="13">
        <v>0</v>
      </c>
      <c r="C48" s="13">
        <v>0</v>
      </c>
      <c r="D48" s="13">
        <v>0</v>
      </c>
      <c r="E48" s="13">
        <v>0</v>
      </c>
      <c r="F48" s="13">
        <v>0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>
        <v>0</v>
      </c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3">
        <v>0</v>
      </c>
      <c r="AQ48" s="13">
        <v>0</v>
      </c>
      <c r="AR48" s="13">
        <v>0</v>
      </c>
      <c r="AS48" s="13">
        <v>0</v>
      </c>
      <c r="AT48" s="13">
        <v>0</v>
      </c>
      <c r="AU48" s="13">
        <v>0</v>
      </c>
      <c r="AV48" s="13">
        <v>203657</v>
      </c>
      <c r="AW48" s="13">
        <v>0</v>
      </c>
      <c r="AX48" s="13">
        <v>0</v>
      </c>
      <c r="AY48" s="13">
        <v>0</v>
      </c>
      <c r="AZ48" s="13">
        <v>0</v>
      </c>
      <c r="BA48" s="13">
        <v>0</v>
      </c>
      <c r="BB48" s="13">
        <v>0</v>
      </c>
      <c r="BC48" s="13">
        <v>203657</v>
      </c>
    </row>
    <row r="49" spans="1:55" x14ac:dyDescent="0.3">
      <c r="A49" s="13" t="s">
        <v>155</v>
      </c>
      <c r="B49" s="13">
        <v>0</v>
      </c>
      <c r="C49" s="13">
        <v>0</v>
      </c>
      <c r="D49" s="13">
        <v>0</v>
      </c>
      <c r="E49" s="13">
        <v>161</v>
      </c>
      <c r="F49" s="13">
        <v>186</v>
      </c>
      <c r="G49" s="13">
        <v>0</v>
      </c>
      <c r="H49" s="13">
        <v>327</v>
      </c>
      <c r="I49" s="13">
        <v>0</v>
      </c>
      <c r="J49" s="13">
        <v>186</v>
      </c>
      <c r="K49" s="13">
        <v>528</v>
      </c>
      <c r="L49" s="13">
        <v>75.400000000000006</v>
      </c>
      <c r="M49" s="13">
        <v>57.9</v>
      </c>
      <c r="N49" s="13">
        <v>14.3</v>
      </c>
      <c r="O49" s="13">
        <v>0</v>
      </c>
      <c r="P49" s="13">
        <v>693</v>
      </c>
      <c r="Q49" s="13">
        <v>0</v>
      </c>
      <c r="R49" s="13">
        <v>926</v>
      </c>
      <c r="S49" s="13">
        <v>4.79</v>
      </c>
      <c r="T49" s="13">
        <v>38.1</v>
      </c>
      <c r="U49" s="13">
        <v>2.58</v>
      </c>
      <c r="V49" s="13">
        <v>0</v>
      </c>
      <c r="W49" s="13">
        <v>93.6</v>
      </c>
      <c r="X49" s="13">
        <v>264</v>
      </c>
      <c r="Y49" s="13">
        <v>210</v>
      </c>
      <c r="Z49" s="13">
        <v>93.2</v>
      </c>
      <c r="AA49" s="13">
        <v>15.4</v>
      </c>
      <c r="AB49" s="13">
        <v>401</v>
      </c>
      <c r="AC49" s="13">
        <v>4.18</v>
      </c>
      <c r="AD49" s="13">
        <v>21.2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227</v>
      </c>
      <c r="AN49" s="13">
        <v>3.63</v>
      </c>
      <c r="AO49" s="13">
        <v>0</v>
      </c>
      <c r="AP49" s="13">
        <v>5965</v>
      </c>
      <c r="AQ49" s="13">
        <v>396</v>
      </c>
      <c r="AR49" s="13">
        <v>1547</v>
      </c>
      <c r="AS49" s="13">
        <v>385</v>
      </c>
      <c r="AT49" s="13">
        <v>19030</v>
      </c>
      <c r="AU49" s="13">
        <v>17820</v>
      </c>
      <c r="AV49" s="13">
        <v>0</v>
      </c>
      <c r="AW49" s="13">
        <v>484437</v>
      </c>
      <c r="AX49" s="13">
        <v>6164</v>
      </c>
      <c r="AY49" s="13">
        <v>0</v>
      </c>
      <c r="AZ49" s="13">
        <v>89.7</v>
      </c>
      <c r="BA49" s="13">
        <v>805</v>
      </c>
      <c r="BB49" s="13">
        <v>310</v>
      </c>
      <c r="BC49" s="13">
        <v>541484</v>
      </c>
    </row>
    <row r="50" spans="1:55" x14ac:dyDescent="0.3">
      <c r="A50" s="13" t="s">
        <v>156</v>
      </c>
      <c r="B50" s="13">
        <v>0</v>
      </c>
      <c r="C50" s="13">
        <v>0</v>
      </c>
      <c r="D50" s="13">
        <v>0</v>
      </c>
      <c r="E50" s="13">
        <v>3036</v>
      </c>
      <c r="F50" s="13">
        <v>2005</v>
      </c>
      <c r="G50" s="13">
        <v>0</v>
      </c>
      <c r="H50" s="13">
        <v>3228</v>
      </c>
      <c r="I50" s="13">
        <v>0</v>
      </c>
      <c r="J50" s="13">
        <v>1942</v>
      </c>
      <c r="K50" s="13">
        <v>1033</v>
      </c>
      <c r="L50" s="13">
        <v>2790</v>
      </c>
      <c r="M50" s="13">
        <v>2899</v>
      </c>
      <c r="N50" s="13">
        <v>14486</v>
      </c>
      <c r="O50" s="13">
        <v>0</v>
      </c>
      <c r="P50" s="13">
        <v>47653</v>
      </c>
      <c r="Q50" s="13">
        <v>0</v>
      </c>
      <c r="R50" s="13">
        <v>3710</v>
      </c>
      <c r="S50" s="13">
        <v>273</v>
      </c>
      <c r="T50" s="13">
        <v>83.3</v>
      </c>
      <c r="U50" s="13">
        <v>25.3</v>
      </c>
      <c r="V50" s="13">
        <v>0</v>
      </c>
      <c r="W50" s="13">
        <v>613</v>
      </c>
      <c r="X50" s="13">
        <v>824</v>
      </c>
      <c r="Y50" s="13">
        <v>27124</v>
      </c>
      <c r="Z50" s="13">
        <v>2324</v>
      </c>
      <c r="AA50" s="13">
        <v>3480</v>
      </c>
      <c r="AB50" s="13">
        <v>39606</v>
      </c>
      <c r="AC50" s="13">
        <v>338</v>
      </c>
      <c r="AD50" s="13">
        <v>1259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30.4</v>
      </c>
      <c r="AN50" s="13">
        <v>263</v>
      </c>
      <c r="AO50" s="13">
        <v>14563</v>
      </c>
      <c r="AP50" s="13">
        <v>129285</v>
      </c>
      <c r="AQ50" s="13">
        <v>71.7</v>
      </c>
      <c r="AR50" s="13">
        <v>1633</v>
      </c>
      <c r="AS50" s="13">
        <v>21.2</v>
      </c>
      <c r="AT50" s="13">
        <v>0</v>
      </c>
      <c r="AU50" s="13">
        <v>0</v>
      </c>
      <c r="AV50" s="13">
        <v>0</v>
      </c>
      <c r="AW50" s="13">
        <v>6260</v>
      </c>
      <c r="AX50" s="13">
        <v>404223</v>
      </c>
      <c r="AY50" s="13">
        <v>2.73</v>
      </c>
      <c r="AZ50" s="13">
        <v>6.73</v>
      </c>
      <c r="BA50" s="13">
        <v>63.7</v>
      </c>
      <c r="BB50" s="13">
        <v>13.6</v>
      </c>
      <c r="BC50" s="13">
        <v>715169</v>
      </c>
    </row>
    <row r="51" spans="1:55" x14ac:dyDescent="0.3">
      <c r="A51" s="13" t="s">
        <v>157</v>
      </c>
      <c r="B51" s="13">
        <v>0</v>
      </c>
      <c r="C51" s="13">
        <v>0</v>
      </c>
      <c r="D51" s="13">
        <v>0</v>
      </c>
      <c r="E51" s="13">
        <v>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13">
        <v>0</v>
      </c>
      <c r="W51" s="13">
        <v>0</v>
      </c>
      <c r="X51" s="13">
        <v>0</v>
      </c>
      <c r="Y51" s="13">
        <v>0</v>
      </c>
      <c r="Z51" s="13">
        <v>0</v>
      </c>
      <c r="AA51" s="13">
        <v>0</v>
      </c>
      <c r="AB51" s="13">
        <v>0</v>
      </c>
      <c r="AC51" s="13">
        <v>0</v>
      </c>
      <c r="AD51" s="13">
        <v>0</v>
      </c>
      <c r="AE51" s="13">
        <v>0</v>
      </c>
      <c r="AF51" s="13">
        <v>0</v>
      </c>
      <c r="AG51" s="13">
        <v>0</v>
      </c>
      <c r="AH51" s="13">
        <v>0</v>
      </c>
      <c r="AI51" s="13">
        <v>0</v>
      </c>
      <c r="AJ51" s="13">
        <v>0</v>
      </c>
      <c r="AK51" s="13">
        <v>0</v>
      </c>
      <c r="AL51" s="13">
        <v>0</v>
      </c>
      <c r="AM51" s="13">
        <v>0</v>
      </c>
      <c r="AN51" s="13">
        <v>0</v>
      </c>
      <c r="AO51" s="13">
        <v>0</v>
      </c>
      <c r="AP51" s="13">
        <v>0</v>
      </c>
      <c r="AQ51" s="13">
        <v>0</v>
      </c>
      <c r="AR51" s="13">
        <v>0</v>
      </c>
      <c r="AS51" s="13">
        <v>0</v>
      </c>
      <c r="AT51" s="13">
        <v>0</v>
      </c>
      <c r="AU51" s="13">
        <v>0</v>
      </c>
      <c r="AV51" s="13">
        <v>0</v>
      </c>
      <c r="AW51" s="13">
        <v>0</v>
      </c>
      <c r="AX51" s="13">
        <v>0</v>
      </c>
      <c r="AY51" s="13">
        <v>1196787</v>
      </c>
      <c r="AZ51" s="13">
        <v>0</v>
      </c>
      <c r="BA51" s="13">
        <v>0</v>
      </c>
      <c r="BB51" s="13">
        <v>0</v>
      </c>
      <c r="BC51" s="13">
        <v>1196787</v>
      </c>
    </row>
    <row r="52" spans="1:55" x14ac:dyDescent="0.3">
      <c r="A52" s="13" t="s">
        <v>158</v>
      </c>
      <c r="B52" s="13">
        <v>0</v>
      </c>
      <c r="C52" s="13">
        <v>0</v>
      </c>
      <c r="D52" s="13">
        <v>0</v>
      </c>
      <c r="E52" s="13">
        <v>0</v>
      </c>
      <c r="F52" s="13">
        <v>0</v>
      </c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3">
        <v>0</v>
      </c>
      <c r="AQ52" s="13">
        <v>0</v>
      </c>
      <c r="AR52" s="13">
        <v>0</v>
      </c>
      <c r="AS52" s="13">
        <v>0</v>
      </c>
      <c r="AT52" s="13">
        <v>0</v>
      </c>
      <c r="AU52" s="13">
        <v>0</v>
      </c>
      <c r="AV52" s="13">
        <v>0</v>
      </c>
      <c r="AW52" s="13">
        <v>0</v>
      </c>
      <c r="AX52" s="13">
        <v>0</v>
      </c>
      <c r="AY52" s="13">
        <v>0</v>
      </c>
      <c r="AZ52" s="13">
        <v>64050</v>
      </c>
      <c r="BA52" s="13">
        <v>0</v>
      </c>
      <c r="BB52" s="13">
        <v>0</v>
      </c>
      <c r="BC52" s="13">
        <v>64050</v>
      </c>
    </row>
    <row r="53" spans="1:55" x14ac:dyDescent="0.3">
      <c r="A53" s="13" t="s">
        <v>159</v>
      </c>
      <c r="B53" s="13">
        <v>0</v>
      </c>
      <c r="C53" s="13">
        <v>0</v>
      </c>
      <c r="D53" s="13">
        <v>0</v>
      </c>
      <c r="E53" s="13">
        <v>0</v>
      </c>
      <c r="F53" s="13">
        <v>0</v>
      </c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>
        <v>0</v>
      </c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3">
        <v>0</v>
      </c>
      <c r="AQ53" s="13">
        <v>0</v>
      </c>
      <c r="AR53" s="13">
        <v>0</v>
      </c>
      <c r="AS53" s="13">
        <v>0</v>
      </c>
      <c r="AT53" s="13">
        <v>0</v>
      </c>
      <c r="AU53" s="13">
        <v>0</v>
      </c>
      <c r="AV53" s="13">
        <v>0</v>
      </c>
      <c r="AW53" s="13">
        <v>0</v>
      </c>
      <c r="AX53" s="13">
        <v>0</v>
      </c>
      <c r="AY53" s="13">
        <v>0</v>
      </c>
      <c r="AZ53" s="13">
        <v>0</v>
      </c>
      <c r="BA53" s="13">
        <v>204885</v>
      </c>
      <c r="BB53" s="13">
        <v>0</v>
      </c>
      <c r="BC53" s="13">
        <v>204885</v>
      </c>
    </row>
    <row r="54" spans="1:55" x14ac:dyDescent="0.3">
      <c r="A54" s="13" t="s">
        <v>160</v>
      </c>
      <c r="B54" s="13">
        <v>0</v>
      </c>
      <c r="C54" s="13">
        <v>0</v>
      </c>
      <c r="D54" s="13">
        <v>0</v>
      </c>
      <c r="E54" s="13">
        <v>2844</v>
      </c>
      <c r="F54" s="13">
        <v>7140</v>
      </c>
      <c r="G54" s="13">
        <v>0</v>
      </c>
      <c r="H54" s="13">
        <v>3579</v>
      </c>
      <c r="I54" s="13">
        <v>0</v>
      </c>
      <c r="J54" s="13">
        <v>129</v>
      </c>
      <c r="K54" s="13">
        <v>91.8</v>
      </c>
      <c r="L54" s="13">
        <v>285</v>
      </c>
      <c r="M54" s="13">
        <v>179</v>
      </c>
      <c r="N54" s="13">
        <v>225</v>
      </c>
      <c r="O54" s="13">
        <v>0</v>
      </c>
      <c r="P54" s="13">
        <v>5277</v>
      </c>
      <c r="Q54" s="13">
        <v>0</v>
      </c>
      <c r="R54" s="13">
        <v>330</v>
      </c>
      <c r="S54" s="13">
        <v>29.5</v>
      </c>
      <c r="T54" s="13">
        <v>5.86</v>
      </c>
      <c r="U54" s="13">
        <v>1.32</v>
      </c>
      <c r="V54" s="13">
        <v>0</v>
      </c>
      <c r="W54" s="13">
        <v>46.5</v>
      </c>
      <c r="X54" s="13">
        <v>40.4</v>
      </c>
      <c r="Y54" s="13">
        <v>2924</v>
      </c>
      <c r="Z54" s="13">
        <v>254</v>
      </c>
      <c r="AA54" s="13">
        <v>383</v>
      </c>
      <c r="AB54" s="13">
        <v>4392</v>
      </c>
      <c r="AC54" s="13">
        <v>36.799999999999997</v>
      </c>
      <c r="AD54" s="13">
        <v>128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3">
        <v>15493</v>
      </c>
      <c r="AQ54" s="13">
        <v>579</v>
      </c>
      <c r="AR54" s="13">
        <v>0</v>
      </c>
      <c r="AS54" s="13">
        <v>0</v>
      </c>
      <c r="AT54" s="13">
        <v>0</v>
      </c>
      <c r="AU54" s="13">
        <v>0</v>
      </c>
      <c r="AV54" s="13">
        <v>0</v>
      </c>
      <c r="AW54" s="13">
        <v>2574</v>
      </c>
      <c r="AX54" s="13">
        <v>19176</v>
      </c>
      <c r="AY54" s="13">
        <v>8.17</v>
      </c>
      <c r="AZ54" s="13">
        <v>4324</v>
      </c>
      <c r="BA54" s="13">
        <v>8091</v>
      </c>
      <c r="BB54" s="13">
        <v>192741</v>
      </c>
      <c r="BC54" s="13">
        <v>271307</v>
      </c>
    </row>
    <row r="55" spans="1:55" x14ac:dyDescent="0.3">
      <c r="A55" s="13" t="s">
        <v>54</v>
      </c>
      <c r="B55" s="13">
        <v>215710</v>
      </c>
      <c r="C55" s="13">
        <v>30969</v>
      </c>
      <c r="D55" s="13">
        <v>5846</v>
      </c>
      <c r="E55" s="13">
        <v>144540</v>
      </c>
      <c r="F55" s="13">
        <v>443571</v>
      </c>
      <c r="G55" s="13">
        <v>35278</v>
      </c>
      <c r="H55" s="13">
        <v>62572</v>
      </c>
      <c r="I55" s="13">
        <v>28059</v>
      </c>
      <c r="J55" s="13">
        <v>350390</v>
      </c>
      <c r="K55" s="13">
        <v>120483</v>
      </c>
      <c r="L55" s="13">
        <v>92281</v>
      </c>
      <c r="M55" s="13">
        <v>147601</v>
      </c>
      <c r="N55" s="13">
        <v>57206</v>
      </c>
      <c r="O55" s="13">
        <v>30735</v>
      </c>
      <c r="P55" s="13">
        <v>152468</v>
      </c>
      <c r="Q55" s="13">
        <v>24825</v>
      </c>
      <c r="R55" s="13">
        <v>281609</v>
      </c>
      <c r="S55" s="13">
        <v>25116</v>
      </c>
      <c r="T55" s="13">
        <v>48204</v>
      </c>
      <c r="U55" s="13">
        <v>14609</v>
      </c>
      <c r="V55" s="13">
        <v>28138</v>
      </c>
      <c r="W55" s="13">
        <v>32430</v>
      </c>
      <c r="X55" s="13">
        <v>195201</v>
      </c>
      <c r="Y55" s="13">
        <v>293057</v>
      </c>
      <c r="Z55" s="13">
        <v>70675</v>
      </c>
      <c r="AA55" s="13">
        <v>28262</v>
      </c>
      <c r="AB55" s="13">
        <v>289377</v>
      </c>
      <c r="AC55" s="13">
        <v>28618</v>
      </c>
      <c r="AD55" s="13">
        <v>65713</v>
      </c>
      <c r="AE55" s="13">
        <v>60263</v>
      </c>
      <c r="AF55" s="13">
        <v>2276</v>
      </c>
      <c r="AG55" s="13">
        <v>230</v>
      </c>
      <c r="AH55" s="13">
        <v>2710</v>
      </c>
      <c r="AI55" s="13">
        <v>801</v>
      </c>
      <c r="AJ55" s="13">
        <v>414</v>
      </c>
      <c r="AK55" s="13">
        <v>432</v>
      </c>
      <c r="AL55" s="13">
        <v>2099</v>
      </c>
      <c r="AM55" s="13">
        <v>127095</v>
      </c>
      <c r="AN55" s="13">
        <v>58430</v>
      </c>
      <c r="AO55" s="13">
        <v>464342</v>
      </c>
      <c r="AP55" s="13">
        <v>847480</v>
      </c>
      <c r="AQ55" s="13">
        <v>93432</v>
      </c>
      <c r="AR55" s="13">
        <v>470518</v>
      </c>
      <c r="AS55" s="13">
        <v>266900</v>
      </c>
      <c r="AT55" s="13">
        <v>291559</v>
      </c>
      <c r="AU55" s="13">
        <v>183216</v>
      </c>
      <c r="AV55" s="13">
        <v>203657</v>
      </c>
      <c r="AW55" s="13">
        <v>493271</v>
      </c>
      <c r="AX55" s="13">
        <v>429562</v>
      </c>
      <c r="AY55" s="13">
        <v>1196798</v>
      </c>
      <c r="AZ55" s="13">
        <v>68471</v>
      </c>
      <c r="BA55" s="13">
        <v>213845</v>
      </c>
      <c r="BB55" s="13">
        <v>564473</v>
      </c>
      <c r="BC55" s="13">
        <v>9385815</v>
      </c>
    </row>
    <row r="56" spans="1:55" x14ac:dyDescent="0.3">
      <c r="B56" s="14">
        <f>B55/$BC$55</f>
        <v>2.2982553992381055E-2</v>
      </c>
      <c r="C56" s="14">
        <f t="shared" ref="C56:BC56" si="0">C55/$BC$55</f>
        <v>3.2995536349267485E-3</v>
      </c>
      <c r="D56" s="14">
        <f t="shared" si="0"/>
        <v>6.2285480802679364E-4</v>
      </c>
      <c r="E56" s="14">
        <f t="shared" si="0"/>
        <v>1.5399834750631671E-2</v>
      </c>
      <c r="F56" s="14">
        <f t="shared" si="0"/>
        <v>4.7259721185640244E-2</v>
      </c>
      <c r="G56" s="14">
        <f t="shared" si="0"/>
        <v>3.7586506872338736E-3</v>
      </c>
      <c r="H56" s="14">
        <f t="shared" si="0"/>
        <v>6.6666560122908879E-3</v>
      </c>
      <c r="I56" s="14">
        <f t="shared" si="0"/>
        <v>2.9895112997645914E-3</v>
      </c>
      <c r="J56" s="14">
        <f t="shared" si="0"/>
        <v>3.7331867291226173E-2</v>
      </c>
      <c r="K56" s="14">
        <f t="shared" si="0"/>
        <v>1.2836711569533386E-2</v>
      </c>
      <c r="L56" s="14">
        <f t="shared" si="0"/>
        <v>9.8319645124051568E-3</v>
      </c>
      <c r="M56" s="14">
        <f t="shared" si="0"/>
        <v>1.5725965193219768E-2</v>
      </c>
      <c r="N56" s="14">
        <f t="shared" si="0"/>
        <v>6.0949422080021822E-3</v>
      </c>
      <c r="O56" s="14">
        <f t="shared" si="0"/>
        <v>3.2746223956044308E-3</v>
      </c>
      <c r="P56" s="14">
        <f t="shared" si="0"/>
        <v>1.6244513662372419E-2</v>
      </c>
      <c r="Q56" s="14">
        <f t="shared" si="0"/>
        <v>2.6449487870792254E-3</v>
      </c>
      <c r="R56" s="14">
        <f t="shared" si="0"/>
        <v>3.0003681086831564E-2</v>
      </c>
      <c r="S56" s="14">
        <f t="shared" si="0"/>
        <v>2.6759530205954412E-3</v>
      </c>
      <c r="T56" s="14">
        <f t="shared" si="0"/>
        <v>5.1358353003974613E-3</v>
      </c>
      <c r="U56" s="14">
        <f t="shared" si="0"/>
        <v>1.5564977575202579E-3</v>
      </c>
      <c r="V56" s="14">
        <f t="shared" si="0"/>
        <v>2.9979282566298185E-3</v>
      </c>
      <c r="W56" s="14">
        <f t="shared" si="0"/>
        <v>3.4552140650545532E-3</v>
      </c>
      <c r="X56" s="14">
        <f t="shared" si="0"/>
        <v>2.0797448063913468E-2</v>
      </c>
      <c r="Y56" s="14">
        <f t="shared" si="0"/>
        <v>3.1223394025984959E-2</v>
      </c>
      <c r="Z56" s="14">
        <f t="shared" si="0"/>
        <v>7.5299800816444815E-3</v>
      </c>
      <c r="AA56" s="14">
        <f t="shared" si="0"/>
        <v>3.0111396825954913E-3</v>
      </c>
      <c r="AB56" s="14">
        <f t="shared" si="0"/>
        <v>3.0831312997326284E-2</v>
      </c>
      <c r="AC56" s="14">
        <f t="shared" si="0"/>
        <v>3.0490692603679062E-3</v>
      </c>
      <c r="AD56" s="14">
        <f t="shared" si="0"/>
        <v>7.0013099555019994E-3</v>
      </c>
      <c r="AE56" s="14">
        <f t="shared" si="0"/>
        <v>6.420646475559128E-3</v>
      </c>
      <c r="AF56" s="14">
        <f t="shared" si="0"/>
        <v>2.4249359272476604E-4</v>
      </c>
      <c r="AG56" s="14">
        <f t="shared" si="0"/>
        <v>2.4505064291167042E-5</v>
      </c>
      <c r="AH56" s="14">
        <f t="shared" si="0"/>
        <v>2.8873358360462036E-4</v>
      </c>
      <c r="AI56" s="14">
        <f t="shared" si="0"/>
        <v>8.534154998793392E-5</v>
      </c>
      <c r="AJ56" s="14">
        <f t="shared" si="0"/>
        <v>4.4109115724100679E-5</v>
      </c>
      <c r="AK56" s="14">
        <f t="shared" si="0"/>
        <v>4.6026903364278967E-5</v>
      </c>
      <c r="AL56" s="14">
        <f t="shared" si="0"/>
        <v>2.2363534759634618E-4</v>
      </c>
      <c r="AM56" s="14">
        <f t="shared" si="0"/>
        <v>1.3541178896025545E-2</v>
      </c>
      <c r="AN56" s="14">
        <f t="shared" si="0"/>
        <v>6.2253517675343057E-3</v>
      </c>
      <c r="AO56" s="14">
        <f t="shared" si="0"/>
        <v>4.9472741578648206E-2</v>
      </c>
      <c r="AP56" s="14">
        <f t="shared" si="0"/>
        <v>9.0293703849905413E-2</v>
      </c>
      <c r="AQ56" s="14">
        <f t="shared" si="0"/>
        <v>9.9545963776187796E-3</v>
      </c>
      <c r="AR56" s="14">
        <f t="shared" si="0"/>
        <v>5.0130755826744935E-2</v>
      </c>
      <c r="AS56" s="14">
        <f t="shared" si="0"/>
        <v>2.8436528953532537E-2</v>
      </c>
      <c r="AT56" s="14">
        <f t="shared" si="0"/>
        <v>3.1063791476819008E-2</v>
      </c>
      <c r="AU56" s="14">
        <f t="shared" si="0"/>
        <v>1.9520521126828092E-2</v>
      </c>
      <c r="AV56" s="14">
        <f t="shared" si="0"/>
        <v>2.1698382079766116E-2</v>
      </c>
      <c r="AW56" s="14">
        <f t="shared" si="0"/>
        <v>5.255494594768808E-2</v>
      </c>
      <c r="AX56" s="14">
        <f t="shared" si="0"/>
        <v>4.57671496827926E-2</v>
      </c>
      <c r="AY56" s="14">
        <f t="shared" si="0"/>
        <v>0.1275113562327832</v>
      </c>
      <c r="AZ56" s="14">
        <f t="shared" si="0"/>
        <v>7.2951576394804287E-3</v>
      </c>
      <c r="BA56" s="14">
        <f t="shared" si="0"/>
        <v>2.2783849884107029E-2</v>
      </c>
      <c r="BB56" s="14">
        <f t="shared" si="0"/>
        <v>6.014107458968667E-2</v>
      </c>
      <c r="BC56" s="14">
        <f t="shared" si="0"/>
        <v>1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EDF0FB-70DA-4AA6-899B-B784428DC353}">
  <dimension ref="A1:F55"/>
  <sheetViews>
    <sheetView workbookViewId="0">
      <selection sqref="A1:A1048576"/>
    </sheetView>
  </sheetViews>
  <sheetFormatPr defaultRowHeight="14.5" x14ac:dyDescent="0.35"/>
  <cols>
    <col min="1" max="1" width="15.54296875" bestFit="1" customWidth="1"/>
    <col min="6" max="6" width="13.453125" bestFit="1" customWidth="1"/>
  </cols>
  <sheetData>
    <row r="1" spans="1:6" x14ac:dyDescent="0.35">
      <c r="A1" t="s">
        <v>265</v>
      </c>
      <c r="B1" s="21" t="s">
        <v>180</v>
      </c>
      <c r="C1" s="21" t="s">
        <v>181</v>
      </c>
      <c r="D1" t="s">
        <v>54</v>
      </c>
    </row>
    <row r="2" spans="1:6" ht="16" thickBot="1" x14ac:dyDescent="0.4">
      <c r="A2" t="s">
        <v>219</v>
      </c>
      <c r="B2">
        <v>0</v>
      </c>
      <c r="C2">
        <v>0</v>
      </c>
      <c r="D2">
        <v>0</v>
      </c>
      <c r="E2" s="7" t="e">
        <f t="shared" ref="E2:E53" si="0">D2/$D$55</f>
        <v>#DIV/0!</v>
      </c>
      <c r="F2" s="17"/>
    </row>
    <row r="3" spans="1:6" ht="15.5" x14ac:dyDescent="0.35">
      <c r="A3" t="s">
        <v>230</v>
      </c>
      <c r="B3">
        <v>0</v>
      </c>
      <c r="C3">
        <v>0</v>
      </c>
      <c r="D3">
        <v>0</v>
      </c>
      <c r="E3" s="7" t="e">
        <f t="shared" si="0"/>
        <v>#DIV/0!</v>
      </c>
      <c r="F3" s="18"/>
    </row>
    <row r="4" spans="1:6" ht="15.5" x14ac:dyDescent="0.35">
      <c r="A4" t="s">
        <v>200</v>
      </c>
      <c r="B4">
        <v>0</v>
      </c>
      <c r="C4">
        <v>0</v>
      </c>
      <c r="D4">
        <v>0</v>
      </c>
      <c r="E4" s="7" t="e">
        <f t="shared" si="0"/>
        <v>#DIV/0!</v>
      </c>
      <c r="F4" s="18"/>
    </row>
    <row r="5" spans="1:6" ht="15.5" x14ac:dyDescent="0.35">
      <c r="A5" t="s">
        <v>231</v>
      </c>
      <c r="B5">
        <v>0</v>
      </c>
      <c r="C5">
        <v>0</v>
      </c>
      <c r="D5">
        <v>0</v>
      </c>
      <c r="E5" s="7" t="e">
        <f t="shared" si="0"/>
        <v>#DIV/0!</v>
      </c>
      <c r="F5" s="18"/>
    </row>
    <row r="6" spans="1:6" ht="15.5" x14ac:dyDescent="0.35">
      <c r="A6" t="s">
        <v>183</v>
      </c>
      <c r="B6">
        <v>0</v>
      </c>
      <c r="C6">
        <v>0</v>
      </c>
      <c r="D6">
        <v>0</v>
      </c>
      <c r="E6" s="7" t="e">
        <f t="shared" si="0"/>
        <v>#DIV/0!</v>
      </c>
      <c r="F6" s="18"/>
    </row>
    <row r="7" spans="1:6" ht="15.5" x14ac:dyDescent="0.35">
      <c r="A7" t="s">
        <v>201</v>
      </c>
      <c r="B7">
        <v>0</v>
      </c>
      <c r="C7">
        <v>0</v>
      </c>
      <c r="D7">
        <v>0</v>
      </c>
      <c r="E7" s="7" t="e">
        <f t="shared" si="0"/>
        <v>#DIV/0!</v>
      </c>
      <c r="F7" s="18"/>
    </row>
    <row r="8" spans="1:6" ht="15.5" x14ac:dyDescent="0.35">
      <c r="A8" t="s">
        <v>223</v>
      </c>
      <c r="B8">
        <v>27.6</v>
      </c>
      <c r="C8">
        <v>17</v>
      </c>
      <c r="D8">
        <v>44.6</v>
      </c>
      <c r="E8" s="7" t="e">
        <f t="shared" si="0"/>
        <v>#DIV/0!</v>
      </c>
      <c r="F8" s="18"/>
    </row>
    <row r="9" spans="1:6" ht="15.5" x14ac:dyDescent="0.35">
      <c r="A9" t="s">
        <v>225</v>
      </c>
      <c r="B9">
        <v>0</v>
      </c>
      <c r="C9">
        <v>0</v>
      </c>
      <c r="D9">
        <v>0</v>
      </c>
      <c r="E9" s="7" t="e">
        <f t="shared" si="0"/>
        <v>#DIV/0!</v>
      </c>
      <c r="F9" s="18"/>
    </row>
    <row r="10" spans="1:6" ht="15.5" x14ac:dyDescent="0.35">
      <c r="A10" t="s">
        <v>209</v>
      </c>
      <c r="B10">
        <v>0</v>
      </c>
      <c r="C10">
        <v>0</v>
      </c>
      <c r="D10">
        <v>0</v>
      </c>
      <c r="E10" s="7" t="e">
        <f t="shared" si="0"/>
        <v>#DIV/0!</v>
      </c>
      <c r="F10" s="18"/>
    </row>
    <row r="11" spans="1:6" ht="15.5" x14ac:dyDescent="0.35">
      <c r="A11" t="s">
        <v>192</v>
      </c>
      <c r="B11">
        <v>0</v>
      </c>
      <c r="C11">
        <v>0</v>
      </c>
      <c r="D11">
        <v>0</v>
      </c>
      <c r="E11" s="7" t="e">
        <f t="shared" si="0"/>
        <v>#DIV/0!</v>
      </c>
      <c r="F11" s="18"/>
    </row>
    <row r="12" spans="1:6" ht="15.5" x14ac:dyDescent="0.35">
      <c r="A12" t="s">
        <v>195</v>
      </c>
      <c r="B12">
        <v>0</v>
      </c>
      <c r="C12">
        <v>0</v>
      </c>
      <c r="D12">
        <v>0</v>
      </c>
      <c r="E12" s="7" t="e">
        <f t="shared" si="0"/>
        <v>#DIV/0!</v>
      </c>
      <c r="F12" s="18"/>
    </row>
    <row r="13" spans="1:6" ht="15.5" x14ac:dyDescent="0.35">
      <c r="A13" t="s">
        <v>214</v>
      </c>
      <c r="B13">
        <v>3869</v>
      </c>
      <c r="C13">
        <v>2099</v>
      </c>
      <c r="D13">
        <v>5968</v>
      </c>
      <c r="E13" s="7" t="e">
        <f t="shared" si="0"/>
        <v>#DIV/0!</v>
      </c>
      <c r="F13" s="18"/>
    </row>
    <row r="14" spans="1:6" ht="15.5" x14ac:dyDescent="0.35">
      <c r="A14" t="s">
        <v>206</v>
      </c>
      <c r="B14">
        <v>0</v>
      </c>
      <c r="C14">
        <v>0</v>
      </c>
      <c r="D14">
        <v>0</v>
      </c>
      <c r="E14" s="7" t="e">
        <f t="shared" si="0"/>
        <v>#DIV/0!</v>
      </c>
      <c r="F14" s="18"/>
    </row>
    <row r="15" spans="1:6" ht="15.5" x14ac:dyDescent="0.35">
      <c r="A15" t="s">
        <v>216</v>
      </c>
      <c r="B15">
        <v>0</v>
      </c>
      <c r="C15">
        <v>0</v>
      </c>
      <c r="D15">
        <v>0</v>
      </c>
      <c r="E15" s="7" t="e">
        <f t="shared" si="0"/>
        <v>#DIV/0!</v>
      </c>
      <c r="F15" s="18"/>
    </row>
    <row r="16" spans="1:6" ht="15.5" x14ac:dyDescent="0.35">
      <c r="A16" t="s">
        <v>191</v>
      </c>
      <c r="B16">
        <v>0</v>
      </c>
      <c r="C16">
        <v>0</v>
      </c>
      <c r="D16">
        <v>0</v>
      </c>
      <c r="E16" s="7" t="e">
        <f t="shared" si="0"/>
        <v>#DIV/0!</v>
      </c>
      <c r="F16" s="18"/>
    </row>
    <row r="17" spans="1:6" ht="15.5" x14ac:dyDescent="0.35">
      <c r="A17" t="s">
        <v>221</v>
      </c>
      <c r="B17">
        <v>0</v>
      </c>
      <c r="C17">
        <v>0</v>
      </c>
      <c r="D17">
        <v>0</v>
      </c>
      <c r="E17" s="7" t="e">
        <f t="shared" si="0"/>
        <v>#DIV/0!</v>
      </c>
      <c r="F17" s="18"/>
    </row>
    <row r="18" spans="1:6" ht="15.5" x14ac:dyDescent="0.35">
      <c r="A18" t="s">
        <v>194</v>
      </c>
      <c r="B18">
        <v>0</v>
      </c>
      <c r="C18">
        <v>0</v>
      </c>
      <c r="D18">
        <v>0</v>
      </c>
      <c r="E18" s="7" t="e">
        <f t="shared" si="0"/>
        <v>#DIV/0!</v>
      </c>
      <c r="F18" s="18"/>
    </row>
    <row r="19" spans="1:6" ht="15.5" x14ac:dyDescent="0.35">
      <c r="A19" t="s">
        <v>193</v>
      </c>
      <c r="B19">
        <v>1252</v>
      </c>
      <c r="C19">
        <v>360</v>
      </c>
      <c r="D19">
        <v>1613</v>
      </c>
      <c r="E19" s="7" t="e">
        <f t="shared" si="0"/>
        <v>#DIV/0!</v>
      </c>
      <c r="F19" s="18"/>
    </row>
    <row r="20" spans="1:6" ht="15.5" x14ac:dyDescent="0.35">
      <c r="A20" t="s">
        <v>189</v>
      </c>
      <c r="B20">
        <v>0</v>
      </c>
      <c r="C20">
        <v>0</v>
      </c>
      <c r="D20">
        <v>0</v>
      </c>
      <c r="E20" s="7" t="e">
        <f t="shared" si="0"/>
        <v>#DIV/0!</v>
      </c>
      <c r="F20" s="18"/>
    </row>
    <row r="21" spans="1:6" ht="15.5" x14ac:dyDescent="0.35">
      <c r="A21" t="s">
        <v>210</v>
      </c>
      <c r="B21">
        <v>0</v>
      </c>
      <c r="C21">
        <v>0</v>
      </c>
      <c r="D21">
        <v>0</v>
      </c>
      <c r="E21" s="7" t="e">
        <f t="shared" si="0"/>
        <v>#DIV/0!</v>
      </c>
      <c r="F21" s="18"/>
    </row>
    <row r="22" spans="1:6" ht="15.5" x14ac:dyDescent="0.35">
      <c r="A22" t="s">
        <v>196</v>
      </c>
      <c r="B22">
        <v>2.3E-2</v>
      </c>
      <c r="C22">
        <v>5.0000000000000001E-3</v>
      </c>
      <c r="D22">
        <v>2.9000000000000001E-2</v>
      </c>
      <c r="E22" s="7" t="e">
        <f t="shared" si="0"/>
        <v>#DIV/0!</v>
      </c>
      <c r="F22" s="18"/>
    </row>
    <row r="23" spans="1:6" ht="15.5" x14ac:dyDescent="0.35">
      <c r="A23" t="s">
        <v>205</v>
      </c>
      <c r="B23">
        <v>0</v>
      </c>
      <c r="C23">
        <v>0</v>
      </c>
      <c r="D23">
        <v>0</v>
      </c>
      <c r="E23" s="7" t="e">
        <f t="shared" si="0"/>
        <v>#DIV/0!</v>
      </c>
      <c r="F23" s="18"/>
    </row>
    <row r="24" spans="1:6" ht="15.5" x14ac:dyDescent="0.35">
      <c r="A24" t="s">
        <v>199</v>
      </c>
      <c r="B24">
        <v>0</v>
      </c>
      <c r="C24">
        <v>0</v>
      </c>
      <c r="D24">
        <v>0</v>
      </c>
      <c r="E24" s="7" t="e">
        <f t="shared" si="0"/>
        <v>#DIV/0!</v>
      </c>
      <c r="F24" s="18"/>
    </row>
    <row r="25" spans="1:6" ht="15.5" x14ac:dyDescent="0.35">
      <c r="A25" t="s">
        <v>186</v>
      </c>
      <c r="B25">
        <v>0</v>
      </c>
      <c r="C25">
        <v>0</v>
      </c>
      <c r="D25">
        <v>0</v>
      </c>
      <c r="E25" s="7" t="e">
        <f t="shared" si="0"/>
        <v>#DIV/0!</v>
      </c>
      <c r="F25" s="18"/>
    </row>
    <row r="26" spans="1:6" ht="15.5" x14ac:dyDescent="0.35">
      <c r="A26" t="s">
        <v>202</v>
      </c>
      <c r="B26">
        <v>0</v>
      </c>
      <c r="C26">
        <v>0</v>
      </c>
      <c r="D26">
        <v>0</v>
      </c>
      <c r="E26" s="7" t="e">
        <f t="shared" si="0"/>
        <v>#DIV/0!</v>
      </c>
      <c r="F26" s="18"/>
    </row>
    <row r="27" spans="1:6" ht="15.5" x14ac:dyDescent="0.35">
      <c r="A27" t="s">
        <v>222</v>
      </c>
      <c r="B27">
        <v>0</v>
      </c>
      <c r="C27">
        <v>0</v>
      </c>
      <c r="D27">
        <v>0</v>
      </c>
      <c r="E27" s="7" t="e">
        <f t="shared" si="0"/>
        <v>#DIV/0!</v>
      </c>
      <c r="F27" s="18"/>
    </row>
    <row r="28" spans="1:6" ht="15.5" x14ac:dyDescent="0.35">
      <c r="A28" t="s">
        <v>204</v>
      </c>
      <c r="B28">
        <v>0</v>
      </c>
      <c r="C28">
        <v>0</v>
      </c>
      <c r="D28">
        <v>0</v>
      </c>
      <c r="E28" s="7" t="e">
        <f t="shared" si="0"/>
        <v>#DIV/0!</v>
      </c>
      <c r="F28" s="18"/>
    </row>
    <row r="29" spans="1:6" ht="15.5" x14ac:dyDescent="0.35">
      <c r="A29" t="s">
        <v>184</v>
      </c>
      <c r="B29">
        <v>0</v>
      </c>
      <c r="C29">
        <v>0</v>
      </c>
      <c r="D29">
        <v>0</v>
      </c>
      <c r="E29" s="7" t="e">
        <f t="shared" si="0"/>
        <v>#DIV/0!</v>
      </c>
      <c r="F29" s="18"/>
    </row>
    <row r="30" spans="1:6" ht="15.5" x14ac:dyDescent="0.35">
      <c r="A30" t="s">
        <v>228</v>
      </c>
      <c r="B30">
        <v>17.600000000000001</v>
      </c>
      <c r="C30">
        <v>10.7</v>
      </c>
      <c r="D30">
        <v>28.3</v>
      </c>
      <c r="E30" s="7" t="e">
        <f t="shared" si="0"/>
        <v>#DIV/0!</v>
      </c>
      <c r="F30" s="18"/>
    </row>
    <row r="31" spans="1:6" ht="15.5" x14ac:dyDescent="0.35">
      <c r="A31" t="s">
        <v>232</v>
      </c>
      <c r="B31">
        <v>0</v>
      </c>
      <c r="C31">
        <v>0</v>
      </c>
      <c r="D31">
        <v>0</v>
      </c>
      <c r="E31" s="7" t="e">
        <f t="shared" si="0"/>
        <v>#DIV/0!</v>
      </c>
      <c r="F31" s="18"/>
    </row>
    <row r="32" spans="1:6" ht="15.5" x14ac:dyDescent="0.35">
      <c r="A32" t="s">
        <v>190</v>
      </c>
      <c r="B32">
        <v>0</v>
      </c>
      <c r="C32">
        <v>0</v>
      </c>
      <c r="D32">
        <v>0</v>
      </c>
      <c r="E32" s="7" t="e">
        <f t="shared" si="0"/>
        <v>#DIV/0!</v>
      </c>
      <c r="F32" s="18"/>
    </row>
    <row r="33" spans="1:6" ht="15.5" x14ac:dyDescent="0.35">
      <c r="A33" t="s">
        <v>197</v>
      </c>
      <c r="B33">
        <v>0</v>
      </c>
      <c r="C33">
        <v>0</v>
      </c>
      <c r="D33">
        <v>0</v>
      </c>
      <c r="E33" s="7" t="e">
        <f t="shared" si="0"/>
        <v>#DIV/0!</v>
      </c>
      <c r="F33" s="18"/>
    </row>
    <row r="34" spans="1:6" ht="15.5" x14ac:dyDescent="0.35">
      <c r="A34" t="s">
        <v>212</v>
      </c>
      <c r="B34">
        <v>108</v>
      </c>
      <c r="C34">
        <v>54</v>
      </c>
      <c r="D34">
        <v>162</v>
      </c>
      <c r="E34" s="7" t="e">
        <f t="shared" si="0"/>
        <v>#DIV/0!</v>
      </c>
      <c r="F34" s="18"/>
    </row>
    <row r="35" spans="1:6" ht="15.5" x14ac:dyDescent="0.35">
      <c r="A35" t="s">
        <v>229</v>
      </c>
      <c r="B35">
        <v>4293</v>
      </c>
      <c r="C35">
        <v>20019</v>
      </c>
      <c r="D35">
        <v>24312</v>
      </c>
      <c r="E35" s="7" t="e">
        <f t="shared" si="0"/>
        <v>#DIV/0!</v>
      </c>
      <c r="F35" s="18"/>
    </row>
    <row r="36" spans="1:6" ht="15.5" x14ac:dyDescent="0.35">
      <c r="A36" t="s">
        <v>217</v>
      </c>
      <c r="B36">
        <v>0</v>
      </c>
      <c r="C36">
        <v>0</v>
      </c>
      <c r="D36">
        <v>0</v>
      </c>
      <c r="E36" s="7" t="e">
        <f t="shared" si="0"/>
        <v>#DIV/0!</v>
      </c>
      <c r="F36" s="18"/>
    </row>
    <row r="37" spans="1:6" ht="15.5" x14ac:dyDescent="0.35">
      <c r="A37" t="s">
        <v>208</v>
      </c>
      <c r="B37">
        <v>2.84</v>
      </c>
      <c r="C37">
        <v>0.80900000000000005</v>
      </c>
      <c r="D37">
        <v>3.65</v>
      </c>
      <c r="E37" s="7" t="e">
        <f t="shared" si="0"/>
        <v>#DIV/0!</v>
      </c>
      <c r="F37" s="18"/>
    </row>
    <row r="38" spans="1:6" ht="15.5" x14ac:dyDescent="0.35">
      <c r="A38" t="s">
        <v>227</v>
      </c>
      <c r="B38">
        <v>0</v>
      </c>
      <c r="C38">
        <v>0</v>
      </c>
      <c r="D38">
        <v>0</v>
      </c>
      <c r="E38" s="7" t="e">
        <f t="shared" si="0"/>
        <v>#DIV/0!</v>
      </c>
      <c r="F38" s="18"/>
    </row>
    <row r="39" spans="1:6" ht="15.5" x14ac:dyDescent="0.35">
      <c r="A39" t="s">
        <v>233</v>
      </c>
      <c r="B39">
        <v>69.2</v>
      </c>
      <c r="C39">
        <v>50</v>
      </c>
      <c r="D39">
        <v>119</v>
      </c>
      <c r="E39" s="7" t="e">
        <f t="shared" si="0"/>
        <v>#DIV/0!</v>
      </c>
      <c r="F39" s="18"/>
    </row>
    <row r="40" spans="1:6" ht="15.5" x14ac:dyDescent="0.35">
      <c r="A40" t="s">
        <v>218</v>
      </c>
      <c r="B40">
        <v>3.17</v>
      </c>
      <c r="C40">
        <v>0.83199999999999996</v>
      </c>
      <c r="D40">
        <v>4</v>
      </c>
      <c r="E40" s="7" t="e">
        <f t="shared" si="0"/>
        <v>#DIV/0!</v>
      </c>
      <c r="F40" s="18"/>
    </row>
    <row r="41" spans="1:6" ht="16" thickBot="1" x14ac:dyDescent="0.4">
      <c r="A41" t="s">
        <v>211</v>
      </c>
      <c r="B41">
        <v>0</v>
      </c>
      <c r="C41">
        <v>0</v>
      </c>
      <c r="D41">
        <v>0</v>
      </c>
      <c r="E41" s="7" t="e">
        <f t="shared" si="0"/>
        <v>#DIV/0!</v>
      </c>
      <c r="F41" s="19"/>
    </row>
    <row r="42" spans="1:6" ht="15.5" x14ac:dyDescent="0.35">
      <c r="A42" t="s">
        <v>207</v>
      </c>
      <c r="B42">
        <v>0.50800000000000001</v>
      </c>
      <c r="C42">
        <v>5.0999999999999997E-2</v>
      </c>
      <c r="D42">
        <v>0.55900000000000005</v>
      </c>
      <c r="E42" s="7" t="e">
        <f t="shared" si="0"/>
        <v>#DIV/0!</v>
      </c>
      <c r="F42" s="18"/>
    </row>
    <row r="43" spans="1:6" ht="15.5" x14ac:dyDescent="0.35">
      <c r="A43" t="s">
        <v>213</v>
      </c>
      <c r="B43">
        <v>1016</v>
      </c>
      <c r="C43">
        <v>2229</v>
      </c>
      <c r="D43">
        <v>3245</v>
      </c>
      <c r="E43" s="7" t="e">
        <f t="shared" si="0"/>
        <v>#DIV/0!</v>
      </c>
      <c r="F43" s="18"/>
    </row>
    <row r="44" spans="1:6" ht="15.5" x14ac:dyDescent="0.35">
      <c r="A44" t="s">
        <v>220</v>
      </c>
      <c r="B44">
        <v>0</v>
      </c>
      <c r="C44">
        <v>0</v>
      </c>
      <c r="D44">
        <v>0</v>
      </c>
      <c r="E44" s="7" t="e">
        <f t="shared" si="0"/>
        <v>#DIV/0!</v>
      </c>
      <c r="F44" s="18"/>
    </row>
    <row r="45" spans="1:6" ht="15.5" x14ac:dyDescent="0.35">
      <c r="A45" t="s">
        <v>203</v>
      </c>
      <c r="B45">
        <v>0.318</v>
      </c>
      <c r="C45">
        <v>0.191</v>
      </c>
      <c r="D45">
        <v>0.50900000000000001</v>
      </c>
      <c r="E45" s="7" t="e">
        <f t="shared" si="0"/>
        <v>#DIV/0!</v>
      </c>
      <c r="F45" s="18"/>
    </row>
    <row r="46" spans="1:6" ht="15.5" x14ac:dyDescent="0.35">
      <c r="A46" t="s">
        <v>188</v>
      </c>
      <c r="B46">
        <v>0</v>
      </c>
      <c r="C46">
        <v>0</v>
      </c>
      <c r="D46">
        <v>0</v>
      </c>
      <c r="E46" s="7" t="e">
        <f t="shared" si="0"/>
        <v>#DIV/0!</v>
      </c>
      <c r="F46" s="18"/>
    </row>
    <row r="47" spans="1:6" ht="15.5" x14ac:dyDescent="0.35">
      <c r="A47" t="s">
        <v>187</v>
      </c>
      <c r="B47">
        <v>0</v>
      </c>
      <c r="C47">
        <v>0</v>
      </c>
      <c r="D47">
        <v>0</v>
      </c>
      <c r="E47" s="7" t="e">
        <f t="shared" si="0"/>
        <v>#DIV/0!</v>
      </c>
      <c r="F47" s="18"/>
    </row>
    <row r="48" spans="1:6" ht="15.5" x14ac:dyDescent="0.35">
      <c r="A48" t="s">
        <v>224</v>
      </c>
      <c r="B48">
        <v>2.95</v>
      </c>
      <c r="C48">
        <v>1.69</v>
      </c>
      <c r="D48">
        <v>4.6399999999999997</v>
      </c>
      <c r="E48" s="7" t="e">
        <f t="shared" si="0"/>
        <v>#DIV/0!</v>
      </c>
      <c r="F48" s="18"/>
    </row>
    <row r="49" spans="1:6" ht="15.5" x14ac:dyDescent="0.35">
      <c r="A49" t="s">
        <v>54</v>
      </c>
      <c r="B49">
        <v>23159</v>
      </c>
      <c r="C49">
        <v>39081</v>
      </c>
      <c r="D49">
        <v>62240</v>
      </c>
      <c r="E49" s="7" t="e">
        <f t="shared" si="0"/>
        <v>#DIV/0!</v>
      </c>
      <c r="F49" s="18"/>
    </row>
    <row r="50" spans="1:6" ht="15.5" x14ac:dyDescent="0.35">
      <c r="A50" t="s">
        <v>215</v>
      </c>
      <c r="B50">
        <v>0</v>
      </c>
      <c r="C50">
        <v>0</v>
      </c>
      <c r="D50">
        <v>0</v>
      </c>
      <c r="E50" s="7" t="e">
        <f t="shared" si="0"/>
        <v>#DIV/0!</v>
      </c>
      <c r="F50" s="18"/>
    </row>
    <row r="51" spans="1:6" ht="15.5" x14ac:dyDescent="0.35">
      <c r="A51" t="s">
        <v>234</v>
      </c>
      <c r="B51">
        <v>12496</v>
      </c>
      <c r="C51">
        <v>14239</v>
      </c>
      <c r="D51">
        <v>26735</v>
      </c>
      <c r="E51" s="7" t="e">
        <f t="shared" si="0"/>
        <v>#DIV/0!</v>
      </c>
      <c r="F51" s="18"/>
    </row>
    <row r="52" spans="1:6" ht="15.5" x14ac:dyDescent="0.35">
      <c r="A52" t="s">
        <v>182</v>
      </c>
      <c r="B52">
        <v>0</v>
      </c>
      <c r="C52">
        <v>0</v>
      </c>
      <c r="D52">
        <v>0</v>
      </c>
      <c r="E52" s="7" t="e">
        <f t="shared" si="0"/>
        <v>#DIV/0!</v>
      </c>
      <c r="F52" s="18"/>
    </row>
    <row r="53" spans="1:6" ht="15.5" x14ac:dyDescent="0.35">
      <c r="A53" t="s">
        <v>198</v>
      </c>
      <c r="B53">
        <v>0</v>
      </c>
      <c r="C53">
        <v>0</v>
      </c>
      <c r="D53">
        <v>0</v>
      </c>
      <c r="E53" s="7" t="e">
        <f t="shared" si="0"/>
        <v>#DIV/0!</v>
      </c>
      <c r="F53" s="18"/>
    </row>
    <row r="54" spans="1:6" ht="15.5" x14ac:dyDescent="0.35">
      <c r="A54" t="s">
        <v>185</v>
      </c>
      <c r="B54">
        <v>0</v>
      </c>
      <c r="C54">
        <v>0</v>
      </c>
      <c r="D54">
        <v>0</v>
      </c>
      <c r="E54" s="7" t="e">
        <f>D54/$D$55</f>
        <v>#DIV/0!</v>
      </c>
      <c r="F54" s="18"/>
    </row>
    <row r="55" spans="1:6" ht="15" x14ac:dyDescent="0.35">
      <c r="A55" t="s">
        <v>226</v>
      </c>
      <c r="B55">
        <v>0</v>
      </c>
      <c r="C55">
        <v>0</v>
      </c>
      <c r="D55">
        <v>0</v>
      </c>
      <c r="F55" s="20"/>
    </row>
  </sheetData>
  <sortState xmlns:xlrd2="http://schemas.microsoft.com/office/spreadsheetml/2017/richdata2" ref="A2:D55">
    <sortCondition ref="A2:A55"/>
  </sortState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30DC9-F39E-4810-9814-ED9B8A57611D}">
  <dimension ref="A1:D55"/>
  <sheetViews>
    <sheetView workbookViewId="0">
      <selection activeCell="C54" sqref="C54"/>
    </sheetView>
  </sheetViews>
  <sheetFormatPr defaultRowHeight="14.5" x14ac:dyDescent="0.35"/>
  <sheetData>
    <row r="1" spans="1:4" x14ac:dyDescent="0.35">
      <c r="A1" t="s">
        <v>267</v>
      </c>
      <c r="B1" t="s">
        <v>164</v>
      </c>
      <c r="C1" t="s">
        <v>165</v>
      </c>
      <c r="D1" t="s">
        <v>54</v>
      </c>
    </row>
    <row r="2" spans="1:4" x14ac:dyDescent="0.35">
      <c r="A2" t="s">
        <v>108</v>
      </c>
      <c r="B2">
        <v>0</v>
      </c>
      <c r="C2">
        <v>0</v>
      </c>
      <c r="D2">
        <v>0</v>
      </c>
    </row>
    <row r="3" spans="1:4" x14ac:dyDescent="0.35">
      <c r="A3" t="s">
        <v>109</v>
      </c>
      <c r="B3">
        <v>0</v>
      </c>
      <c r="C3">
        <v>0</v>
      </c>
      <c r="D3">
        <v>0</v>
      </c>
    </row>
    <row r="4" spans="1:4" x14ac:dyDescent="0.35">
      <c r="A4" t="s">
        <v>110</v>
      </c>
      <c r="B4">
        <v>0</v>
      </c>
      <c r="C4">
        <v>0</v>
      </c>
      <c r="D4">
        <v>0</v>
      </c>
    </row>
    <row r="5" spans="1:4" x14ac:dyDescent="0.35">
      <c r="A5" t="s">
        <v>111</v>
      </c>
      <c r="B5">
        <v>0</v>
      </c>
      <c r="C5">
        <v>0</v>
      </c>
      <c r="D5">
        <v>0</v>
      </c>
    </row>
    <row r="6" spans="1:4" x14ac:dyDescent="0.35">
      <c r="A6" t="s">
        <v>112</v>
      </c>
      <c r="B6">
        <v>0</v>
      </c>
      <c r="C6">
        <v>0</v>
      </c>
      <c r="D6">
        <v>0</v>
      </c>
    </row>
    <row r="7" spans="1:4" x14ac:dyDescent="0.35">
      <c r="A7" t="s">
        <v>113</v>
      </c>
      <c r="B7">
        <v>0</v>
      </c>
      <c r="C7">
        <v>0</v>
      </c>
      <c r="D7">
        <v>0</v>
      </c>
    </row>
    <row r="8" spans="1:4" x14ac:dyDescent="0.35">
      <c r="A8" t="s">
        <v>114</v>
      </c>
      <c r="B8">
        <v>0</v>
      </c>
      <c r="C8">
        <v>0</v>
      </c>
      <c r="D8">
        <v>0</v>
      </c>
    </row>
    <row r="9" spans="1:4" x14ac:dyDescent="0.35">
      <c r="A9" t="s">
        <v>115</v>
      </c>
      <c r="B9">
        <v>0</v>
      </c>
      <c r="C9">
        <v>0</v>
      </c>
      <c r="D9">
        <v>0</v>
      </c>
    </row>
    <row r="10" spans="1:4" x14ac:dyDescent="0.35">
      <c r="A10" t="s">
        <v>116</v>
      </c>
      <c r="B10">
        <v>0</v>
      </c>
      <c r="C10">
        <v>0</v>
      </c>
      <c r="D10">
        <v>0</v>
      </c>
    </row>
    <row r="11" spans="1:4" x14ac:dyDescent="0.35">
      <c r="A11" t="s">
        <v>117</v>
      </c>
      <c r="B11">
        <v>0</v>
      </c>
      <c r="C11">
        <v>0</v>
      </c>
      <c r="D11">
        <v>0</v>
      </c>
    </row>
    <row r="12" spans="1:4" x14ac:dyDescent="0.35">
      <c r="A12" t="s">
        <v>118</v>
      </c>
      <c r="B12">
        <v>0</v>
      </c>
      <c r="C12">
        <v>0</v>
      </c>
      <c r="D12">
        <v>0</v>
      </c>
    </row>
    <row r="13" spans="1:4" x14ac:dyDescent="0.35">
      <c r="A13" t="s">
        <v>119</v>
      </c>
      <c r="B13">
        <v>0</v>
      </c>
      <c r="C13">
        <v>0</v>
      </c>
      <c r="D13">
        <v>0</v>
      </c>
    </row>
    <row r="14" spans="1:4" x14ac:dyDescent="0.35">
      <c r="A14" t="s">
        <v>120</v>
      </c>
      <c r="B14">
        <v>0</v>
      </c>
      <c r="C14">
        <v>0</v>
      </c>
      <c r="D14">
        <v>0</v>
      </c>
    </row>
    <row r="15" spans="1:4" x14ac:dyDescent="0.35">
      <c r="A15" t="s">
        <v>121</v>
      </c>
      <c r="B15">
        <v>0</v>
      </c>
      <c r="C15">
        <v>0</v>
      </c>
      <c r="D15">
        <v>0</v>
      </c>
    </row>
    <row r="16" spans="1:4" x14ac:dyDescent="0.35">
      <c r="A16" t="s">
        <v>122</v>
      </c>
      <c r="B16">
        <v>0</v>
      </c>
      <c r="C16">
        <v>0</v>
      </c>
      <c r="D16">
        <v>0</v>
      </c>
    </row>
    <row r="17" spans="1:4" x14ac:dyDescent="0.35">
      <c r="A17" t="s">
        <v>123</v>
      </c>
      <c r="B17">
        <v>0</v>
      </c>
      <c r="C17">
        <v>0</v>
      </c>
      <c r="D17">
        <v>0</v>
      </c>
    </row>
    <row r="18" spans="1:4" x14ac:dyDescent="0.35">
      <c r="A18" t="s">
        <v>124</v>
      </c>
      <c r="B18">
        <v>0</v>
      </c>
      <c r="C18">
        <v>0</v>
      </c>
      <c r="D18">
        <v>0</v>
      </c>
    </row>
    <row r="19" spans="1:4" x14ac:dyDescent="0.35">
      <c r="A19" t="s">
        <v>125</v>
      </c>
      <c r="B19">
        <v>0</v>
      </c>
      <c r="C19">
        <v>0</v>
      </c>
      <c r="D19">
        <v>0</v>
      </c>
    </row>
    <row r="20" spans="1:4" x14ac:dyDescent="0.35">
      <c r="A20" t="s">
        <v>126</v>
      </c>
      <c r="B20">
        <v>0</v>
      </c>
      <c r="C20">
        <v>0</v>
      </c>
      <c r="D20">
        <v>0</v>
      </c>
    </row>
    <row r="21" spans="1:4" x14ac:dyDescent="0.35">
      <c r="A21" t="s">
        <v>127</v>
      </c>
      <c r="B21">
        <v>0</v>
      </c>
      <c r="C21">
        <v>0</v>
      </c>
      <c r="D21">
        <v>0</v>
      </c>
    </row>
    <row r="22" spans="1:4" x14ac:dyDescent="0.35">
      <c r="A22" t="s">
        <v>128</v>
      </c>
      <c r="B22">
        <v>0</v>
      </c>
      <c r="C22">
        <v>0</v>
      </c>
      <c r="D22">
        <v>0</v>
      </c>
    </row>
    <row r="23" spans="1:4" x14ac:dyDescent="0.35">
      <c r="A23" t="s">
        <v>129</v>
      </c>
      <c r="B23">
        <v>0</v>
      </c>
      <c r="C23">
        <v>0</v>
      </c>
      <c r="D23">
        <v>0</v>
      </c>
    </row>
    <row r="24" spans="1:4" x14ac:dyDescent="0.35">
      <c r="A24" t="s">
        <v>130</v>
      </c>
      <c r="B24">
        <v>0</v>
      </c>
      <c r="C24">
        <v>0</v>
      </c>
      <c r="D24">
        <v>0</v>
      </c>
    </row>
    <row r="25" spans="1:4" x14ac:dyDescent="0.35">
      <c r="A25" t="s">
        <v>131</v>
      </c>
      <c r="B25">
        <v>0</v>
      </c>
      <c r="C25">
        <v>0</v>
      </c>
      <c r="D25">
        <v>0</v>
      </c>
    </row>
    <row r="26" spans="1:4" x14ac:dyDescent="0.35">
      <c r="A26" t="s">
        <v>132</v>
      </c>
      <c r="B26">
        <v>0</v>
      </c>
      <c r="C26">
        <v>0</v>
      </c>
      <c r="D26">
        <v>0</v>
      </c>
    </row>
    <row r="27" spans="1:4" x14ac:dyDescent="0.35">
      <c r="A27" t="s">
        <v>133</v>
      </c>
      <c r="B27">
        <v>0</v>
      </c>
      <c r="C27">
        <v>0</v>
      </c>
      <c r="D27">
        <v>0</v>
      </c>
    </row>
    <row r="28" spans="1:4" x14ac:dyDescent="0.35">
      <c r="A28" t="s">
        <v>134</v>
      </c>
      <c r="B28">
        <v>0</v>
      </c>
      <c r="C28">
        <v>0</v>
      </c>
      <c r="D28">
        <v>0</v>
      </c>
    </row>
    <row r="29" spans="1:4" x14ac:dyDescent="0.35">
      <c r="A29" t="s">
        <v>135</v>
      </c>
      <c r="B29">
        <v>0</v>
      </c>
      <c r="C29">
        <v>0</v>
      </c>
      <c r="D29">
        <v>0</v>
      </c>
    </row>
    <row r="30" spans="1:4" x14ac:dyDescent="0.35">
      <c r="A30" t="s">
        <v>136</v>
      </c>
      <c r="B30">
        <v>0</v>
      </c>
      <c r="C30">
        <v>0</v>
      </c>
      <c r="D30">
        <v>0</v>
      </c>
    </row>
    <row r="31" spans="1:4" x14ac:dyDescent="0.35">
      <c r="A31" t="s">
        <v>137</v>
      </c>
      <c r="B31">
        <v>0</v>
      </c>
      <c r="C31">
        <v>0</v>
      </c>
      <c r="D31">
        <v>0</v>
      </c>
    </row>
    <row r="32" spans="1:4" x14ac:dyDescent="0.35">
      <c r="A32" t="s">
        <v>138</v>
      </c>
      <c r="B32">
        <v>0</v>
      </c>
      <c r="C32">
        <v>0</v>
      </c>
      <c r="D32">
        <v>0</v>
      </c>
    </row>
    <row r="33" spans="1:4" x14ac:dyDescent="0.35">
      <c r="A33" t="s">
        <v>139</v>
      </c>
      <c r="B33">
        <v>0</v>
      </c>
      <c r="C33">
        <v>0</v>
      </c>
      <c r="D33">
        <v>0</v>
      </c>
    </row>
    <row r="34" spans="1:4" x14ac:dyDescent="0.35">
      <c r="A34" t="s">
        <v>140</v>
      </c>
      <c r="B34">
        <v>0</v>
      </c>
      <c r="C34">
        <v>0</v>
      </c>
      <c r="D34">
        <v>0</v>
      </c>
    </row>
    <row r="35" spans="1:4" x14ac:dyDescent="0.35">
      <c r="A35" t="s">
        <v>141</v>
      </c>
      <c r="B35">
        <v>0</v>
      </c>
      <c r="C35">
        <v>0</v>
      </c>
      <c r="D35">
        <v>0</v>
      </c>
    </row>
    <row r="36" spans="1:4" x14ac:dyDescent="0.35">
      <c r="A36" t="s">
        <v>142</v>
      </c>
      <c r="B36">
        <v>0</v>
      </c>
      <c r="C36">
        <v>0</v>
      </c>
      <c r="D36">
        <v>0</v>
      </c>
    </row>
    <row r="37" spans="1:4" x14ac:dyDescent="0.35">
      <c r="A37" t="s">
        <v>143</v>
      </c>
      <c r="B37">
        <v>0</v>
      </c>
      <c r="C37">
        <v>0</v>
      </c>
      <c r="D37">
        <v>0</v>
      </c>
    </row>
    <row r="38" spans="1:4" x14ac:dyDescent="0.35">
      <c r="A38" t="s">
        <v>144</v>
      </c>
      <c r="B38">
        <v>0</v>
      </c>
      <c r="C38">
        <v>0</v>
      </c>
      <c r="D38">
        <v>0</v>
      </c>
    </row>
    <row r="39" spans="1:4" x14ac:dyDescent="0.35">
      <c r="A39" t="s">
        <v>145</v>
      </c>
      <c r="B39">
        <v>0</v>
      </c>
      <c r="C39">
        <v>0</v>
      </c>
      <c r="D39">
        <v>0</v>
      </c>
    </row>
    <row r="40" spans="1:4" x14ac:dyDescent="0.35">
      <c r="A40" t="s">
        <v>146</v>
      </c>
      <c r="B40">
        <v>0</v>
      </c>
      <c r="C40">
        <v>0</v>
      </c>
      <c r="D40">
        <v>0</v>
      </c>
    </row>
    <row r="41" spans="1:4" x14ac:dyDescent="0.35">
      <c r="A41" t="s">
        <v>147</v>
      </c>
      <c r="B41">
        <v>0</v>
      </c>
      <c r="C41">
        <v>0</v>
      </c>
      <c r="D41">
        <v>0</v>
      </c>
    </row>
    <row r="42" spans="1:4" x14ac:dyDescent="0.35">
      <c r="A42" t="s">
        <v>148</v>
      </c>
      <c r="B42">
        <v>0</v>
      </c>
      <c r="C42">
        <v>0</v>
      </c>
      <c r="D42">
        <v>0</v>
      </c>
    </row>
    <row r="43" spans="1:4" x14ac:dyDescent="0.35">
      <c r="A43" t="s">
        <v>149</v>
      </c>
      <c r="B43">
        <v>0</v>
      </c>
      <c r="C43">
        <v>0</v>
      </c>
      <c r="D43">
        <v>0</v>
      </c>
    </row>
    <row r="44" spans="1:4" x14ac:dyDescent="0.35">
      <c r="A44" t="s">
        <v>150</v>
      </c>
      <c r="B44">
        <v>0</v>
      </c>
      <c r="C44">
        <v>0</v>
      </c>
      <c r="D44">
        <v>0</v>
      </c>
    </row>
    <row r="45" spans="1:4" x14ac:dyDescent="0.35">
      <c r="A45" t="s">
        <v>151</v>
      </c>
      <c r="B45">
        <v>0</v>
      </c>
      <c r="C45">
        <v>0</v>
      </c>
      <c r="D45">
        <v>0</v>
      </c>
    </row>
    <row r="46" spans="1:4" x14ac:dyDescent="0.35">
      <c r="A46" t="s">
        <v>152</v>
      </c>
      <c r="B46">
        <v>0</v>
      </c>
      <c r="C46">
        <v>0</v>
      </c>
      <c r="D46">
        <v>0</v>
      </c>
    </row>
    <row r="47" spans="1:4" x14ac:dyDescent="0.35">
      <c r="A47" t="s">
        <v>153</v>
      </c>
      <c r="B47">
        <v>0</v>
      </c>
      <c r="C47">
        <v>0</v>
      </c>
      <c r="D47">
        <v>0</v>
      </c>
    </row>
    <row r="48" spans="1:4" x14ac:dyDescent="0.35">
      <c r="A48" t="s">
        <v>154</v>
      </c>
      <c r="B48">
        <v>0</v>
      </c>
      <c r="C48">
        <v>0</v>
      </c>
      <c r="D48">
        <v>0</v>
      </c>
    </row>
    <row r="49" spans="1:4" x14ac:dyDescent="0.35">
      <c r="A49" t="s">
        <v>155</v>
      </c>
      <c r="B49">
        <v>0</v>
      </c>
      <c r="C49">
        <v>0</v>
      </c>
      <c r="D49">
        <v>0</v>
      </c>
    </row>
    <row r="50" spans="1:4" x14ac:dyDescent="0.35">
      <c r="A50" t="s">
        <v>156</v>
      </c>
      <c r="B50">
        <v>0</v>
      </c>
      <c r="C50">
        <v>0</v>
      </c>
      <c r="D50">
        <v>0</v>
      </c>
    </row>
    <row r="51" spans="1:4" x14ac:dyDescent="0.35">
      <c r="A51" t="s">
        <v>157</v>
      </c>
      <c r="B51">
        <v>0</v>
      </c>
      <c r="C51">
        <v>0</v>
      </c>
      <c r="D51">
        <v>0</v>
      </c>
    </row>
    <row r="52" spans="1:4" x14ac:dyDescent="0.35">
      <c r="A52" t="s">
        <v>158</v>
      </c>
      <c r="B52">
        <v>0</v>
      </c>
      <c r="C52">
        <v>0</v>
      </c>
      <c r="D52">
        <v>0</v>
      </c>
    </row>
    <row r="53" spans="1:4" x14ac:dyDescent="0.35">
      <c r="A53" t="s">
        <v>159</v>
      </c>
      <c r="B53">
        <v>0</v>
      </c>
      <c r="C53">
        <v>0</v>
      </c>
      <c r="D53">
        <v>0</v>
      </c>
    </row>
    <row r="54" spans="1:4" x14ac:dyDescent="0.35">
      <c r="A54" t="s">
        <v>160</v>
      </c>
      <c r="B54">
        <v>0</v>
      </c>
      <c r="C54">
        <v>0</v>
      </c>
      <c r="D54">
        <v>0</v>
      </c>
    </row>
    <row r="55" spans="1:4" x14ac:dyDescent="0.35">
      <c r="A55" t="s">
        <v>54</v>
      </c>
      <c r="B55">
        <v>0</v>
      </c>
      <c r="C55">
        <v>0</v>
      </c>
      <c r="D55">
        <v>0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653D11-08C9-4339-AE96-EAC6B93BEDAF}">
  <dimension ref="A1:B55"/>
  <sheetViews>
    <sheetView workbookViewId="0">
      <selection sqref="A1:B1048576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175</v>
      </c>
      <c r="B1" t="s">
        <v>54</v>
      </c>
    </row>
    <row r="2" spans="1:2" x14ac:dyDescent="0.35">
      <c r="A2" t="s">
        <v>108</v>
      </c>
      <c r="B2">
        <f>V2BAS!D2+V2MAR!D2+V2TAX!D2</f>
        <v>0</v>
      </c>
    </row>
    <row r="3" spans="1:2" x14ac:dyDescent="0.35">
      <c r="A3" t="s">
        <v>109</v>
      </c>
      <c r="B3">
        <f>V2BAS!D3+V2MAR!D3+V2TAX!D3</f>
        <v>0</v>
      </c>
    </row>
    <row r="4" spans="1:2" x14ac:dyDescent="0.35">
      <c r="A4" t="s">
        <v>110</v>
      </c>
      <c r="B4">
        <f>V2BAS!D4+V2MAR!D4+V2TAX!D4</f>
        <v>0</v>
      </c>
    </row>
    <row r="5" spans="1:2" x14ac:dyDescent="0.35">
      <c r="A5" t="s">
        <v>111</v>
      </c>
      <c r="B5">
        <f>V2BAS!D5+V2MAR!D5+V2TAX!D5</f>
        <v>0</v>
      </c>
    </row>
    <row r="6" spans="1:2" x14ac:dyDescent="0.35">
      <c r="A6" t="s">
        <v>112</v>
      </c>
      <c r="B6">
        <f>V2BAS!D6+V2MAR!D6+V2TAX!D6</f>
        <v>0</v>
      </c>
    </row>
    <row r="7" spans="1:2" x14ac:dyDescent="0.35">
      <c r="A7" t="s">
        <v>113</v>
      </c>
      <c r="B7">
        <f>V2BAS!D7+V2MAR!D7+V2TAX!D7</f>
        <v>0</v>
      </c>
    </row>
    <row r="8" spans="1:2" x14ac:dyDescent="0.35">
      <c r="A8" t="s">
        <v>114</v>
      </c>
      <c r="B8">
        <f>V2BAS!D8+V2MAR!D8+V2TAX!D8</f>
        <v>44.6</v>
      </c>
    </row>
    <row r="9" spans="1:2" x14ac:dyDescent="0.35">
      <c r="A9" t="s">
        <v>115</v>
      </c>
      <c r="B9">
        <f>V2BAS!D9+V2MAR!D9+V2TAX!D9</f>
        <v>0</v>
      </c>
    </row>
    <row r="10" spans="1:2" x14ac:dyDescent="0.35">
      <c r="A10" t="s">
        <v>116</v>
      </c>
      <c r="B10">
        <f>V2BAS!D10+V2MAR!D10+V2TAX!D10</f>
        <v>0</v>
      </c>
    </row>
    <row r="11" spans="1:2" x14ac:dyDescent="0.35">
      <c r="A11" t="s">
        <v>117</v>
      </c>
      <c r="B11">
        <f>V2BAS!D11+V2MAR!D11+V2TAX!D11</f>
        <v>0</v>
      </c>
    </row>
    <row r="12" spans="1:2" x14ac:dyDescent="0.35">
      <c r="A12" t="s">
        <v>118</v>
      </c>
      <c r="B12">
        <f>V2BAS!D12+V2MAR!D12+V2TAX!D12</f>
        <v>29.5</v>
      </c>
    </row>
    <row r="13" spans="1:2" x14ac:dyDescent="0.35">
      <c r="A13" t="s">
        <v>119</v>
      </c>
      <c r="B13">
        <f>V2BAS!D13+V2MAR!D13+V2TAX!D13</f>
        <v>5968</v>
      </c>
    </row>
    <row r="14" spans="1:2" x14ac:dyDescent="0.35">
      <c r="A14" t="s">
        <v>120</v>
      </c>
      <c r="B14">
        <f>V2BAS!D14+V2MAR!D14+V2TAX!D14</f>
        <v>1.25</v>
      </c>
    </row>
    <row r="15" spans="1:2" x14ac:dyDescent="0.35">
      <c r="A15" t="s">
        <v>121</v>
      </c>
      <c r="B15">
        <f>V2BAS!D15+V2MAR!D15+V2TAX!D15</f>
        <v>113</v>
      </c>
    </row>
    <row r="16" spans="1:2" x14ac:dyDescent="0.35">
      <c r="A16" t="s">
        <v>122</v>
      </c>
      <c r="B16">
        <f>V2BAS!D16+V2MAR!D16+V2TAX!D16</f>
        <v>357</v>
      </c>
    </row>
    <row r="17" spans="1:2" x14ac:dyDescent="0.35">
      <c r="A17" t="s">
        <v>123</v>
      </c>
      <c r="B17">
        <f>V2BAS!D17+V2MAR!D17+V2TAX!D17</f>
        <v>132</v>
      </c>
    </row>
    <row r="18" spans="1:2" x14ac:dyDescent="0.35">
      <c r="A18" t="s">
        <v>124</v>
      </c>
      <c r="B18">
        <f>V2BAS!D18+V2MAR!D18+V2TAX!D18</f>
        <v>0</v>
      </c>
    </row>
    <row r="19" spans="1:2" x14ac:dyDescent="0.35">
      <c r="A19" t="s">
        <v>125</v>
      </c>
      <c r="B19">
        <f>V2BAS!D19+V2MAR!D19+V2TAX!D19</f>
        <v>1616.51</v>
      </c>
    </row>
    <row r="20" spans="1:2" x14ac:dyDescent="0.35">
      <c r="A20" t="s">
        <v>126</v>
      </c>
      <c r="B20">
        <f>V2BAS!D20+V2MAR!D20+V2TAX!D20</f>
        <v>10.6</v>
      </c>
    </row>
    <row r="21" spans="1:2" x14ac:dyDescent="0.35">
      <c r="A21" t="s">
        <v>127</v>
      </c>
      <c r="B21">
        <f>V2BAS!D21+V2MAR!D21+V2TAX!D21</f>
        <v>0.115</v>
      </c>
    </row>
    <row r="22" spans="1:2" x14ac:dyDescent="0.35">
      <c r="A22" t="s">
        <v>128</v>
      </c>
      <c r="B22">
        <f>V2BAS!D22+V2MAR!D22+V2TAX!D22</f>
        <v>2.9000000000000001E-2</v>
      </c>
    </row>
    <row r="23" spans="1:2" x14ac:dyDescent="0.35">
      <c r="A23" t="s">
        <v>129</v>
      </c>
      <c r="B23">
        <f>V2BAS!D23+V2MAR!D23+V2TAX!D23</f>
        <v>17.600000000000001</v>
      </c>
    </row>
    <row r="24" spans="1:2" x14ac:dyDescent="0.35">
      <c r="A24" t="s">
        <v>130</v>
      </c>
      <c r="B24">
        <f>V2BAS!D24+V2MAR!D24+V2TAX!D24</f>
        <v>0</v>
      </c>
    </row>
    <row r="25" spans="1:2" x14ac:dyDescent="0.35">
      <c r="A25" t="s">
        <v>131</v>
      </c>
      <c r="B25">
        <f>V2BAS!D25+V2MAR!D25+V2TAX!D25</f>
        <v>164719</v>
      </c>
    </row>
    <row r="26" spans="1:2" x14ac:dyDescent="0.35">
      <c r="A26" t="s">
        <v>132</v>
      </c>
      <c r="B26">
        <f>V2BAS!D26+V2MAR!D26+V2TAX!D26</f>
        <v>34097</v>
      </c>
    </row>
    <row r="27" spans="1:2" x14ac:dyDescent="0.35">
      <c r="A27" t="s">
        <v>133</v>
      </c>
      <c r="B27">
        <f>V2BAS!D27+V2MAR!D27+V2TAX!D27</f>
        <v>33514</v>
      </c>
    </row>
    <row r="28" spans="1:2" x14ac:dyDescent="0.35">
      <c r="A28" t="s">
        <v>134</v>
      </c>
      <c r="B28">
        <f>V2BAS!D28+V2MAR!D28+V2TAX!D28</f>
        <v>124267</v>
      </c>
    </row>
    <row r="29" spans="1:2" x14ac:dyDescent="0.35">
      <c r="A29" t="s">
        <v>135</v>
      </c>
      <c r="B29">
        <f>V2BAS!D29+V2MAR!D29+V2TAX!D29</f>
        <v>8584</v>
      </c>
    </row>
    <row r="30" spans="1:2" x14ac:dyDescent="0.35">
      <c r="A30" t="s">
        <v>136</v>
      </c>
      <c r="B30">
        <f>V2BAS!D30+V2MAR!D30+V2TAX!D30</f>
        <v>1557.3</v>
      </c>
    </row>
    <row r="31" spans="1:2" x14ac:dyDescent="0.35">
      <c r="A31" t="s">
        <v>137</v>
      </c>
      <c r="B31">
        <f>V2BAS!D31+V2MAR!D31+V2TAX!D31</f>
        <v>0</v>
      </c>
    </row>
    <row r="32" spans="1:2" x14ac:dyDescent="0.35">
      <c r="A32" t="s">
        <v>138</v>
      </c>
      <c r="B32">
        <f>V2BAS!D32+V2MAR!D32+V2TAX!D32</f>
        <v>0</v>
      </c>
    </row>
    <row r="33" spans="1:2" x14ac:dyDescent="0.35">
      <c r="A33" t="s">
        <v>139</v>
      </c>
      <c r="B33">
        <f>V2BAS!D33+V2MAR!D33+V2TAX!D33</f>
        <v>0</v>
      </c>
    </row>
    <row r="34" spans="1:2" x14ac:dyDescent="0.35">
      <c r="A34" t="s">
        <v>140</v>
      </c>
      <c r="B34">
        <f>V2BAS!D34+V2MAR!D34+V2TAX!D34</f>
        <v>162</v>
      </c>
    </row>
    <row r="35" spans="1:2" x14ac:dyDescent="0.35">
      <c r="A35" t="s">
        <v>141</v>
      </c>
      <c r="B35">
        <f>V2BAS!D35+V2MAR!D35+V2TAX!D35</f>
        <v>24312</v>
      </c>
    </row>
    <row r="36" spans="1:2" x14ac:dyDescent="0.35">
      <c r="A36" t="s">
        <v>142</v>
      </c>
      <c r="B36">
        <f>V2BAS!D36+V2MAR!D36+V2TAX!D36</f>
        <v>0</v>
      </c>
    </row>
    <row r="37" spans="1:2" x14ac:dyDescent="0.35">
      <c r="A37" t="s">
        <v>143</v>
      </c>
      <c r="B37">
        <f>V2BAS!D37+V2MAR!D37+V2TAX!D37</f>
        <v>3.65</v>
      </c>
    </row>
    <row r="38" spans="1:2" x14ac:dyDescent="0.35">
      <c r="A38" t="s">
        <v>144</v>
      </c>
      <c r="B38">
        <f>V2BAS!D38+V2MAR!D38+V2TAX!D38</f>
        <v>0</v>
      </c>
    </row>
    <row r="39" spans="1:2" x14ac:dyDescent="0.35">
      <c r="A39" t="s">
        <v>145</v>
      </c>
      <c r="B39">
        <f>V2BAS!D39+V2MAR!D39+V2TAX!D39</f>
        <v>119</v>
      </c>
    </row>
    <row r="40" spans="1:2" x14ac:dyDescent="0.35">
      <c r="A40" t="s">
        <v>146</v>
      </c>
      <c r="B40">
        <f>V2BAS!D40+V2MAR!D40+V2TAX!D40</f>
        <v>4</v>
      </c>
    </row>
    <row r="41" spans="1:2" x14ac:dyDescent="0.35">
      <c r="A41" t="s">
        <v>147</v>
      </c>
      <c r="B41">
        <f>V2BAS!D41+V2MAR!D41+V2TAX!D41</f>
        <v>392655</v>
      </c>
    </row>
    <row r="42" spans="1:2" x14ac:dyDescent="0.35">
      <c r="A42" t="s">
        <v>148</v>
      </c>
      <c r="B42">
        <f>V2BAS!D42+V2MAR!D42+V2TAX!D42</f>
        <v>0.55900000000000005</v>
      </c>
    </row>
    <row r="43" spans="1:2" x14ac:dyDescent="0.35">
      <c r="A43" t="s">
        <v>149</v>
      </c>
      <c r="B43">
        <f>V2BAS!D43+V2MAR!D43+V2TAX!D43</f>
        <v>3245</v>
      </c>
    </row>
    <row r="44" spans="1:2" x14ac:dyDescent="0.35">
      <c r="A44" t="s">
        <v>150</v>
      </c>
      <c r="B44">
        <f>V2BAS!D44+V2MAR!D44+V2TAX!D44</f>
        <v>0</v>
      </c>
    </row>
    <row r="45" spans="1:2" x14ac:dyDescent="0.35">
      <c r="A45" t="s">
        <v>151</v>
      </c>
      <c r="B45">
        <f>V2BAS!D45+V2MAR!D45+V2TAX!D45</f>
        <v>0.50900000000000001</v>
      </c>
    </row>
    <row r="46" spans="1:2" x14ac:dyDescent="0.35">
      <c r="A46" t="s">
        <v>152</v>
      </c>
      <c r="B46">
        <f>V2BAS!D46+V2MAR!D46+V2TAX!D46</f>
        <v>0</v>
      </c>
    </row>
    <row r="47" spans="1:2" x14ac:dyDescent="0.35">
      <c r="A47" t="s">
        <v>153</v>
      </c>
      <c r="B47">
        <f>V2BAS!D47+V2MAR!D47+V2TAX!D47</f>
        <v>0</v>
      </c>
    </row>
    <row r="48" spans="1:2" x14ac:dyDescent="0.35">
      <c r="A48" t="s">
        <v>154</v>
      </c>
      <c r="B48">
        <f>V2BAS!D48+V2MAR!D48+V2TAX!D48</f>
        <v>4.6399999999999997</v>
      </c>
    </row>
    <row r="49" spans="1:2" x14ac:dyDescent="0.35">
      <c r="A49" t="s">
        <v>155</v>
      </c>
      <c r="B49">
        <f>V2BAS!D49+V2MAR!D49+V2TAX!D49</f>
        <v>104745</v>
      </c>
    </row>
    <row r="50" spans="1:2" x14ac:dyDescent="0.35">
      <c r="A50" t="s">
        <v>156</v>
      </c>
      <c r="B50">
        <f>V2BAS!D50+V2MAR!D50+V2TAX!D50</f>
        <v>8449</v>
      </c>
    </row>
    <row r="51" spans="1:2" x14ac:dyDescent="0.35">
      <c r="A51" t="s">
        <v>157</v>
      </c>
      <c r="B51">
        <f>V2BAS!D51+V2MAR!D51+V2TAX!D51</f>
        <v>26735</v>
      </c>
    </row>
    <row r="52" spans="1:2" x14ac:dyDescent="0.35">
      <c r="A52" t="s">
        <v>158</v>
      </c>
      <c r="B52">
        <f>V2BAS!D52+V2MAR!D52+V2TAX!D52</f>
        <v>0</v>
      </c>
    </row>
    <row r="53" spans="1:2" x14ac:dyDescent="0.35">
      <c r="A53" t="s">
        <v>159</v>
      </c>
      <c r="B53">
        <f>V2BAS!D53+V2MAR!D53+V2TAX!D53</f>
        <v>0</v>
      </c>
    </row>
    <row r="54" spans="1:2" x14ac:dyDescent="0.35">
      <c r="A54" t="s">
        <v>160</v>
      </c>
      <c r="B54">
        <f>V2BAS!D54+V2MAR!D54+V2TAX!D54</f>
        <v>0</v>
      </c>
    </row>
    <row r="55" spans="1:2" x14ac:dyDescent="0.35">
      <c r="A55" t="s">
        <v>54</v>
      </c>
      <c r="B55">
        <f>V2BAS!D55+V2MAR!D55+V2TAX!D55</f>
        <v>810983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2B34E-0109-4E60-9C16-D8CF30BD42A6}">
  <dimension ref="A1:E55"/>
  <sheetViews>
    <sheetView workbookViewId="0">
      <selection activeCell="A55" sqref="A1:D55"/>
    </sheetView>
  </sheetViews>
  <sheetFormatPr defaultRowHeight="14.5" x14ac:dyDescent="0.35"/>
  <cols>
    <col min="1" max="1" width="15.54296875" bestFit="1" customWidth="1"/>
  </cols>
  <sheetData>
    <row r="1" spans="1:5" x14ac:dyDescent="0.35">
      <c r="A1" t="s">
        <v>269</v>
      </c>
      <c r="B1" t="s">
        <v>164</v>
      </c>
      <c r="C1" t="s">
        <v>165</v>
      </c>
      <c r="D1" t="s">
        <v>54</v>
      </c>
    </row>
    <row r="2" spans="1:5" x14ac:dyDescent="0.35">
      <c r="A2" t="s">
        <v>108</v>
      </c>
      <c r="B2">
        <v>83679</v>
      </c>
      <c r="C2">
        <v>6917</v>
      </c>
      <c r="D2">
        <v>90596</v>
      </c>
      <c r="E2" s="7">
        <f t="shared" ref="E2:E38" si="0">D2/$D$55</f>
        <v>3.9307480943056736E-2</v>
      </c>
    </row>
    <row r="3" spans="1:5" x14ac:dyDescent="0.35">
      <c r="A3" t="s">
        <v>109</v>
      </c>
      <c r="B3">
        <v>11407</v>
      </c>
      <c r="C3">
        <v>112</v>
      </c>
      <c r="D3">
        <v>11519</v>
      </c>
      <c r="E3" s="7">
        <f t="shared" si="0"/>
        <v>4.997824109045328E-3</v>
      </c>
    </row>
    <row r="4" spans="1:5" x14ac:dyDescent="0.35">
      <c r="A4" t="s">
        <v>110</v>
      </c>
      <c r="B4">
        <v>807</v>
      </c>
      <c r="C4">
        <v>32.1</v>
      </c>
      <c r="D4">
        <v>839</v>
      </c>
      <c r="E4" s="7">
        <f t="shared" si="0"/>
        <v>3.6402243488922915E-4</v>
      </c>
    </row>
    <row r="5" spans="1:5" x14ac:dyDescent="0.35">
      <c r="A5" t="s">
        <v>111</v>
      </c>
      <c r="B5">
        <v>995</v>
      </c>
      <c r="C5">
        <v>49.5</v>
      </c>
      <c r="D5">
        <v>1045</v>
      </c>
      <c r="E5" s="7">
        <f t="shared" si="0"/>
        <v>4.534010065068468E-4</v>
      </c>
    </row>
    <row r="6" spans="1:5" x14ac:dyDescent="0.35">
      <c r="A6" t="s">
        <v>112</v>
      </c>
      <c r="B6">
        <v>0</v>
      </c>
      <c r="C6">
        <v>0</v>
      </c>
      <c r="D6">
        <v>0</v>
      </c>
      <c r="E6" s="7">
        <f t="shared" si="0"/>
        <v>0</v>
      </c>
    </row>
    <row r="7" spans="1:5" x14ac:dyDescent="0.35">
      <c r="A7" t="s">
        <v>113</v>
      </c>
      <c r="B7">
        <v>79.599999999999994</v>
      </c>
      <c r="C7">
        <v>266</v>
      </c>
      <c r="D7">
        <v>345</v>
      </c>
      <c r="E7" s="7">
        <f t="shared" si="0"/>
        <v>1.4968741363144704E-4</v>
      </c>
    </row>
    <row r="8" spans="1:5" x14ac:dyDescent="0.35">
      <c r="A8" t="s">
        <v>114</v>
      </c>
      <c r="B8">
        <v>128</v>
      </c>
      <c r="C8">
        <v>390</v>
      </c>
      <c r="D8">
        <v>518</v>
      </c>
      <c r="E8" s="7">
        <f t="shared" si="0"/>
        <v>2.2474805872779583E-4</v>
      </c>
    </row>
    <row r="9" spans="1:5" x14ac:dyDescent="0.35">
      <c r="A9" t="s">
        <v>115</v>
      </c>
      <c r="B9">
        <v>0</v>
      </c>
      <c r="C9">
        <v>0</v>
      </c>
      <c r="D9">
        <v>0</v>
      </c>
      <c r="E9" s="7">
        <f t="shared" si="0"/>
        <v>0</v>
      </c>
    </row>
    <row r="10" spans="1:5" x14ac:dyDescent="0.35">
      <c r="A10" t="s">
        <v>116</v>
      </c>
      <c r="B10">
        <v>264650</v>
      </c>
      <c r="C10">
        <v>34016</v>
      </c>
      <c r="D10">
        <v>298665</v>
      </c>
      <c r="E10" s="7">
        <f t="shared" si="0"/>
        <v>0.12958374316590182</v>
      </c>
    </row>
    <row r="11" spans="1:5" x14ac:dyDescent="0.35">
      <c r="A11" t="s">
        <v>117</v>
      </c>
      <c r="B11">
        <v>79968</v>
      </c>
      <c r="C11">
        <v>4449</v>
      </c>
      <c r="D11">
        <v>84417</v>
      </c>
      <c r="E11" s="7">
        <f t="shared" si="0"/>
        <v>3.6626557671089459E-2</v>
      </c>
    </row>
    <row r="12" spans="1:5" x14ac:dyDescent="0.35">
      <c r="A12" t="s">
        <v>118</v>
      </c>
      <c r="B12">
        <v>73035</v>
      </c>
      <c r="C12">
        <v>41276</v>
      </c>
      <c r="D12">
        <v>114310</v>
      </c>
      <c r="E12" s="7">
        <f t="shared" si="0"/>
        <v>4.959642971655278E-2</v>
      </c>
    </row>
    <row r="13" spans="1:5" x14ac:dyDescent="0.35">
      <c r="A13" t="s">
        <v>119</v>
      </c>
      <c r="B13">
        <v>9781</v>
      </c>
      <c r="C13">
        <v>1503</v>
      </c>
      <c r="D13">
        <v>11284</v>
      </c>
      <c r="E13" s="7">
        <f t="shared" si="0"/>
        <v>4.8958631171514442E-3</v>
      </c>
    </row>
    <row r="14" spans="1:5" x14ac:dyDescent="0.35">
      <c r="A14" t="s">
        <v>120</v>
      </c>
      <c r="B14">
        <v>10363</v>
      </c>
      <c r="C14">
        <v>1014</v>
      </c>
      <c r="D14">
        <v>11377</v>
      </c>
      <c r="E14" s="7">
        <f t="shared" si="0"/>
        <v>4.9362136373477476E-3</v>
      </c>
    </row>
    <row r="15" spans="1:5" x14ac:dyDescent="0.35">
      <c r="A15" t="s">
        <v>121</v>
      </c>
      <c r="B15">
        <v>12594</v>
      </c>
      <c r="C15">
        <v>7917</v>
      </c>
      <c r="D15">
        <v>20511</v>
      </c>
      <c r="E15" s="7">
        <f t="shared" si="0"/>
        <v>8.8992421478104634E-3</v>
      </c>
    </row>
    <row r="16" spans="1:5" x14ac:dyDescent="0.35">
      <c r="A16" t="s">
        <v>122</v>
      </c>
      <c r="B16">
        <v>37852</v>
      </c>
      <c r="C16">
        <v>27521</v>
      </c>
      <c r="D16">
        <v>65373</v>
      </c>
      <c r="E16" s="7">
        <f t="shared" si="0"/>
        <v>2.8363812438633583E-2</v>
      </c>
    </row>
    <row r="17" spans="1:5" x14ac:dyDescent="0.35">
      <c r="A17" t="s">
        <v>123</v>
      </c>
      <c r="B17">
        <v>0</v>
      </c>
      <c r="C17">
        <v>0</v>
      </c>
      <c r="D17">
        <v>0</v>
      </c>
      <c r="E17" s="7">
        <f t="shared" si="0"/>
        <v>0</v>
      </c>
    </row>
    <row r="18" spans="1:5" x14ac:dyDescent="0.35">
      <c r="A18" t="s">
        <v>124</v>
      </c>
      <c r="B18">
        <v>47059</v>
      </c>
      <c r="C18">
        <v>24920</v>
      </c>
      <c r="D18">
        <v>71979</v>
      </c>
      <c r="E18" s="7">
        <f t="shared" si="0"/>
        <v>3.1230001002254856E-2</v>
      </c>
    </row>
    <row r="19" spans="1:5" x14ac:dyDescent="0.35">
      <c r="A19" t="s">
        <v>125</v>
      </c>
      <c r="B19">
        <v>9182</v>
      </c>
      <c r="C19">
        <v>5435</v>
      </c>
      <c r="D19">
        <v>14617</v>
      </c>
      <c r="E19" s="7">
        <f t="shared" si="0"/>
        <v>6.3419736957995975E-3</v>
      </c>
    </row>
    <row r="20" spans="1:5" x14ac:dyDescent="0.35">
      <c r="A20" t="s">
        <v>126</v>
      </c>
      <c r="B20">
        <v>4931</v>
      </c>
      <c r="C20">
        <v>1260</v>
      </c>
      <c r="D20">
        <v>6191</v>
      </c>
      <c r="E20" s="7">
        <f t="shared" si="0"/>
        <v>2.6861297907022855E-3</v>
      </c>
    </row>
    <row r="21" spans="1:5" x14ac:dyDescent="0.35">
      <c r="A21" t="s">
        <v>127</v>
      </c>
      <c r="B21">
        <v>3838</v>
      </c>
      <c r="C21">
        <v>875</v>
      </c>
      <c r="D21">
        <v>4714</v>
      </c>
      <c r="E21" s="7">
        <f t="shared" si="0"/>
        <v>2.0452941097351923E-3</v>
      </c>
    </row>
    <row r="22" spans="1:5" x14ac:dyDescent="0.35">
      <c r="A22" t="s">
        <v>128</v>
      </c>
      <c r="B22">
        <v>532</v>
      </c>
      <c r="C22">
        <v>21.6</v>
      </c>
      <c r="D22">
        <v>554</v>
      </c>
      <c r="E22" s="7">
        <f t="shared" si="0"/>
        <v>2.4036761493281638E-4</v>
      </c>
    </row>
    <row r="23" spans="1:5" x14ac:dyDescent="0.35">
      <c r="A23" t="s">
        <v>129</v>
      </c>
      <c r="B23">
        <v>1693</v>
      </c>
      <c r="C23">
        <v>489</v>
      </c>
      <c r="D23">
        <v>2182</v>
      </c>
      <c r="E23" s="7">
        <f t="shared" si="0"/>
        <v>9.4671865664874616E-4</v>
      </c>
    </row>
    <row r="24" spans="1:5" x14ac:dyDescent="0.35">
      <c r="A24" t="s">
        <v>130</v>
      </c>
      <c r="B24">
        <v>0</v>
      </c>
      <c r="C24">
        <v>0</v>
      </c>
      <c r="D24">
        <v>0</v>
      </c>
      <c r="E24" s="7">
        <f t="shared" si="0"/>
        <v>0</v>
      </c>
    </row>
    <row r="25" spans="1:5" x14ac:dyDescent="0.35">
      <c r="A25" t="s">
        <v>131</v>
      </c>
      <c r="B25">
        <v>6078</v>
      </c>
      <c r="C25">
        <v>28091</v>
      </c>
      <c r="D25">
        <v>34169</v>
      </c>
      <c r="E25" s="7">
        <f t="shared" si="0"/>
        <v>1.4825128221370764E-2</v>
      </c>
    </row>
    <row r="26" spans="1:5" x14ac:dyDescent="0.35">
      <c r="A26" t="s">
        <v>132</v>
      </c>
      <c r="B26">
        <v>2297</v>
      </c>
      <c r="C26">
        <v>1221</v>
      </c>
      <c r="D26">
        <v>3518</v>
      </c>
      <c r="E26" s="7">
        <f t="shared" si="0"/>
        <v>1.5263777424795091E-3</v>
      </c>
    </row>
    <row r="27" spans="1:5" x14ac:dyDescent="0.35">
      <c r="A27" t="s">
        <v>133</v>
      </c>
      <c r="B27">
        <v>7801</v>
      </c>
      <c r="C27">
        <v>16597</v>
      </c>
      <c r="D27">
        <v>24397</v>
      </c>
      <c r="E27" s="7">
        <f t="shared" si="0"/>
        <v>1.0585286464830182E-2</v>
      </c>
    </row>
    <row r="28" spans="1:5" x14ac:dyDescent="0.35">
      <c r="A28" t="s">
        <v>134</v>
      </c>
      <c r="B28">
        <v>41428</v>
      </c>
      <c r="C28">
        <v>46335</v>
      </c>
      <c r="D28">
        <v>87763</v>
      </c>
      <c r="E28" s="7">
        <f t="shared" si="0"/>
        <v>3.8078308645033872E-2</v>
      </c>
    </row>
    <row r="29" spans="1:5" x14ac:dyDescent="0.35">
      <c r="A29" t="s">
        <v>135</v>
      </c>
      <c r="B29">
        <v>14504</v>
      </c>
      <c r="C29">
        <v>4102</v>
      </c>
      <c r="D29">
        <v>18606</v>
      </c>
      <c r="E29" s="7">
        <f t="shared" si="0"/>
        <v>8.0727072986281258E-3</v>
      </c>
    </row>
    <row r="30" spans="1:5" x14ac:dyDescent="0.35">
      <c r="A30" t="s">
        <v>136</v>
      </c>
      <c r="B30">
        <v>11532</v>
      </c>
      <c r="C30">
        <v>5832</v>
      </c>
      <c r="D30">
        <v>17364</v>
      </c>
      <c r="E30" s="7">
        <f t="shared" si="0"/>
        <v>7.5338326095549168E-3</v>
      </c>
    </row>
    <row r="31" spans="1:5" x14ac:dyDescent="0.35">
      <c r="A31" t="s">
        <v>137</v>
      </c>
      <c r="B31">
        <v>0</v>
      </c>
      <c r="C31">
        <v>0</v>
      </c>
      <c r="D31">
        <v>0</v>
      </c>
      <c r="E31" s="7">
        <f t="shared" si="0"/>
        <v>0</v>
      </c>
    </row>
    <row r="32" spans="1:5" x14ac:dyDescent="0.35">
      <c r="A32" t="s">
        <v>138</v>
      </c>
      <c r="B32">
        <v>0</v>
      </c>
      <c r="C32">
        <v>0</v>
      </c>
      <c r="D32">
        <v>0</v>
      </c>
      <c r="E32" s="7">
        <f t="shared" si="0"/>
        <v>0</v>
      </c>
    </row>
    <row r="33" spans="1:5" x14ac:dyDescent="0.35">
      <c r="A33" t="s">
        <v>139</v>
      </c>
      <c r="B33">
        <v>0</v>
      </c>
      <c r="C33">
        <v>0</v>
      </c>
      <c r="D33">
        <v>0</v>
      </c>
      <c r="E33" s="7">
        <f t="shared" si="0"/>
        <v>0</v>
      </c>
    </row>
    <row r="34" spans="1:5" x14ac:dyDescent="0.35">
      <c r="A34" t="s">
        <v>140</v>
      </c>
      <c r="B34">
        <v>0</v>
      </c>
      <c r="C34">
        <v>0</v>
      </c>
      <c r="D34">
        <v>0</v>
      </c>
      <c r="E34" s="7">
        <f t="shared" si="0"/>
        <v>0</v>
      </c>
    </row>
    <row r="35" spans="1:5" x14ac:dyDescent="0.35">
      <c r="A35" t="s">
        <v>141</v>
      </c>
      <c r="B35">
        <v>0</v>
      </c>
      <c r="C35">
        <v>0</v>
      </c>
      <c r="D35">
        <v>0</v>
      </c>
      <c r="E35" s="7">
        <f t="shared" si="0"/>
        <v>0</v>
      </c>
    </row>
    <row r="36" spans="1:5" x14ac:dyDescent="0.35">
      <c r="A36" t="s">
        <v>142</v>
      </c>
      <c r="B36">
        <v>0</v>
      </c>
      <c r="C36">
        <v>0</v>
      </c>
      <c r="D36">
        <v>0</v>
      </c>
      <c r="E36" s="7">
        <f t="shared" si="0"/>
        <v>0</v>
      </c>
    </row>
    <row r="37" spans="1:5" x14ac:dyDescent="0.35">
      <c r="A37" t="s">
        <v>143</v>
      </c>
      <c r="B37">
        <v>0</v>
      </c>
      <c r="C37">
        <v>0</v>
      </c>
      <c r="D37">
        <v>0</v>
      </c>
      <c r="E37" s="7">
        <f t="shared" si="0"/>
        <v>0</v>
      </c>
    </row>
    <row r="38" spans="1:5" x14ac:dyDescent="0.35">
      <c r="A38" t="s">
        <v>144</v>
      </c>
      <c r="B38">
        <v>0</v>
      </c>
      <c r="C38">
        <v>0</v>
      </c>
      <c r="D38">
        <v>0</v>
      </c>
      <c r="E38" s="7">
        <f t="shared" si="0"/>
        <v>0</v>
      </c>
    </row>
    <row r="39" spans="1:5" x14ac:dyDescent="0.35">
      <c r="A39" t="s">
        <v>145</v>
      </c>
      <c r="B39">
        <v>46593</v>
      </c>
      <c r="C39">
        <v>271</v>
      </c>
      <c r="D39">
        <v>46864</v>
      </c>
      <c r="E39" s="7">
        <f t="shared" ref="E39:E53" si="1">D39/$D$55</f>
        <v>2.0333191166446763E-2</v>
      </c>
    </row>
    <row r="40" spans="1:5" x14ac:dyDescent="0.35">
      <c r="A40" t="s">
        <v>146</v>
      </c>
      <c r="B40">
        <v>26784</v>
      </c>
      <c r="C40">
        <v>155</v>
      </c>
      <c r="D40">
        <v>26939</v>
      </c>
      <c r="E40" s="7">
        <f t="shared" si="1"/>
        <v>1.1688200683529135E-2</v>
      </c>
    </row>
    <row r="41" spans="1:5" x14ac:dyDescent="0.35">
      <c r="A41" t="s">
        <v>147</v>
      </c>
      <c r="B41">
        <v>11196</v>
      </c>
      <c r="C41">
        <v>78.099999999999994</v>
      </c>
      <c r="D41">
        <v>11274</v>
      </c>
      <c r="E41" s="7">
        <f t="shared" si="1"/>
        <v>4.8915243515389381E-3</v>
      </c>
    </row>
    <row r="42" spans="1:5" x14ac:dyDescent="0.35">
      <c r="A42" t="s">
        <v>148</v>
      </c>
      <c r="B42">
        <v>0</v>
      </c>
      <c r="C42">
        <v>0</v>
      </c>
      <c r="D42">
        <v>0</v>
      </c>
      <c r="E42" s="7">
        <f t="shared" si="1"/>
        <v>0</v>
      </c>
    </row>
    <row r="43" spans="1:5" x14ac:dyDescent="0.35">
      <c r="A43" t="s">
        <v>149</v>
      </c>
      <c r="B43">
        <v>41655</v>
      </c>
      <c r="C43">
        <v>15173</v>
      </c>
      <c r="D43">
        <v>56829</v>
      </c>
      <c r="E43" s="7">
        <f t="shared" si="1"/>
        <v>2.4656771099308705E-2</v>
      </c>
    </row>
    <row r="44" spans="1:5" x14ac:dyDescent="0.35">
      <c r="A44" t="s">
        <v>150</v>
      </c>
      <c r="B44">
        <v>109813</v>
      </c>
      <c r="C44">
        <v>12411</v>
      </c>
      <c r="D44">
        <v>122224</v>
      </c>
      <c r="E44" s="7">
        <f t="shared" si="1"/>
        <v>5.3030128822289802E-2</v>
      </c>
    </row>
    <row r="45" spans="1:5" x14ac:dyDescent="0.35">
      <c r="A45" t="s">
        <v>151</v>
      </c>
      <c r="B45">
        <v>59718</v>
      </c>
      <c r="C45">
        <v>3806</v>
      </c>
      <c r="D45">
        <v>63525</v>
      </c>
      <c r="E45" s="7">
        <f t="shared" si="1"/>
        <v>2.7562008553442527E-2</v>
      </c>
    </row>
    <row r="46" spans="1:5" x14ac:dyDescent="0.35">
      <c r="A46" t="s">
        <v>152</v>
      </c>
      <c r="B46">
        <v>56596</v>
      </c>
      <c r="C46">
        <v>674</v>
      </c>
      <c r="D46">
        <v>57269</v>
      </c>
      <c r="E46" s="7">
        <f t="shared" si="1"/>
        <v>2.4847676786258956E-2</v>
      </c>
    </row>
    <row r="47" spans="1:5" x14ac:dyDescent="0.35">
      <c r="A47" t="s">
        <v>153</v>
      </c>
      <c r="B47">
        <v>121819</v>
      </c>
      <c r="C47">
        <v>2913</v>
      </c>
      <c r="D47">
        <v>124732</v>
      </c>
      <c r="E47" s="7">
        <f t="shared" si="1"/>
        <v>5.4118291237906235E-2</v>
      </c>
    </row>
    <row r="48" spans="1:5" x14ac:dyDescent="0.35">
      <c r="A48" t="s">
        <v>154</v>
      </c>
      <c r="B48">
        <v>0</v>
      </c>
      <c r="C48">
        <v>0</v>
      </c>
      <c r="D48">
        <v>0</v>
      </c>
      <c r="E48" s="7">
        <f t="shared" si="1"/>
        <v>0</v>
      </c>
    </row>
    <row r="49" spans="1:5" x14ac:dyDescent="0.35">
      <c r="A49" t="s">
        <v>155</v>
      </c>
      <c r="B49">
        <v>315690</v>
      </c>
      <c r="C49">
        <v>4648</v>
      </c>
      <c r="D49">
        <v>320338</v>
      </c>
      <c r="E49" s="7">
        <f t="shared" si="1"/>
        <v>0.13898714987788544</v>
      </c>
    </row>
    <row r="50" spans="1:5" x14ac:dyDescent="0.35">
      <c r="A50" t="s">
        <v>156</v>
      </c>
      <c r="B50">
        <v>89845</v>
      </c>
      <c r="C50">
        <v>3665</v>
      </c>
      <c r="D50">
        <v>93510</v>
      </c>
      <c r="E50" s="7">
        <f t="shared" si="1"/>
        <v>4.0571797242540904E-2</v>
      </c>
    </row>
    <row r="51" spans="1:5" x14ac:dyDescent="0.35">
      <c r="A51" t="s">
        <v>157</v>
      </c>
      <c r="B51">
        <v>55813</v>
      </c>
      <c r="C51">
        <v>318</v>
      </c>
      <c r="D51">
        <v>56131</v>
      </c>
      <c r="E51" s="7">
        <f t="shared" si="1"/>
        <v>2.4353925259555806E-2</v>
      </c>
    </row>
    <row r="52" spans="1:5" x14ac:dyDescent="0.35">
      <c r="A52" t="s">
        <v>158</v>
      </c>
      <c r="B52">
        <v>60244</v>
      </c>
      <c r="C52">
        <v>355</v>
      </c>
      <c r="D52">
        <v>60600</v>
      </c>
      <c r="E52" s="7">
        <f t="shared" si="1"/>
        <v>2.6292919611784607E-2</v>
      </c>
    </row>
    <row r="53" spans="1:5" x14ac:dyDescent="0.35">
      <c r="A53" t="s">
        <v>159</v>
      </c>
      <c r="B53">
        <v>134420</v>
      </c>
      <c r="C53">
        <v>2156</v>
      </c>
      <c r="D53">
        <v>136576</v>
      </c>
      <c r="E53" s="7">
        <f t="shared" si="1"/>
        <v>5.9257125229357999E-2</v>
      </c>
    </row>
    <row r="54" spans="1:5" x14ac:dyDescent="0.35">
      <c r="A54" t="s">
        <v>160</v>
      </c>
      <c r="B54">
        <v>122633</v>
      </c>
      <c r="C54">
        <v>8506</v>
      </c>
      <c r="D54">
        <v>131140</v>
      </c>
      <c r="E54" s="7">
        <f>D54/$D$55</f>
        <v>5.6898572242399893E-2</v>
      </c>
    </row>
    <row r="55" spans="1:5" x14ac:dyDescent="0.35">
      <c r="A55" t="s">
        <v>54</v>
      </c>
      <c r="B55">
        <v>1989033</v>
      </c>
      <c r="C55">
        <v>315770</v>
      </c>
      <c r="D55">
        <v>2304803</v>
      </c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333F5D-BAB2-40F7-B1D4-CDA690C3C6AA}">
  <dimension ref="A1:H55"/>
  <sheetViews>
    <sheetView zoomScale="82" zoomScaleNormal="80" workbookViewId="0">
      <selection activeCell="G2" sqref="G2:G54"/>
    </sheetView>
  </sheetViews>
  <sheetFormatPr defaultRowHeight="14.5" x14ac:dyDescent="0.35"/>
  <cols>
    <col min="1" max="1" width="13.1796875" bestFit="1" customWidth="1"/>
    <col min="6" max="6" width="15.54296875" bestFit="1" customWidth="1"/>
    <col min="7" max="7" width="13.1796875" bestFit="1" customWidth="1"/>
    <col min="8" max="8" width="15.54296875" bestFit="1" customWidth="1"/>
  </cols>
  <sheetData>
    <row r="1" spans="1:8" x14ac:dyDescent="0.35">
      <c r="A1" t="s">
        <v>272</v>
      </c>
      <c r="B1" t="s">
        <v>180</v>
      </c>
      <c r="C1" t="s">
        <v>181</v>
      </c>
      <c r="D1" t="s">
        <v>54</v>
      </c>
      <c r="G1" t="s">
        <v>303</v>
      </c>
      <c r="H1" t="s">
        <v>272</v>
      </c>
    </row>
    <row r="2" spans="1:8" x14ac:dyDescent="0.35">
      <c r="B2">
        <v>180867</v>
      </c>
      <c r="C2">
        <v>62252</v>
      </c>
      <c r="D2">
        <v>243119</v>
      </c>
      <c r="E2" s="7" t="e">
        <f t="shared" ref="E2:E53" si="0">D2/$D$55</f>
        <v>#DIV/0!</v>
      </c>
      <c r="G2" t="s">
        <v>219</v>
      </c>
      <c r="H2" t="s">
        <v>108</v>
      </c>
    </row>
    <row r="3" spans="1:8" x14ac:dyDescent="0.35">
      <c r="A3" t="s">
        <v>221</v>
      </c>
      <c r="B3">
        <v>62042</v>
      </c>
      <c r="C3">
        <v>7977</v>
      </c>
      <c r="D3">
        <v>70019</v>
      </c>
      <c r="E3" s="7" t="e">
        <f t="shared" si="0"/>
        <v>#DIV/0!</v>
      </c>
      <c r="G3" t="s">
        <v>194</v>
      </c>
      <c r="H3" t="s">
        <v>109</v>
      </c>
    </row>
    <row r="4" spans="1:8" x14ac:dyDescent="0.35">
      <c r="A4" t="s">
        <v>230</v>
      </c>
      <c r="B4">
        <v>33312</v>
      </c>
      <c r="C4">
        <v>1839</v>
      </c>
      <c r="D4">
        <v>35151</v>
      </c>
      <c r="E4" s="7" t="e">
        <f t="shared" si="0"/>
        <v>#DIV/0!</v>
      </c>
      <c r="G4" t="s">
        <v>191</v>
      </c>
      <c r="H4" t="s">
        <v>110</v>
      </c>
    </row>
    <row r="5" spans="1:8" x14ac:dyDescent="0.35">
      <c r="A5" t="s">
        <v>233</v>
      </c>
      <c r="B5">
        <v>16826</v>
      </c>
      <c r="C5">
        <v>12148</v>
      </c>
      <c r="D5">
        <v>28974</v>
      </c>
      <c r="E5" s="7" t="e">
        <f t="shared" si="0"/>
        <v>#DIV/0!</v>
      </c>
      <c r="G5" t="s">
        <v>201</v>
      </c>
      <c r="H5" t="s">
        <v>111</v>
      </c>
    </row>
    <row r="6" spans="1:8" x14ac:dyDescent="0.35">
      <c r="A6" t="s">
        <v>234</v>
      </c>
      <c r="B6">
        <v>10642</v>
      </c>
      <c r="C6">
        <v>12127</v>
      </c>
      <c r="D6">
        <v>22769</v>
      </c>
      <c r="E6" s="7" t="e">
        <f t="shared" si="0"/>
        <v>#DIV/0!</v>
      </c>
      <c r="G6" t="s">
        <v>204</v>
      </c>
      <c r="H6" t="s">
        <v>112</v>
      </c>
    </row>
    <row r="7" spans="1:8" x14ac:dyDescent="0.35">
      <c r="A7" t="s">
        <v>224</v>
      </c>
      <c r="B7">
        <v>12949</v>
      </c>
      <c r="C7">
        <v>7429</v>
      </c>
      <c r="D7">
        <v>20377</v>
      </c>
      <c r="E7" s="7" t="e">
        <f t="shared" si="0"/>
        <v>#DIV/0!</v>
      </c>
      <c r="G7" t="s">
        <v>209</v>
      </c>
      <c r="H7" t="s">
        <v>113</v>
      </c>
    </row>
    <row r="8" spans="1:8" x14ac:dyDescent="0.35">
      <c r="A8" t="s">
        <v>231</v>
      </c>
      <c r="B8">
        <v>9766</v>
      </c>
      <c r="C8">
        <v>5211</v>
      </c>
      <c r="D8">
        <v>14977</v>
      </c>
      <c r="E8" s="7" t="e">
        <f t="shared" si="0"/>
        <v>#DIV/0!</v>
      </c>
      <c r="G8" t="s">
        <v>217</v>
      </c>
      <c r="H8" t="s">
        <v>114</v>
      </c>
    </row>
    <row r="9" spans="1:8" x14ac:dyDescent="0.35">
      <c r="A9" t="s">
        <v>223</v>
      </c>
      <c r="B9">
        <v>6717</v>
      </c>
      <c r="C9">
        <v>4145</v>
      </c>
      <c r="D9">
        <v>10862</v>
      </c>
      <c r="E9" s="7" t="e">
        <f t="shared" si="0"/>
        <v>#DIV/0!</v>
      </c>
      <c r="G9" t="s">
        <v>195</v>
      </c>
      <c r="H9" t="s">
        <v>115</v>
      </c>
    </row>
    <row r="10" spans="1:8" x14ac:dyDescent="0.35">
      <c r="A10" t="s">
        <v>219</v>
      </c>
      <c r="B10">
        <v>8948</v>
      </c>
      <c r="C10">
        <v>738</v>
      </c>
      <c r="D10">
        <v>9685</v>
      </c>
      <c r="E10" s="7" t="e">
        <f t="shared" si="0"/>
        <v>#DIV/0!</v>
      </c>
      <c r="G10" t="s">
        <v>221</v>
      </c>
      <c r="H10" t="s">
        <v>116</v>
      </c>
    </row>
    <row r="11" spans="1:8" x14ac:dyDescent="0.35">
      <c r="A11" t="s">
        <v>207</v>
      </c>
      <c r="B11">
        <v>5004</v>
      </c>
      <c r="C11">
        <v>500</v>
      </c>
      <c r="D11">
        <v>5504</v>
      </c>
      <c r="E11" s="7" t="e">
        <f t="shared" si="0"/>
        <v>#DIV/0!</v>
      </c>
      <c r="G11" t="s">
        <v>230</v>
      </c>
      <c r="H11" t="s">
        <v>117</v>
      </c>
    </row>
    <row r="12" spans="1:8" x14ac:dyDescent="0.35">
      <c r="A12" t="s">
        <v>229</v>
      </c>
      <c r="B12">
        <v>955</v>
      </c>
      <c r="C12">
        <v>4454</v>
      </c>
      <c r="D12">
        <v>5409</v>
      </c>
      <c r="E12" s="7" t="e">
        <f t="shared" si="0"/>
        <v>#DIV/0!</v>
      </c>
      <c r="G12" t="s">
        <v>224</v>
      </c>
      <c r="H12" t="s">
        <v>118</v>
      </c>
    </row>
    <row r="13" spans="1:8" x14ac:dyDescent="0.35">
      <c r="A13" t="s">
        <v>193</v>
      </c>
      <c r="B13">
        <v>2964</v>
      </c>
      <c r="C13">
        <v>853</v>
      </c>
      <c r="D13">
        <v>3817</v>
      </c>
      <c r="E13" s="7" t="e">
        <f t="shared" si="0"/>
        <v>#DIV/0!</v>
      </c>
      <c r="G13" t="s">
        <v>226</v>
      </c>
      <c r="H13" t="s">
        <v>119</v>
      </c>
    </row>
    <row r="14" spans="1:8" x14ac:dyDescent="0.35">
      <c r="A14" t="s">
        <v>226</v>
      </c>
      <c r="B14">
        <v>2303</v>
      </c>
      <c r="C14">
        <v>357</v>
      </c>
      <c r="D14">
        <v>2660</v>
      </c>
      <c r="E14" s="7" t="e">
        <f t="shared" si="0"/>
        <v>#DIV/0!</v>
      </c>
      <c r="G14" t="s">
        <v>207</v>
      </c>
      <c r="H14" t="s">
        <v>120</v>
      </c>
    </row>
    <row r="15" spans="1:8" x14ac:dyDescent="0.35">
      <c r="A15" t="s">
        <v>218</v>
      </c>
      <c r="B15">
        <v>2000</v>
      </c>
      <c r="C15">
        <v>525</v>
      </c>
      <c r="D15">
        <v>2524</v>
      </c>
      <c r="E15" s="7" t="e">
        <f t="shared" si="0"/>
        <v>#DIV/0!</v>
      </c>
      <c r="G15" t="s">
        <v>223</v>
      </c>
      <c r="H15" t="s">
        <v>121</v>
      </c>
    </row>
    <row r="16" spans="1:8" x14ac:dyDescent="0.35">
      <c r="A16" t="s">
        <v>213</v>
      </c>
      <c r="B16">
        <v>789</v>
      </c>
      <c r="C16">
        <v>1730</v>
      </c>
      <c r="D16">
        <v>2519</v>
      </c>
      <c r="E16" s="7" t="e">
        <f t="shared" si="0"/>
        <v>#DIV/0!</v>
      </c>
      <c r="G16" t="s">
        <v>233</v>
      </c>
      <c r="H16" t="s">
        <v>122</v>
      </c>
    </row>
    <row r="17" spans="1:8" x14ac:dyDescent="0.35">
      <c r="A17" t="s">
        <v>203</v>
      </c>
      <c r="B17">
        <v>1456</v>
      </c>
      <c r="C17">
        <v>874</v>
      </c>
      <c r="D17">
        <v>2330</v>
      </c>
      <c r="E17" s="7" t="e">
        <f t="shared" si="0"/>
        <v>#DIV/0!</v>
      </c>
      <c r="G17" t="s">
        <v>228</v>
      </c>
      <c r="H17" t="s">
        <v>123</v>
      </c>
    </row>
    <row r="18" spans="1:8" x14ac:dyDescent="0.35">
      <c r="A18" t="s">
        <v>212</v>
      </c>
      <c r="B18">
        <v>1397</v>
      </c>
      <c r="C18">
        <v>698</v>
      </c>
      <c r="D18">
        <v>2095</v>
      </c>
      <c r="E18" s="7" t="e">
        <f t="shared" si="0"/>
        <v>#DIV/0!</v>
      </c>
      <c r="G18" t="s">
        <v>231</v>
      </c>
      <c r="H18" t="s">
        <v>124</v>
      </c>
    </row>
    <row r="19" spans="1:8" x14ac:dyDescent="0.35">
      <c r="A19" t="s">
        <v>196</v>
      </c>
      <c r="B19">
        <v>1019</v>
      </c>
      <c r="C19">
        <v>237</v>
      </c>
      <c r="D19">
        <v>1256</v>
      </c>
      <c r="E19" s="7" t="e">
        <f t="shared" si="0"/>
        <v>#DIV/0!</v>
      </c>
      <c r="G19" t="s">
        <v>203</v>
      </c>
      <c r="H19" t="s">
        <v>125</v>
      </c>
    </row>
    <row r="20" spans="1:8" x14ac:dyDescent="0.35">
      <c r="A20" t="s">
        <v>214</v>
      </c>
      <c r="B20">
        <v>432</v>
      </c>
      <c r="C20">
        <v>234</v>
      </c>
      <c r="D20">
        <v>667</v>
      </c>
      <c r="E20" s="7" t="e">
        <f t="shared" si="0"/>
        <v>#DIV/0!</v>
      </c>
      <c r="G20" t="s">
        <v>218</v>
      </c>
      <c r="H20" t="s">
        <v>126</v>
      </c>
    </row>
    <row r="21" spans="1:8" x14ac:dyDescent="0.35">
      <c r="A21" t="s">
        <v>208</v>
      </c>
      <c r="B21">
        <v>379</v>
      </c>
      <c r="C21">
        <v>108</v>
      </c>
      <c r="D21">
        <v>488</v>
      </c>
      <c r="E21" s="7" t="e">
        <f t="shared" si="0"/>
        <v>#DIV/0!</v>
      </c>
      <c r="G21" t="s">
        <v>196</v>
      </c>
      <c r="H21" t="s">
        <v>127</v>
      </c>
    </row>
    <row r="22" spans="1:8" x14ac:dyDescent="0.35">
      <c r="A22" t="s">
        <v>194</v>
      </c>
      <c r="B22">
        <v>428</v>
      </c>
      <c r="C22">
        <v>4.12</v>
      </c>
      <c r="D22">
        <v>432</v>
      </c>
      <c r="E22" s="7" t="e">
        <f t="shared" si="0"/>
        <v>#DIV/0!</v>
      </c>
      <c r="G22" t="s">
        <v>200</v>
      </c>
      <c r="H22" t="s">
        <v>128</v>
      </c>
    </row>
    <row r="23" spans="1:8" x14ac:dyDescent="0.35">
      <c r="A23" t="s">
        <v>191</v>
      </c>
      <c r="B23">
        <v>246</v>
      </c>
      <c r="C23">
        <v>9.83</v>
      </c>
      <c r="D23">
        <v>255</v>
      </c>
      <c r="E23" s="7" t="e">
        <f t="shared" si="0"/>
        <v>#DIV/0!</v>
      </c>
      <c r="G23" t="s">
        <v>208</v>
      </c>
      <c r="H23" t="s">
        <v>129</v>
      </c>
    </row>
    <row r="24" spans="1:8" x14ac:dyDescent="0.35">
      <c r="A24" t="s">
        <v>200</v>
      </c>
      <c r="B24">
        <v>227</v>
      </c>
      <c r="C24">
        <v>9.07</v>
      </c>
      <c r="D24">
        <v>236</v>
      </c>
      <c r="E24" s="7" t="e">
        <f t="shared" si="0"/>
        <v>#DIV/0!</v>
      </c>
      <c r="G24" t="s">
        <v>222</v>
      </c>
      <c r="H24" t="s">
        <v>130</v>
      </c>
    </row>
    <row r="25" spans="1:8" x14ac:dyDescent="0.35">
      <c r="A25" t="s">
        <v>201</v>
      </c>
      <c r="B25">
        <v>54.4</v>
      </c>
      <c r="C25">
        <v>2.59</v>
      </c>
      <c r="D25">
        <v>57</v>
      </c>
      <c r="E25" s="7" t="e">
        <f t="shared" si="0"/>
        <v>#DIV/0!</v>
      </c>
      <c r="G25" t="s">
        <v>229</v>
      </c>
      <c r="H25" t="s">
        <v>131</v>
      </c>
    </row>
    <row r="26" spans="1:8" x14ac:dyDescent="0.35">
      <c r="A26" t="s">
        <v>217</v>
      </c>
      <c r="B26">
        <v>8.31</v>
      </c>
      <c r="C26">
        <v>25.4</v>
      </c>
      <c r="D26">
        <v>33.700000000000003</v>
      </c>
      <c r="E26" s="7" t="e">
        <f t="shared" si="0"/>
        <v>#DIV/0!</v>
      </c>
      <c r="G26" t="s">
        <v>214</v>
      </c>
      <c r="H26" t="s">
        <v>132</v>
      </c>
    </row>
    <row r="27" spans="1:8" x14ac:dyDescent="0.35">
      <c r="A27" t="s">
        <v>209</v>
      </c>
      <c r="B27">
        <v>5.17</v>
      </c>
      <c r="C27">
        <v>17.3</v>
      </c>
      <c r="D27">
        <v>22.5</v>
      </c>
      <c r="E27" s="7" t="e">
        <f t="shared" si="0"/>
        <v>#DIV/0!</v>
      </c>
      <c r="G27" t="s">
        <v>213</v>
      </c>
      <c r="H27" t="s">
        <v>133</v>
      </c>
    </row>
    <row r="28" spans="1:8" x14ac:dyDescent="0.35">
      <c r="A28" t="s">
        <v>204</v>
      </c>
      <c r="B28">
        <v>0</v>
      </c>
      <c r="C28">
        <v>0</v>
      </c>
      <c r="D28">
        <v>0</v>
      </c>
      <c r="E28" s="7" t="e">
        <f t="shared" si="0"/>
        <v>#DIV/0!</v>
      </c>
      <c r="G28" t="s">
        <v>234</v>
      </c>
      <c r="H28" t="s">
        <v>134</v>
      </c>
    </row>
    <row r="29" spans="1:8" x14ac:dyDescent="0.35">
      <c r="A29" t="s">
        <v>195</v>
      </c>
      <c r="B29">
        <v>0</v>
      </c>
      <c r="C29">
        <v>0</v>
      </c>
      <c r="D29">
        <v>0</v>
      </c>
      <c r="E29" s="7" t="e">
        <f t="shared" si="0"/>
        <v>#DIV/0!</v>
      </c>
      <c r="G29" t="s">
        <v>193</v>
      </c>
      <c r="H29" t="s">
        <v>135</v>
      </c>
    </row>
    <row r="30" spans="1:8" x14ac:dyDescent="0.35">
      <c r="A30" t="s">
        <v>228</v>
      </c>
      <c r="B30">
        <v>0</v>
      </c>
      <c r="C30">
        <v>0</v>
      </c>
      <c r="D30">
        <v>0</v>
      </c>
      <c r="E30" s="7" t="e">
        <f t="shared" si="0"/>
        <v>#DIV/0!</v>
      </c>
      <c r="G30" t="s">
        <v>212</v>
      </c>
      <c r="H30" t="s">
        <v>136</v>
      </c>
    </row>
    <row r="31" spans="1:8" x14ac:dyDescent="0.35">
      <c r="A31" t="s">
        <v>222</v>
      </c>
      <c r="B31">
        <v>0</v>
      </c>
      <c r="C31">
        <v>0</v>
      </c>
      <c r="D31">
        <v>0</v>
      </c>
      <c r="E31" s="7" t="e">
        <f t="shared" si="0"/>
        <v>#DIV/0!</v>
      </c>
      <c r="G31" t="s">
        <v>183</v>
      </c>
      <c r="H31" t="s">
        <v>137</v>
      </c>
    </row>
    <row r="32" spans="1:8" x14ac:dyDescent="0.35">
      <c r="A32" t="s">
        <v>183</v>
      </c>
      <c r="B32">
        <v>0</v>
      </c>
      <c r="C32">
        <v>0</v>
      </c>
      <c r="D32">
        <v>0</v>
      </c>
      <c r="E32" s="7" t="e">
        <f t="shared" si="0"/>
        <v>#DIV/0!</v>
      </c>
      <c r="G32" t="s">
        <v>184</v>
      </c>
      <c r="H32" t="s">
        <v>138</v>
      </c>
    </row>
    <row r="33" spans="1:8" x14ac:dyDescent="0.35">
      <c r="A33" t="s">
        <v>184</v>
      </c>
      <c r="B33">
        <v>0</v>
      </c>
      <c r="C33">
        <v>0</v>
      </c>
      <c r="D33">
        <v>0</v>
      </c>
      <c r="E33" s="7" t="e">
        <f t="shared" si="0"/>
        <v>#DIV/0!</v>
      </c>
      <c r="G33" t="s">
        <v>185</v>
      </c>
      <c r="H33" t="s">
        <v>139</v>
      </c>
    </row>
    <row r="34" spans="1:8" x14ac:dyDescent="0.35">
      <c r="A34" t="s">
        <v>185</v>
      </c>
      <c r="B34">
        <v>0</v>
      </c>
      <c r="C34">
        <v>0</v>
      </c>
      <c r="D34">
        <v>0</v>
      </c>
      <c r="E34" s="7" t="e">
        <f t="shared" si="0"/>
        <v>#DIV/0!</v>
      </c>
      <c r="G34" t="s">
        <v>186</v>
      </c>
      <c r="H34" t="s">
        <v>140</v>
      </c>
    </row>
    <row r="35" spans="1:8" x14ac:dyDescent="0.35">
      <c r="A35" t="s">
        <v>186</v>
      </c>
      <c r="B35">
        <v>0</v>
      </c>
      <c r="C35">
        <v>0</v>
      </c>
      <c r="D35">
        <v>0</v>
      </c>
      <c r="E35" s="7" t="e">
        <f t="shared" si="0"/>
        <v>#DIV/0!</v>
      </c>
      <c r="G35" t="s">
        <v>187</v>
      </c>
      <c r="H35" t="s">
        <v>141</v>
      </c>
    </row>
    <row r="36" spans="1:8" x14ac:dyDescent="0.35">
      <c r="A36" t="s">
        <v>187</v>
      </c>
      <c r="B36">
        <v>0</v>
      </c>
      <c r="C36">
        <v>0</v>
      </c>
      <c r="D36">
        <v>0</v>
      </c>
      <c r="E36" s="7" t="e">
        <f t="shared" si="0"/>
        <v>#DIV/0!</v>
      </c>
      <c r="G36" t="s">
        <v>188</v>
      </c>
      <c r="H36" t="s">
        <v>142</v>
      </c>
    </row>
    <row r="37" spans="1:8" x14ac:dyDescent="0.35">
      <c r="A37" t="s">
        <v>188</v>
      </c>
      <c r="B37">
        <v>0</v>
      </c>
      <c r="C37">
        <v>0</v>
      </c>
      <c r="D37">
        <v>0</v>
      </c>
      <c r="E37" s="7" t="e">
        <f t="shared" si="0"/>
        <v>#DIV/0!</v>
      </c>
      <c r="G37" t="s">
        <v>189</v>
      </c>
      <c r="H37" t="s">
        <v>143</v>
      </c>
    </row>
    <row r="38" spans="1:8" x14ac:dyDescent="0.35">
      <c r="A38" t="s">
        <v>189</v>
      </c>
      <c r="B38">
        <v>0</v>
      </c>
      <c r="C38">
        <v>0</v>
      </c>
      <c r="D38">
        <v>0</v>
      </c>
      <c r="E38" s="7" t="e">
        <f t="shared" si="0"/>
        <v>#DIV/0!</v>
      </c>
      <c r="G38" t="s">
        <v>190</v>
      </c>
      <c r="H38" t="s">
        <v>144</v>
      </c>
    </row>
    <row r="39" spans="1:8" x14ac:dyDescent="0.35">
      <c r="A39" t="s">
        <v>190</v>
      </c>
      <c r="B39">
        <v>0</v>
      </c>
      <c r="C39">
        <v>0</v>
      </c>
      <c r="D39">
        <v>0</v>
      </c>
      <c r="E39" s="7" t="e">
        <f t="shared" si="0"/>
        <v>#DIV/0!</v>
      </c>
      <c r="G39" t="s">
        <v>206</v>
      </c>
      <c r="H39" t="s">
        <v>145</v>
      </c>
    </row>
    <row r="40" spans="1:8" x14ac:dyDescent="0.35">
      <c r="A40" t="s">
        <v>206</v>
      </c>
      <c r="B40">
        <v>0</v>
      </c>
      <c r="C40">
        <v>0</v>
      </c>
      <c r="D40">
        <v>0</v>
      </c>
      <c r="E40" s="7" t="e">
        <f t="shared" si="0"/>
        <v>#DIV/0!</v>
      </c>
      <c r="G40" t="s">
        <v>198</v>
      </c>
      <c r="H40" t="s">
        <v>146</v>
      </c>
    </row>
    <row r="41" spans="1:8" x14ac:dyDescent="0.35">
      <c r="A41" t="s">
        <v>198</v>
      </c>
      <c r="B41">
        <v>0</v>
      </c>
      <c r="C41">
        <v>0</v>
      </c>
      <c r="D41">
        <v>0</v>
      </c>
      <c r="E41" s="7" t="e">
        <f t="shared" si="0"/>
        <v>#DIV/0!</v>
      </c>
      <c r="G41" t="s">
        <v>225</v>
      </c>
      <c r="H41" t="s">
        <v>147</v>
      </c>
    </row>
    <row r="42" spans="1:8" x14ac:dyDescent="0.35">
      <c r="A42" t="s">
        <v>225</v>
      </c>
      <c r="B42">
        <v>0</v>
      </c>
      <c r="C42">
        <v>0</v>
      </c>
      <c r="D42">
        <v>0</v>
      </c>
      <c r="E42" s="7" t="e">
        <f t="shared" si="0"/>
        <v>#DIV/0!</v>
      </c>
      <c r="G42" t="s">
        <v>215</v>
      </c>
      <c r="H42" t="s">
        <v>148</v>
      </c>
    </row>
    <row r="43" spans="1:8" x14ac:dyDescent="0.35">
      <c r="A43" t="s">
        <v>215</v>
      </c>
      <c r="B43">
        <v>0</v>
      </c>
      <c r="C43">
        <v>0</v>
      </c>
      <c r="D43">
        <v>0</v>
      </c>
      <c r="E43" s="7" t="e">
        <f t="shared" si="0"/>
        <v>#DIV/0!</v>
      </c>
      <c r="G43" t="s">
        <v>199</v>
      </c>
      <c r="H43" t="s">
        <v>149</v>
      </c>
    </row>
    <row r="44" spans="1:8" x14ac:dyDescent="0.35">
      <c r="A44" t="s">
        <v>199</v>
      </c>
      <c r="B44">
        <v>0</v>
      </c>
      <c r="C44">
        <v>0</v>
      </c>
      <c r="D44">
        <v>0</v>
      </c>
      <c r="E44" s="7" t="e">
        <f t="shared" si="0"/>
        <v>#DIV/0!</v>
      </c>
      <c r="G44" t="s">
        <v>182</v>
      </c>
      <c r="H44" t="s">
        <v>150</v>
      </c>
    </row>
    <row r="45" spans="1:8" x14ac:dyDescent="0.35">
      <c r="A45" t="s">
        <v>182</v>
      </c>
      <c r="B45">
        <v>0</v>
      </c>
      <c r="C45">
        <v>0</v>
      </c>
      <c r="D45">
        <v>0</v>
      </c>
      <c r="E45" s="7" t="e">
        <f t="shared" si="0"/>
        <v>#DIV/0!</v>
      </c>
      <c r="G45" t="s">
        <v>211</v>
      </c>
      <c r="H45" t="s">
        <v>151</v>
      </c>
    </row>
    <row r="46" spans="1:8" x14ac:dyDescent="0.35">
      <c r="A46" t="s">
        <v>211</v>
      </c>
      <c r="B46">
        <v>0</v>
      </c>
      <c r="C46">
        <v>0</v>
      </c>
      <c r="D46">
        <v>0</v>
      </c>
      <c r="E46" s="7" t="e">
        <f t="shared" si="0"/>
        <v>#DIV/0!</v>
      </c>
      <c r="G46" t="s">
        <v>216</v>
      </c>
      <c r="H46" t="s">
        <v>152</v>
      </c>
    </row>
    <row r="47" spans="1:8" x14ac:dyDescent="0.35">
      <c r="A47" t="s">
        <v>216</v>
      </c>
      <c r="B47">
        <v>0</v>
      </c>
      <c r="C47">
        <v>0</v>
      </c>
      <c r="D47">
        <v>0</v>
      </c>
      <c r="E47" s="7" t="e">
        <f t="shared" si="0"/>
        <v>#DIV/0!</v>
      </c>
      <c r="G47" t="s">
        <v>202</v>
      </c>
      <c r="H47" t="s">
        <v>153</v>
      </c>
    </row>
    <row r="48" spans="1:8" x14ac:dyDescent="0.35">
      <c r="A48" t="s">
        <v>202</v>
      </c>
      <c r="B48">
        <v>0</v>
      </c>
      <c r="C48">
        <v>0</v>
      </c>
      <c r="D48">
        <v>0</v>
      </c>
      <c r="E48" s="7" t="e">
        <f t="shared" si="0"/>
        <v>#DIV/0!</v>
      </c>
      <c r="G48" t="s">
        <v>197</v>
      </c>
      <c r="H48" t="s">
        <v>154</v>
      </c>
    </row>
    <row r="49" spans="1:8" x14ac:dyDescent="0.35">
      <c r="A49" t="s">
        <v>197</v>
      </c>
      <c r="B49">
        <v>0</v>
      </c>
      <c r="C49">
        <v>0</v>
      </c>
      <c r="D49">
        <v>0</v>
      </c>
      <c r="E49" s="7" t="e">
        <f t="shared" si="0"/>
        <v>#DIV/0!</v>
      </c>
      <c r="G49" t="s">
        <v>220</v>
      </c>
      <c r="H49" t="s">
        <v>155</v>
      </c>
    </row>
    <row r="50" spans="1:8" x14ac:dyDescent="0.35">
      <c r="A50" t="s">
        <v>220</v>
      </c>
      <c r="B50">
        <v>0</v>
      </c>
      <c r="C50">
        <v>0</v>
      </c>
      <c r="D50">
        <v>0</v>
      </c>
      <c r="E50" s="7" t="e">
        <f t="shared" si="0"/>
        <v>#DIV/0!</v>
      </c>
      <c r="G50" t="s">
        <v>232</v>
      </c>
      <c r="H50" t="s">
        <v>156</v>
      </c>
    </row>
    <row r="51" spans="1:8" x14ac:dyDescent="0.35">
      <c r="A51" t="s">
        <v>232</v>
      </c>
      <c r="B51">
        <v>0</v>
      </c>
      <c r="C51">
        <v>0</v>
      </c>
      <c r="D51">
        <v>0</v>
      </c>
      <c r="E51" s="7" t="e">
        <f t="shared" si="0"/>
        <v>#DIV/0!</v>
      </c>
      <c r="G51" t="s">
        <v>210</v>
      </c>
      <c r="H51" t="s">
        <v>157</v>
      </c>
    </row>
    <row r="52" spans="1:8" x14ac:dyDescent="0.35">
      <c r="A52" t="s">
        <v>210</v>
      </c>
      <c r="B52">
        <v>0</v>
      </c>
      <c r="C52">
        <v>0</v>
      </c>
      <c r="D52">
        <v>0</v>
      </c>
      <c r="E52" s="7" t="e">
        <f t="shared" si="0"/>
        <v>#DIV/0!</v>
      </c>
      <c r="G52" t="s">
        <v>192</v>
      </c>
      <c r="H52" t="s">
        <v>158</v>
      </c>
    </row>
    <row r="53" spans="1:8" x14ac:dyDescent="0.35">
      <c r="A53" t="s">
        <v>192</v>
      </c>
      <c r="B53">
        <v>0</v>
      </c>
      <c r="C53">
        <v>0</v>
      </c>
      <c r="D53">
        <v>0</v>
      </c>
      <c r="E53" s="7" t="e">
        <f t="shared" si="0"/>
        <v>#DIV/0!</v>
      </c>
      <c r="G53" t="s">
        <v>205</v>
      </c>
      <c r="H53" t="s">
        <v>159</v>
      </c>
    </row>
    <row r="54" spans="1:8" x14ac:dyDescent="0.35">
      <c r="A54" t="s">
        <v>205</v>
      </c>
      <c r="B54">
        <v>0</v>
      </c>
      <c r="C54">
        <v>0</v>
      </c>
      <c r="D54">
        <v>0</v>
      </c>
      <c r="E54" s="7" t="e">
        <f>D54/$D$55</f>
        <v>#DIV/0!</v>
      </c>
      <c r="G54" t="s">
        <v>227</v>
      </c>
      <c r="H54" t="s">
        <v>160</v>
      </c>
    </row>
    <row r="55" spans="1:8" x14ac:dyDescent="0.35">
      <c r="A55" t="s">
        <v>227</v>
      </c>
      <c r="B55">
        <v>0</v>
      </c>
      <c r="C55">
        <v>0</v>
      </c>
      <c r="D55">
        <v>0</v>
      </c>
      <c r="H55" t="s">
        <v>54</v>
      </c>
    </row>
  </sheetData>
  <sortState xmlns:xlrd2="http://schemas.microsoft.com/office/spreadsheetml/2017/richdata2" ref="A2:D55">
    <sortCondition descending="1" ref="D2:D55"/>
  </sortState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61352-676D-43D1-8A0D-82050F19A5B0}">
  <dimension ref="A1:E55"/>
  <sheetViews>
    <sheetView topLeftCell="A35" workbookViewId="0">
      <selection sqref="A1:D55"/>
    </sheetView>
  </sheetViews>
  <sheetFormatPr defaultRowHeight="14.5" x14ac:dyDescent="0.35"/>
  <cols>
    <col min="1" max="1" width="13.1796875" bestFit="1" customWidth="1"/>
  </cols>
  <sheetData>
    <row r="1" spans="1:5" x14ac:dyDescent="0.35">
      <c r="A1" t="s">
        <v>274</v>
      </c>
      <c r="B1" t="s">
        <v>304</v>
      </c>
      <c r="C1" t="s">
        <v>181</v>
      </c>
      <c r="D1" t="s">
        <v>54</v>
      </c>
    </row>
    <row r="2" spans="1:5" x14ac:dyDescent="0.35">
      <c r="A2" t="s">
        <v>182</v>
      </c>
      <c r="B2">
        <v>-1656</v>
      </c>
      <c r="C2">
        <v>-187</v>
      </c>
      <c r="D2">
        <v>-1843</v>
      </c>
      <c r="E2" s="7">
        <f t="shared" ref="E2:E53" si="0">D2/$D$55</f>
        <v>-8.8343287731643474E-3</v>
      </c>
    </row>
    <row r="3" spans="1:5" hidden="1" x14ac:dyDescent="0.35">
      <c r="A3" t="s">
        <v>204</v>
      </c>
      <c r="B3">
        <v>0</v>
      </c>
      <c r="C3">
        <v>0</v>
      </c>
      <c r="D3">
        <v>0</v>
      </c>
      <c r="E3" s="7">
        <f t="shared" si="0"/>
        <v>0</v>
      </c>
    </row>
    <row r="4" spans="1:5" hidden="1" x14ac:dyDescent="0.35">
      <c r="A4" t="s">
        <v>195</v>
      </c>
      <c r="B4">
        <v>0</v>
      </c>
      <c r="C4">
        <v>0</v>
      </c>
      <c r="D4">
        <v>0</v>
      </c>
      <c r="E4" s="7">
        <f t="shared" si="0"/>
        <v>0</v>
      </c>
    </row>
    <row r="5" spans="1:5" hidden="1" x14ac:dyDescent="0.35">
      <c r="A5" t="s">
        <v>228</v>
      </c>
      <c r="B5">
        <v>0</v>
      </c>
      <c r="C5">
        <v>0</v>
      </c>
      <c r="D5">
        <v>0</v>
      </c>
      <c r="E5" s="7">
        <f t="shared" si="0"/>
        <v>0</v>
      </c>
    </row>
    <row r="6" spans="1:5" hidden="1" x14ac:dyDescent="0.35">
      <c r="A6" t="s">
        <v>222</v>
      </c>
      <c r="B6">
        <v>0</v>
      </c>
      <c r="C6">
        <v>0</v>
      </c>
      <c r="D6">
        <v>0</v>
      </c>
      <c r="E6" s="7">
        <f t="shared" si="0"/>
        <v>0</v>
      </c>
    </row>
    <row r="7" spans="1:5" hidden="1" x14ac:dyDescent="0.35">
      <c r="A7" t="s">
        <v>183</v>
      </c>
      <c r="B7">
        <v>0</v>
      </c>
      <c r="C7">
        <v>0</v>
      </c>
      <c r="D7">
        <v>0</v>
      </c>
      <c r="E7" s="7">
        <f t="shared" si="0"/>
        <v>0</v>
      </c>
    </row>
    <row r="8" spans="1:5" hidden="1" x14ac:dyDescent="0.35">
      <c r="A8" t="s">
        <v>184</v>
      </c>
      <c r="B8">
        <v>0</v>
      </c>
      <c r="C8">
        <v>0</v>
      </c>
      <c r="D8">
        <v>0</v>
      </c>
      <c r="E8" s="7">
        <f t="shared" si="0"/>
        <v>0</v>
      </c>
    </row>
    <row r="9" spans="1:5" hidden="1" x14ac:dyDescent="0.35">
      <c r="A9" t="s">
        <v>185</v>
      </c>
      <c r="B9">
        <v>0</v>
      </c>
      <c r="C9">
        <v>0</v>
      </c>
      <c r="D9">
        <v>0</v>
      </c>
      <c r="E9" s="7">
        <f t="shared" si="0"/>
        <v>0</v>
      </c>
    </row>
    <row r="10" spans="1:5" hidden="1" x14ac:dyDescent="0.35">
      <c r="A10" t="s">
        <v>186</v>
      </c>
      <c r="B10">
        <v>0</v>
      </c>
      <c r="C10">
        <v>0</v>
      </c>
      <c r="D10">
        <v>0</v>
      </c>
      <c r="E10" s="7">
        <f t="shared" si="0"/>
        <v>0</v>
      </c>
    </row>
    <row r="11" spans="1:5" hidden="1" x14ac:dyDescent="0.35">
      <c r="A11" t="s">
        <v>187</v>
      </c>
      <c r="B11">
        <v>0</v>
      </c>
      <c r="C11">
        <v>0</v>
      </c>
      <c r="D11">
        <v>0</v>
      </c>
      <c r="E11" s="7">
        <f t="shared" si="0"/>
        <v>0</v>
      </c>
    </row>
    <row r="12" spans="1:5" hidden="1" x14ac:dyDescent="0.35">
      <c r="A12" t="s">
        <v>188</v>
      </c>
      <c r="B12">
        <v>0</v>
      </c>
      <c r="C12">
        <v>0</v>
      </c>
      <c r="D12">
        <v>0</v>
      </c>
      <c r="E12" s="7">
        <f t="shared" si="0"/>
        <v>0</v>
      </c>
    </row>
    <row r="13" spans="1:5" hidden="1" x14ac:dyDescent="0.35">
      <c r="A13" t="s">
        <v>189</v>
      </c>
      <c r="B13">
        <v>0</v>
      </c>
      <c r="C13">
        <v>0</v>
      </c>
      <c r="D13">
        <v>0</v>
      </c>
      <c r="E13" s="7">
        <f t="shared" si="0"/>
        <v>0</v>
      </c>
    </row>
    <row r="14" spans="1:5" hidden="1" x14ac:dyDescent="0.35">
      <c r="A14" t="s">
        <v>190</v>
      </c>
      <c r="B14">
        <v>0</v>
      </c>
      <c r="C14">
        <v>0</v>
      </c>
      <c r="D14">
        <v>0</v>
      </c>
      <c r="E14" s="7">
        <f t="shared" si="0"/>
        <v>0</v>
      </c>
    </row>
    <row r="15" spans="1:5" hidden="1" x14ac:dyDescent="0.35">
      <c r="A15" t="s">
        <v>215</v>
      </c>
      <c r="B15">
        <v>0</v>
      </c>
      <c r="C15">
        <v>0</v>
      </c>
      <c r="D15">
        <v>0</v>
      </c>
      <c r="E15" s="7">
        <f t="shared" si="0"/>
        <v>0</v>
      </c>
    </row>
    <row r="16" spans="1:5" hidden="1" x14ac:dyDescent="0.35">
      <c r="A16" t="s">
        <v>197</v>
      </c>
      <c r="B16">
        <v>0</v>
      </c>
      <c r="C16">
        <v>0</v>
      </c>
      <c r="D16">
        <v>0</v>
      </c>
      <c r="E16" s="7">
        <f t="shared" si="0"/>
        <v>0</v>
      </c>
    </row>
    <row r="17" spans="1:5" x14ac:dyDescent="0.35">
      <c r="A17" t="s">
        <v>209</v>
      </c>
      <c r="B17">
        <v>4.1500000000000004</v>
      </c>
      <c r="C17">
        <v>13.9</v>
      </c>
      <c r="D17">
        <v>18</v>
      </c>
      <c r="E17" s="7">
        <f t="shared" si="0"/>
        <v>8.6282104132912794E-5</v>
      </c>
    </row>
    <row r="18" spans="1:5" x14ac:dyDescent="0.35">
      <c r="A18" t="s">
        <v>201</v>
      </c>
      <c r="B18">
        <v>21.6</v>
      </c>
      <c r="C18">
        <v>1.07</v>
      </c>
      <c r="D18">
        <v>22.6</v>
      </c>
      <c r="E18" s="7">
        <f t="shared" si="0"/>
        <v>1.0833197518910162E-4</v>
      </c>
    </row>
    <row r="19" spans="1:5" x14ac:dyDescent="0.35">
      <c r="A19" t="s">
        <v>200</v>
      </c>
      <c r="B19">
        <v>25.3</v>
      </c>
      <c r="C19">
        <v>1.03</v>
      </c>
      <c r="D19">
        <v>26.3</v>
      </c>
      <c r="E19" s="7">
        <f t="shared" si="0"/>
        <v>1.2606774103864481E-4</v>
      </c>
    </row>
    <row r="20" spans="1:5" x14ac:dyDescent="0.35">
      <c r="A20" t="s">
        <v>217</v>
      </c>
      <c r="B20">
        <v>6.69</v>
      </c>
      <c r="C20">
        <v>20.3</v>
      </c>
      <c r="D20">
        <v>27</v>
      </c>
      <c r="E20" s="7">
        <f t="shared" si="0"/>
        <v>1.2942315619936918E-4</v>
      </c>
    </row>
    <row r="21" spans="1:5" x14ac:dyDescent="0.35">
      <c r="A21" t="s">
        <v>191</v>
      </c>
      <c r="B21">
        <v>47.8</v>
      </c>
      <c r="C21">
        <v>1.9</v>
      </c>
      <c r="D21">
        <v>49.7</v>
      </c>
      <c r="E21" s="7">
        <f t="shared" si="0"/>
        <v>2.3823447641143145E-4</v>
      </c>
    </row>
    <row r="22" spans="1:5" x14ac:dyDescent="0.35">
      <c r="A22" t="s">
        <v>208</v>
      </c>
      <c r="B22">
        <v>128</v>
      </c>
      <c r="C22">
        <v>37</v>
      </c>
      <c r="D22">
        <v>165</v>
      </c>
      <c r="E22" s="7">
        <f t="shared" si="0"/>
        <v>7.9091928788503391E-4</v>
      </c>
    </row>
    <row r="23" spans="1:5" x14ac:dyDescent="0.35">
      <c r="A23" t="s">
        <v>214</v>
      </c>
      <c r="B23">
        <v>191</v>
      </c>
      <c r="C23">
        <v>101</v>
      </c>
      <c r="D23">
        <v>292</v>
      </c>
      <c r="E23" s="7">
        <f t="shared" si="0"/>
        <v>1.3996874670450298E-3</v>
      </c>
    </row>
    <row r="24" spans="1:5" x14ac:dyDescent="0.35">
      <c r="A24" t="s">
        <v>196</v>
      </c>
      <c r="B24">
        <v>265</v>
      </c>
      <c r="C24">
        <v>60.4</v>
      </c>
      <c r="D24">
        <v>325</v>
      </c>
      <c r="E24" s="7">
        <f t="shared" si="0"/>
        <v>1.5578713246220365E-3</v>
      </c>
    </row>
    <row r="25" spans="1:5" x14ac:dyDescent="0.35">
      <c r="A25" t="s">
        <v>194</v>
      </c>
      <c r="B25">
        <v>372</v>
      </c>
      <c r="C25">
        <v>3.66</v>
      </c>
      <c r="D25">
        <v>375</v>
      </c>
      <c r="E25" s="7">
        <f t="shared" si="0"/>
        <v>1.7975438361023497E-3</v>
      </c>
    </row>
    <row r="26" spans="1:5" x14ac:dyDescent="0.35">
      <c r="A26" t="s">
        <v>218</v>
      </c>
      <c r="B26">
        <v>409</v>
      </c>
      <c r="C26">
        <v>105</v>
      </c>
      <c r="D26">
        <v>514</v>
      </c>
      <c r="E26" s="7">
        <f t="shared" si="0"/>
        <v>2.4638334180176209E-3</v>
      </c>
    </row>
    <row r="27" spans="1:5" x14ac:dyDescent="0.35">
      <c r="A27" t="s">
        <v>226</v>
      </c>
      <c r="B27">
        <v>659</v>
      </c>
      <c r="C27">
        <v>101</v>
      </c>
      <c r="D27">
        <v>760</v>
      </c>
      <c r="E27" s="7">
        <f t="shared" si="0"/>
        <v>3.643022174500762E-3</v>
      </c>
    </row>
    <row r="28" spans="1:5" x14ac:dyDescent="0.35">
      <c r="A28" t="s">
        <v>225</v>
      </c>
      <c r="B28">
        <v>908</v>
      </c>
      <c r="C28">
        <v>6.33</v>
      </c>
      <c r="D28">
        <v>914</v>
      </c>
      <c r="E28" s="7">
        <f t="shared" si="0"/>
        <v>4.3812135098601273E-3</v>
      </c>
    </row>
    <row r="29" spans="1:5" x14ac:dyDescent="0.35">
      <c r="A29" t="s">
        <v>207</v>
      </c>
      <c r="B29">
        <v>879</v>
      </c>
      <c r="C29">
        <v>86</v>
      </c>
      <c r="D29">
        <v>965</v>
      </c>
      <c r="E29" s="7">
        <f t="shared" si="0"/>
        <v>4.6256794715700466E-3</v>
      </c>
    </row>
    <row r="30" spans="1:5" x14ac:dyDescent="0.35">
      <c r="A30" t="s">
        <v>216</v>
      </c>
      <c r="B30">
        <v>983</v>
      </c>
      <c r="C30">
        <v>11.7</v>
      </c>
      <c r="D30">
        <v>995</v>
      </c>
      <c r="E30" s="7">
        <f t="shared" si="0"/>
        <v>4.7694829784582348E-3</v>
      </c>
    </row>
    <row r="31" spans="1:5" x14ac:dyDescent="0.35">
      <c r="A31" t="s">
        <v>210</v>
      </c>
      <c r="B31">
        <v>1058</v>
      </c>
      <c r="C31">
        <v>6.03</v>
      </c>
      <c r="D31">
        <v>1064</v>
      </c>
      <c r="E31" s="7">
        <f t="shared" si="0"/>
        <v>5.1002310443010674E-3</v>
      </c>
    </row>
    <row r="32" spans="1:5" x14ac:dyDescent="0.35">
      <c r="A32" t="s">
        <v>211</v>
      </c>
      <c r="B32">
        <v>1052</v>
      </c>
      <c r="C32">
        <v>67.099999999999994</v>
      </c>
      <c r="D32">
        <v>1119</v>
      </c>
      <c r="E32" s="7">
        <f t="shared" si="0"/>
        <v>5.3638708069294119E-3</v>
      </c>
    </row>
    <row r="33" spans="1:5" x14ac:dyDescent="0.35">
      <c r="A33" t="s">
        <v>198</v>
      </c>
      <c r="B33">
        <v>1290</v>
      </c>
      <c r="C33">
        <v>7.44</v>
      </c>
      <c r="D33">
        <v>1297</v>
      </c>
      <c r="E33" s="7">
        <f t="shared" si="0"/>
        <v>6.2171049477993271E-3</v>
      </c>
    </row>
    <row r="34" spans="1:5" x14ac:dyDescent="0.35">
      <c r="A34" t="s">
        <v>203</v>
      </c>
      <c r="B34">
        <v>913</v>
      </c>
      <c r="C34">
        <v>541</v>
      </c>
      <c r="D34">
        <v>1454</v>
      </c>
      <c r="E34" s="7">
        <f t="shared" si="0"/>
        <v>6.9696766338475111E-3</v>
      </c>
    </row>
    <row r="35" spans="1:5" x14ac:dyDescent="0.35">
      <c r="A35" t="s">
        <v>206</v>
      </c>
      <c r="B35">
        <v>1590</v>
      </c>
      <c r="C35">
        <v>9.25</v>
      </c>
      <c r="D35">
        <v>1599</v>
      </c>
      <c r="E35" s="7">
        <f t="shared" si="0"/>
        <v>7.6647269171404193E-3</v>
      </c>
    </row>
    <row r="36" spans="1:5" x14ac:dyDescent="0.35">
      <c r="A36" t="s">
        <v>213</v>
      </c>
      <c r="B36">
        <v>518</v>
      </c>
      <c r="C36">
        <v>1102</v>
      </c>
      <c r="D36">
        <v>1620</v>
      </c>
      <c r="E36" s="7">
        <f t="shared" si="0"/>
        <v>7.7653893719621513E-3</v>
      </c>
    </row>
    <row r="37" spans="1:5" x14ac:dyDescent="0.35">
      <c r="A37" t="s">
        <v>193</v>
      </c>
      <c r="B37">
        <v>1335</v>
      </c>
      <c r="C37">
        <v>378</v>
      </c>
      <c r="D37">
        <v>1713</v>
      </c>
      <c r="E37" s="7">
        <f t="shared" si="0"/>
        <v>8.2111802433155329E-3</v>
      </c>
    </row>
    <row r="38" spans="1:5" x14ac:dyDescent="0.35">
      <c r="A38" t="s">
        <v>212</v>
      </c>
      <c r="B38">
        <v>1604</v>
      </c>
      <c r="C38">
        <v>811</v>
      </c>
      <c r="D38">
        <v>2415</v>
      </c>
      <c r="E38" s="7">
        <f t="shared" si="0"/>
        <v>1.1576182304499132E-2</v>
      </c>
    </row>
    <row r="39" spans="1:5" x14ac:dyDescent="0.35">
      <c r="A39" t="s">
        <v>229</v>
      </c>
      <c r="B39">
        <v>441</v>
      </c>
      <c r="C39">
        <v>2038</v>
      </c>
      <c r="D39">
        <v>2479</v>
      </c>
      <c r="E39" s="7">
        <f t="shared" si="0"/>
        <v>1.1882963119193934E-2</v>
      </c>
    </row>
    <row r="40" spans="1:5" x14ac:dyDescent="0.35">
      <c r="A40" t="s">
        <v>199</v>
      </c>
      <c r="B40">
        <v>1896</v>
      </c>
      <c r="C40">
        <v>691</v>
      </c>
      <c r="D40">
        <v>2586</v>
      </c>
      <c r="E40" s="7">
        <f t="shared" si="0"/>
        <v>1.2395862293761804E-2</v>
      </c>
    </row>
    <row r="41" spans="1:5" x14ac:dyDescent="0.35">
      <c r="A41" t="s">
        <v>232</v>
      </c>
      <c r="B41">
        <v>2733</v>
      </c>
      <c r="C41">
        <v>111</v>
      </c>
      <c r="D41">
        <v>2845</v>
      </c>
      <c r="E41" s="7">
        <f t="shared" si="0"/>
        <v>1.3637365903229826E-2</v>
      </c>
    </row>
    <row r="42" spans="1:5" x14ac:dyDescent="0.35">
      <c r="A42" t="s">
        <v>192</v>
      </c>
      <c r="B42">
        <v>3826</v>
      </c>
      <c r="C42">
        <v>22.6</v>
      </c>
      <c r="D42">
        <v>3849</v>
      </c>
      <c r="E42" s="7">
        <f t="shared" si="0"/>
        <v>1.8449989933754518E-2</v>
      </c>
    </row>
    <row r="43" spans="1:5" x14ac:dyDescent="0.35">
      <c r="A43" t="s">
        <v>219</v>
      </c>
      <c r="B43">
        <v>3921</v>
      </c>
      <c r="C43">
        <v>324</v>
      </c>
      <c r="D43">
        <v>4245</v>
      </c>
      <c r="E43" s="7">
        <f t="shared" si="0"/>
        <v>2.0348196224678598E-2</v>
      </c>
    </row>
    <row r="44" spans="1:5" x14ac:dyDescent="0.35">
      <c r="A44" t="s">
        <v>231</v>
      </c>
      <c r="B44">
        <v>3007</v>
      </c>
      <c r="C44">
        <v>1592</v>
      </c>
      <c r="D44">
        <v>4600</v>
      </c>
      <c r="E44" s="7">
        <f t="shared" si="0"/>
        <v>2.2049871056188823E-2</v>
      </c>
    </row>
    <row r="45" spans="1:5" x14ac:dyDescent="0.35">
      <c r="A45" t="s">
        <v>205</v>
      </c>
      <c r="B45">
        <v>4831</v>
      </c>
      <c r="C45">
        <v>77.5</v>
      </c>
      <c r="D45">
        <v>4908</v>
      </c>
      <c r="E45" s="7">
        <f t="shared" si="0"/>
        <v>2.3526253726907552E-2</v>
      </c>
    </row>
    <row r="46" spans="1:5" x14ac:dyDescent="0.35">
      <c r="A46" t="s">
        <v>223</v>
      </c>
      <c r="B46">
        <v>4352</v>
      </c>
      <c r="C46">
        <v>2736</v>
      </c>
      <c r="D46">
        <v>7088</v>
      </c>
      <c r="E46" s="7">
        <f t="shared" si="0"/>
        <v>3.3975975227449211E-2</v>
      </c>
    </row>
    <row r="47" spans="1:5" x14ac:dyDescent="0.35">
      <c r="A47" t="s">
        <v>202</v>
      </c>
      <c r="B47">
        <v>7878</v>
      </c>
      <c r="C47">
        <v>188</v>
      </c>
      <c r="D47">
        <v>8067</v>
      </c>
      <c r="E47" s="7">
        <f t="shared" si="0"/>
        <v>3.866876300223375E-2</v>
      </c>
    </row>
    <row r="48" spans="1:5" x14ac:dyDescent="0.35">
      <c r="A48" t="s">
        <v>220</v>
      </c>
      <c r="B48">
        <v>10675</v>
      </c>
      <c r="C48">
        <v>157</v>
      </c>
      <c r="D48">
        <v>10832</v>
      </c>
      <c r="E48" s="7">
        <f t="shared" si="0"/>
        <v>5.1922652887095071E-2</v>
      </c>
    </row>
    <row r="49" spans="1:5" x14ac:dyDescent="0.35">
      <c r="A49" t="s">
        <v>227</v>
      </c>
      <c r="B49">
        <v>10479</v>
      </c>
      <c r="C49">
        <v>727</v>
      </c>
      <c r="D49">
        <v>11206</v>
      </c>
      <c r="E49" s="7">
        <f t="shared" si="0"/>
        <v>5.3715403272967817E-2</v>
      </c>
    </row>
    <row r="50" spans="1:5" x14ac:dyDescent="0.35">
      <c r="A50" t="s">
        <v>224</v>
      </c>
      <c r="B50">
        <v>9545</v>
      </c>
      <c r="C50">
        <v>5394</v>
      </c>
      <c r="D50">
        <v>14939</v>
      </c>
      <c r="E50" s="7">
        <f t="shared" si="0"/>
        <v>7.1609352980088012E-2</v>
      </c>
    </row>
    <row r="51" spans="1:5" x14ac:dyDescent="0.35">
      <c r="A51" t="s">
        <v>234</v>
      </c>
      <c r="B51">
        <v>8529</v>
      </c>
      <c r="C51">
        <v>9539</v>
      </c>
      <c r="D51">
        <v>18067</v>
      </c>
      <c r="E51" s="7">
        <f t="shared" si="0"/>
        <v>8.6603265298296414E-2</v>
      </c>
    </row>
    <row r="52" spans="1:5" x14ac:dyDescent="0.35">
      <c r="A52" t="s">
        <v>221</v>
      </c>
      <c r="B52">
        <v>17687</v>
      </c>
      <c r="C52">
        <v>2273</v>
      </c>
      <c r="D52">
        <v>19961</v>
      </c>
      <c r="E52" s="7">
        <f t="shared" si="0"/>
        <v>9.5682060033170674E-2</v>
      </c>
    </row>
    <row r="53" spans="1:5" x14ac:dyDescent="0.35">
      <c r="A53" t="s">
        <v>233</v>
      </c>
      <c r="B53">
        <v>12374</v>
      </c>
      <c r="C53">
        <v>8997</v>
      </c>
      <c r="D53">
        <v>21371</v>
      </c>
      <c r="E53" s="7">
        <f t="shared" si="0"/>
        <v>0.10244082485691551</v>
      </c>
    </row>
    <row r="54" spans="1:5" x14ac:dyDescent="0.35">
      <c r="A54" t="s">
        <v>230</v>
      </c>
      <c r="B54">
        <v>52752</v>
      </c>
      <c r="C54">
        <v>2935</v>
      </c>
      <c r="D54">
        <v>55687</v>
      </c>
      <c r="E54" s="7">
        <f>D54/$D$55</f>
        <v>0.26693286293608415</v>
      </c>
    </row>
    <row r="55" spans="1:5" x14ac:dyDescent="0.35">
      <c r="A55" t="s">
        <v>54</v>
      </c>
      <c r="B55">
        <v>167530</v>
      </c>
      <c r="C55">
        <v>41088</v>
      </c>
      <c r="D55">
        <v>208618</v>
      </c>
    </row>
  </sheetData>
  <sortState xmlns:xlrd2="http://schemas.microsoft.com/office/spreadsheetml/2017/richdata2" ref="A2:D55">
    <sortCondition ref="D2:D55"/>
  </sortState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75CD3-2F74-4EF3-8AA3-493633E6377A}">
  <dimension ref="A1:B55"/>
  <sheetViews>
    <sheetView workbookViewId="0">
      <selection activeCell="B1" sqref="B1:B1048576"/>
    </sheetView>
  </sheetViews>
  <sheetFormatPr defaultRowHeight="14.5" x14ac:dyDescent="0.35"/>
  <sheetData>
    <row r="1" spans="1:2" x14ac:dyDescent="0.35">
      <c r="A1" t="s">
        <v>176</v>
      </c>
      <c r="B1" t="s">
        <v>54</v>
      </c>
    </row>
    <row r="2" spans="1:2" x14ac:dyDescent="0.35">
      <c r="A2" t="s">
        <v>108</v>
      </c>
      <c r="B2">
        <f>V3BAS!D2+V3MAR!D2+V3TAX!D2</f>
        <v>331872</v>
      </c>
    </row>
    <row r="3" spans="1:2" x14ac:dyDescent="0.35">
      <c r="A3" t="s">
        <v>109</v>
      </c>
      <c r="B3">
        <f>V3BAS!D3+V3MAR!D3+V3TAX!D3</f>
        <v>81538</v>
      </c>
    </row>
    <row r="4" spans="1:2" x14ac:dyDescent="0.35">
      <c r="A4" t="s">
        <v>110</v>
      </c>
      <c r="B4">
        <f>V3BAS!D4+V3MAR!D4+V3TAX!D4</f>
        <v>35990</v>
      </c>
    </row>
    <row r="5" spans="1:2" x14ac:dyDescent="0.35">
      <c r="A5" t="s">
        <v>111</v>
      </c>
      <c r="B5">
        <f>V3BAS!D5+V3MAR!D5+V3TAX!D5</f>
        <v>30019</v>
      </c>
    </row>
    <row r="6" spans="1:2" x14ac:dyDescent="0.35">
      <c r="A6" t="s">
        <v>112</v>
      </c>
      <c r="B6">
        <f>V3BAS!D6+V3MAR!D6+V3TAX!D6</f>
        <v>22769</v>
      </c>
    </row>
    <row r="7" spans="1:2" x14ac:dyDescent="0.35">
      <c r="A7" t="s">
        <v>113</v>
      </c>
      <c r="B7">
        <f>V3BAS!D7+V3MAR!D7+V3TAX!D7</f>
        <v>20722</v>
      </c>
    </row>
    <row r="8" spans="1:2" x14ac:dyDescent="0.35">
      <c r="A8" t="s">
        <v>114</v>
      </c>
      <c r="B8">
        <f>V3BAS!D8+V3MAR!D8+V3TAX!D8</f>
        <v>15495</v>
      </c>
    </row>
    <row r="9" spans="1:2" x14ac:dyDescent="0.35">
      <c r="A9" t="s">
        <v>115</v>
      </c>
      <c r="B9">
        <f>V3BAS!D9+V3MAR!D9+V3TAX!D9</f>
        <v>10862</v>
      </c>
    </row>
    <row r="10" spans="1:2" x14ac:dyDescent="0.35">
      <c r="A10" t="s">
        <v>116</v>
      </c>
      <c r="B10">
        <f>V3BAS!D10+V3MAR!D10+V3TAX!D10</f>
        <v>308350</v>
      </c>
    </row>
    <row r="11" spans="1:2" x14ac:dyDescent="0.35">
      <c r="A11" t="s">
        <v>117</v>
      </c>
      <c r="B11">
        <f>V3BAS!D11+V3MAR!D11+V3TAX!D11</f>
        <v>89921</v>
      </c>
    </row>
    <row r="12" spans="1:2" x14ac:dyDescent="0.35">
      <c r="A12" t="s">
        <v>118</v>
      </c>
      <c r="B12">
        <f>V3BAS!D12+V3MAR!D12+V3TAX!D12</f>
        <v>119719</v>
      </c>
    </row>
    <row r="13" spans="1:2" x14ac:dyDescent="0.35">
      <c r="A13" t="s">
        <v>119</v>
      </c>
      <c r="B13">
        <f>V3BAS!D13+V3MAR!D13+V3TAX!D13</f>
        <v>15101</v>
      </c>
    </row>
    <row r="14" spans="1:2" x14ac:dyDescent="0.35">
      <c r="A14" t="s">
        <v>120</v>
      </c>
      <c r="B14">
        <f>V3BAS!D14+V3MAR!D14+V3TAX!D14</f>
        <v>14037</v>
      </c>
    </row>
    <row r="15" spans="1:2" x14ac:dyDescent="0.35">
      <c r="A15" t="s">
        <v>121</v>
      </c>
      <c r="B15">
        <f>V3BAS!D15+V3MAR!D15+V3TAX!D15</f>
        <v>23035</v>
      </c>
    </row>
    <row r="16" spans="1:2" x14ac:dyDescent="0.35">
      <c r="A16" t="s">
        <v>122</v>
      </c>
      <c r="B16">
        <f>V3BAS!D16+V3MAR!D16+V3TAX!D16</f>
        <v>67892</v>
      </c>
    </row>
    <row r="17" spans="1:2" x14ac:dyDescent="0.35">
      <c r="A17" t="s">
        <v>123</v>
      </c>
      <c r="B17">
        <f>V3BAS!D17+V3MAR!D17+V3TAX!D17</f>
        <v>2348</v>
      </c>
    </row>
    <row r="18" spans="1:2" x14ac:dyDescent="0.35">
      <c r="A18" t="s">
        <v>124</v>
      </c>
      <c r="B18">
        <f>V3BAS!D18+V3MAR!D18+V3TAX!D18</f>
        <v>74096.600000000006</v>
      </c>
    </row>
    <row r="19" spans="1:2" x14ac:dyDescent="0.35">
      <c r="A19" t="s">
        <v>125</v>
      </c>
      <c r="B19">
        <f>V3BAS!D19+V3MAR!D19+V3TAX!D19</f>
        <v>15899.3</v>
      </c>
    </row>
    <row r="20" spans="1:2" x14ac:dyDescent="0.35">
      <c r="A20" t="s">
        <v>126</v>
      </c>
      <c r="B20">
        <f>V3BAS!D20+V3MAR!D20+V3TAX!D20</f>
        <v>6885</v>
      </c>
    </row>
    <row r="21" spans="1:2" x14ac:dyDescent="0.35">
      <c r="A21" t="s">
        <v>127</v>
      </c>
      <c r="B21">
        <f>V3BAS!D21+V3MAR!D21+V3TAX!D21</f>
        <v>5251.7</v>
      </c>
    </row>
    <row r="22" spans="1:2" x14ac:dyDescent="0.35">
      <c r="A22" t="s">
        <v>128</v>
      </c>
      <c r="B22">
        <f>V3BAS!D22+V3MAR!D22+V3TAX!D22</f>
        <v>1151</v>
      </c>
    </row>
    <row r="23" spans="1:2" x14ac:dyDescent="0.35">
      <c r="A23" t="s">
        <v>129</v>
      </c>
      <c r="B23">
        <f>V3BAS!D23+V3MAR!D23+V3TAX!D23</f>
        <v>2729</v>
      </c>
    </row>
    <row r="24" spans="1:2" x14ac:dyDescent="0.35">
      <c r="A24" t="s">
        <v>130</v>
      </c>
      <c r="B24">
        <f>V3BAS!D24+V3MAR!D24+V3TAX!D24</f>
        <v>561</v>
      </c>
    </row>
    <row r="25" spans="1:2" x14ac:dyDescent="0.35">
      <c r="A25" t="s">
        <v>131</v>
      </c>
      <c r="B25">
        <f>V3BAS!D25+V3MAR!D25+V3TAX!D25</f>
        <v>34601</v>
      </c>
    </row>
    <row r="26" spans="1:2" x14ac:dyDescent="0.35">
      <c r="A26" t="s">
        <v>132</v>
      </c>
      <c r="B26">
        <f>V3BAS!D26+V3MAR!D26+V3TAX!D26</f>
        <v>4065.7</v>
      </c>
    </row>
    <row r="27" spans="1:2" x14ac:dyDescent="0.35">
      <c r="A27" t="s">
        <v>133</v>
      </c>
      <c r="B27">
        <f>V3BAS!D27+V3MAR!D27+V3TAX!D27</f>
        <v>25179.5</v>
      </c>
    </row>
    <row r="28" spans="1:2" x14ac:dyDescent="0.35">
      <c r="A28" t="s">
        <v>134</v>
      </c>
      <c r="B28">
        <f>V3BAS!D28+V3MAR!D28+V3TAX!D28</f>
        <v>88677</v>
      </c>
    </row>
    <row r="29" spans="1:2" x14ac:dyDescent="0.35">
      <c r="A29" t="s">
        <v>135</v>
      </c>
      <c r="B29">
        <f>V3BAS!D29+V3MAR!D29+V3TAX!D29</f>
        <v>19571</v>
      </c>
    </row>
    <row r="30" spans="1:2" x14ac:dyDescent="0.35">
      <c r="A30" t="s">
        <v>136</v>
      </c>
      <c r="B30">
        <f>V3BAS!D30+V3MAR!D30+V3TAX!D30</f>
        <v>18359</v>
      </c>
    </row>
    <row r="31" spans="1:2" x14ac:dyDescent="0.35">
      <c r="A31" t="s">
        <v>137</v>
      </c>
      <c r="B31">
        <f>V3BAS!D31+V3MAR!D31+V3TAX!D31</f>
        <v>1064</v>
      </c>
    </row>
    <row r="32" spans="1:2" x14ac:dyDescent="0.35">
      <c r="A32" t="s">
        <v>138</v>
      </c>
      <c r="B32">
        <f>V3BAS!D32+V3MAR!D32+V3TAX!D32</f>
        <v>1119</v>
      </c>
    </row>
    <row r="33" spans="1:2" x14ac:dyDescent="0.35">
      <c r="A33" t="s">
        <v>139</v>
      </c>
      <c r="B33">
        <f>V3BAS!D33+V3MAR!D33+V3TAX!D33</f>
        <v>1297</v>
      </c>
    </row>
    <row r="34" spans="1:2" x14ac:dyDescent="0.35">
      <c r="A34" t="s">
        <v>140</v>
      </c>
      <c r="B34">
        <f>V3BAS!D34+V3MAR!D34+V3TAX!D34</f>
        <v>1454</v>
      </c>
    </row>
    <row r="35" spans="1:2" x14ac:dyDescent="0.35">
      <c r="A35" t="s">
        <v>141</v>
      </c>
      <c r="B35">
        <f>V3BAS!D35+V3MAR!D35+V3TAX!D35</f>
        <v>1599</v>
      </c>
    </row>
    <row r="36" spans="1:2" x14ac:dyDescent="0.35">
      <c r="A36" t="s">
        <v>142</v>
      </c>
      <c r="B36">
        <f>V3BAS!D36+V3MAR!D36+V3TAX!D36</f>
        <v>1620</v>
      </c>
    </row>
    <row r="37" spans="1:2" x14ac:dyDescent="0.35">
      <c r="A37" t="s">
        <v>143</v>
      </c>
      <c r="B37">
        <f>V3BAS!D37+V3MAR!D37+V3TAX!D37</f>
        <v>1713</v>
      </c>
    </row>
    <row r="38" spans="1:2" x14ac:dyDescent="0.35">
      <c r="A38" t="s">
        <v>144</v>
      </c>
      <c r="B38">
        <f>V3BAS!D38+V3MAR!D38+V3TAX!D38</f>
        <v>2415</v>
      </c>
    </row>
    <row r="39" spans="1:2" x14ac:dyDescent="0.35">
      <c r="A39" t="s">
        <v>145</v>
      </c>
      <c r="B39">
        <f>V3BAS!D39+V3MAR!D39+V3TAX!D39</f>
        <v>49343</v>
      </c>
    </row>
    <row r="40" spans="1:2" x14ac:dyDescent="0.35">
      <c r="A40" t="s">
        <v>146</v>
      </c>
      <c r="B40">
        <f>V3BAS!D40+V3MAR!D40+V3TAX!D40</f>
        <v>29525</v>
      </c>
    </row>
    <row r="41" spans="1:2" x14ac:dyDescent="0.35">
      <c r="A41" t="s">
        <v>147</v>
      </c>
      <c r="B41">
        <f>V3BAS!D41+V3MAR!D41+V3TAX!D41</f>
        <v>14119</v>
      </c>
    </row>
    <row r="42" spans="1:2" x14ac:dyDescent="0.35">
      <c r="A42" t="s">
        <v>148</v>
      </c>
      <c r="B42">
        <f>V3BAS!D42+V3MAR!D42+V3TAX!D42</f>
        <v>3849</v>
      </c>
    </row>
    <row r="43" spans="1:2" x14ac:dyDescent="0.35">
      <c r="A43" t="s">
        <v>149</v>
      </c>
      <c r="B43">
        <f>V3BAS!D43+V3MAR!D43+V3TAX!D43</f>
        <v>61074</v>
      </c>
    </row>
    <row r="44" spans="1:2" x14ac:dyDescent="0.35">
      <c r="A44" t="s">
        <v>150</v>
      </c>
      <c r="B44">
        <f>V3BAS!D44+V3MAR!D44+V3TAX!D44</f>
        <v>126824</v>
      </c>
    </row>
    <row r="45" spans="1:2" x14ac:dyDescent="0.35">
      <c r="A45" t="s">
        <v>151</v>
      </c>
      <c r="B45">
        <f>V3BAS!D45+V3MAR!D45+V3TAX!D45</f>
        <v>68433</v>
      </c>
    </row>
    <row r="46" spans="1:2" x14ac:dyDescent="0.35">
      <c r="A46" t="s">
        <v>152</v>
      </c>
      <c r="B46">
        <f>V3BAS!D46+V3MAR!D46+V3TAX!D46</f>
        <v>64357</v>
      </c>
    </row>
    <row r="47" spans="1:2" x14ac:dyDescent="0.35">
      <c r="A47" t="s">
        <v>153</v>
      </c>
      <c r="B47">
        <f>V3BAS!D47+V3MAR!D47+V3TAX!D47</f>
        <v>132799</v>
      </c>
    </row>
    <row r="48" spans="1:2" x14ac:dyDescent="0.35">
      <c r="A48" t="s">
        <v>154</v>
      </c>
      <c r="B48">
        <f>V3BAS!D48+V3MAR!D48+V3TAX!D48</f>
        <v>10832</v>
      </c>
    </row>
    <row r="49" spans="1:2" x14ac:dyDescent="0.35">
      <c r="A49" t="s">
        <v>155</v>
      </c>
      <c r="B49">
        <f>V3BAS!D49+V3MAR!D49+V3TAX!D49</f>
        <v>331544</v>
      </c>
    </row>
    <row r="50" spans="1:2" x14ac:dyDescent="0.35">
      <c r="A50" t="s">
        <v>156</v>
      </c>
      <c r="B50">
        <f>V3BAS!D50+V3MAR!D50+V3TAX!D50</f>
        <v>108449</v>
      </c>
    </row>
    <row r="51" spans="1:2" x14ac:dyDescent="0.35">
      <c r="A51" t="s">
        <v>157</v>
      </c>
      <c r="B51">
        <f>V3BAS!D51+V3MAR!D51+V3TAX!D51</f>
        <v>74198</v>
      </c>
    </row>
    <row r="52" spans="1:2" x14ac:dyDescent="0.35">
      <c r="A52" t="s">
        <v>158</v>
      </c>
      <c r="B52">
        <f>V3BAS!D52+V3MAR!D52+V3TAX!D52</f>
        <v>80561</v>
      </c>
    </row>
    <row r="53" spans="1:2" x14ac:dyDescent="0.35">
      <c r="A53" t="s">
        <v>159</v>
      </c>
      <c r="B53">
        <f>V3BAS!D53+V3MAR!D53+V3TAX!D53</f>
        <v>157947</v>
      </c>
    </row>
    <row r="54" spans="1:2" x14ac:dyDescent="0.35">
      <c r="A54" t="s">
        <v>160</v>
      </c>
      <c r="B54">
        <f>V3BAS!D54+V3MAR!D54+V3TAX!D54</f>
        <v>186827</v>
      </c>
    </row>
    <row r="55" spans="1:2" x14ac:dyDescent="0.35">
      <c r="A55" t="s">
        <v>54</v>
      </c>
      <c r="B55">
        <f>V3BAS!D55+V3MAR!D55+V3TAX!D55</f>
        <v>2513421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2D74EB-ADD5-45D5-9F55-C153B2E6CDB5}">
  <dimension ref="A1:C55"/>
  <sheetViews>
    <sheetView workbookViewId="0">
      <selection activeCell="A7" sqref="A7"/>
    </sheetView>
  </sheetViews>
  <sheetFormatPr defaultRowHeight="14.5" x14ac:dyDescent="0.35"/>
  <cols>
    <col min="1" max="1" width="15.54296875" bestFit="1" customWidth="1"/>
  </cols>
  <sheetData>
    <row r="1" spans="1:3" x14ac:dyDescent="0.35">
      <c r="A1" t="s">
        <v>305</v>
      </c>
      <c r="B1" t="s">
        <v>276</v>
      </c>
    </row>
    <row r="2" spans="1:3" x14ac:dyDescent="0.35">
      <c r="A2" t="s">
        <v>108</v>
      </c>
      <c r="B2">
        <v>31506</v>
      </c>
      <c r="C2" s="7">
        <f t="shared" ref="C2:C53" si="0">B2/$B$55</f>
        <v>2.5096803435456543E-2</v>
      </c>
    </row>
    <row r="3" spans="1:3" x14ac:dyDescent="0.35">
      <c r="A3" t="s">
        <v>109</v>
      </c>
      <c r="B3">
        <v>331</v>
      </c>
      <c r="C3" s="7">
        <f t="shared" si="0"/>
        <v>2.6366539507192651E-4</v>
      </c>
    </row>
    <row r="4" spans="1:3" x14ac:dyDescent="0.35">
      <c r="A4" t="s">
        <v>110</v>
      </c>
      <c r="B4">
        <v>1158</v>
      </c>
      <c r="C4" s="7">
        <f t="shared" si="0"/>
        <v>9.2243059665646785E-4</v>
      </c>
    </row>
    <row r="5" spans="1:3" x14ac:dyDescent="0.35">
      <c r="A5" t="s">
        <v>111</v>
      </c>
      <c r="B5">
        <v>68041</v>
      </c>
      <c r="C5" s="7">
        <f t="shared" si="0"/>
        <v>5.4199568417187163E-2</v>
      </c>
    </row>
    <row r="6" spans="1:3" x14ac:dyDescent="0.35">
      <c r="A6" t="s">
        <v>112</v>
      </c>
      <c r="B6">
        <v>312507</v>
      </c>
      <c r="C6" s="7">
        <f t="shared" si="0"/>
        <v>0.24893438555209224</v>
      </c>
    </row>
    <row r="7" spans="1:3" x14ac:dyDescent="0.35">
      <c r="A7" t="s">
        <v>113</v>
      </c>
      <c r="B7">
        <v>20800</v>
      </c>
      <c r="C7" s="7">
        <f t="shared" si="0"/>
        <v>1.656870156343224E-2</v>
      </c>
    </row>
    <row r="8" spans="1:3" x14ac:dyDescent="0.35">
      <c r="A8" t="s">
        <v>114</v>
      </c>
      <c r="B8">
        <v>31113</v>
      </c>
      <c r="C8" s="7">
        <f t="shared" si="0"/>
        <v>2.478375056457054E-2</v>
      </c>
    </row>
    <row r="9" spans="1:3" x14ac:dyDescent="0.35">
      <c r="A9" t="s">
        <v>115</v>
      </c>
      <c r="B9">
        <v>2272</v>
      </c>
      <c r="C9" s="7">
        <f t="shared" si="0"/>
        <v>1.8098120169287523E-3</v>
      </c>
    </row>
    <row r="10" spans="1:3" x14ac:dyDescent="0.35">
      <c r="A10" t="s">
        <v>116</v>
      </c>
      <c r="B10">
        <v>26638</v>
      </c>
      <c r="C10" s="7">
        <f t="shared" si="0"/>
        <v>2.121909001186096E-2</v>
      </c>
    </row>
    <row r="11" spans="1:3" x14ac:dyDescent="0.35">
      <c r="A11" t="s">
        <v>117</v>
      </c>
      <c r="B11">
        <v>13670</v>
      </c>
      <c r="C11" s="7">
        <f t="shared" si="0"/>
        <v>1.08891418448134E-2</v>
      </c>
    </row>
    <row r="12" spans="1:3" x14ac:dyDescent="0.35">
      <c r="A12" t="s">
        <v>118</v>
      </c>
      <c r="B12">
        <v>7777</v>
      </c>
      <c r="C12" s="7">
        <f t="shared" si="0"/>
        <v>6.1949419259044475E-3</v>
      </c>
    </row>
    <row r="13" spans="1:3" x14ac:dyDescent="0.35">
      <c r="A13" t="s">
        <v>119</v>
      </c>
      <c r="B13">
        <v>19654</v>
      </c>
      <c r="C13" s="7">
        <f t="shared" si="0"/>
        <v>1.5655829833062365E-2</v>
      </c>
    </row>
    <row r="14" spans="1:3" x14ac:dyDescent="0.35">
      <c r="A14" t="s">
        <v>120</v>
      </c>
      <c r="B14">
        <v>784</v>
      </c>
      <c r="C14" s="7">
        <f t="shared" si="0"/>
        <v>6.2451259739090749E-4</v>
      </c>
    </row>
    <row r="15" spans="1:3" x14ac:dyDescent="0.35">
      <c r="A15" t="s">
        <v>121</v>
      </c>
      <c r="B15">
        <v>4982</v>
      </c>
      <c r="C15" s="7">
        <f t="shared" si="0"/>
        <v>3.968522653318241E-3</v>
      </c>
    </row>
    <row r="16" spans="1:3" x14ac:dyDescent="0.35">
      <c r="A16" t="s">
        <v>122</v>
      </c>
      <c r="B16">
        <v>10340</v>
      </c>
      <c r="C16" s="7">
        <f t="shared" si="0"/>
        <v>8.2365564502831414E-3</v>
      </c>
    </row>
    <row r="17" spans="1:3" x14ac:dyDescent="0.35">
      <c r="A17" t="s">
        <v>123</v>
      </c>
      <c r="B17">
        <v>11224</v>
      </c>
      <c r="C17" s="7">
        <f t="shared" si="0"/>
        <v>8.9407262667290117E-3</v>
      </c>
    </row>
    <row r="18" spans="1:3" x14ac:dyDescent="0.35">
      <c r="A18" t="s">
        <v>124</v>
      </c>
      <c r="B18">
        <v>74630</v>
      </c>
      <c r="C18" s="7">
        <f t="shared" si="0"/>
        <v>5.9448182580718649E-2</v>
      </c>
    </row>
    <row r="19" spans="1:3" x14ac:dyDescent="0.35">
      <c r="A19" t="s">
        <v>125</v>
      </c>
      <c r="B19">
        <v>5234</v>
      </c>
      <c r="C19" s="7">
        <f t="shared" si="0"/>
        <v>4.1692588453367471E-3</v>
      </c>
    </row>
    <row r="20" spans="1:3" x14ac:dyDescent="0.35">
      <c r="A20" t="s">
        <v>126</v>
      </c>
      <c r="B20">
        <v>3699</v>
      </c>
      <c r="C20" s="7">
        <f t="shared" si="0"/>
        <v>2.9465205328430698E-3</v>
      </c>
    </row>
    <row r="21" spans="1:3" x14ac:dyDescent="0.35">
      <c r="A21" t="s">
        <v>127</v>
      </c>
      <c r="B21">
        <v>1217</v>
      </c>
      <c r="C21" s="7">
        <f t="shared" si="0"/>
        <v>9.694283558988959E-4</v>
      </c>
    </row>
    <row r="22" spans="1:3" x14ac:dyDescent="0.35">
      <c r="A22" t="s">
        <v>128</v>
      </c>
      <c r="B22">
        <v>791</v>
      </c>
      <c r="C22" s="7">
        <f t="shared" si="0"/>
        <v>6.3008860272475487E-4</v>
      </c>
    </row>
    <row r="23" spans="1:3" x14ac:dyDescent="0.35">
      <c r="A23" t="s">
        <v>129</v>
      </c>
      <c r="B23">
        <v>3016</v>
      </c>
      <c r="C23" s="7">
        <f t="shared" si="0"/>
        <v>2.4024617266976745E-3</v>
      </c>
    </row>
    <row r="24" spans="1:3" x14ac:dyDescent="0.35">
      <c r="A24" t="s">
        <v>130</v>
      </c>
      <c r="B24">
        <v>70995</v>
      </c>
      <c r="C24" s="7">
        <f t="shared" si="0"/>
        <v>5.6552642668070759E-2</v>
      </c>
    </row>
    <row r="25" spans="1:3" x14ac:dyDescent="0.35">
      <c r="A25" t="s">
        <v>131</v>
      </c>
      <c r="B25">
        <v>202771</v>
      </c>
      <c r="C25" s="7">
        <f t="shared" si="0"/>
        <v>0.16152173964993838</v>
      </c>
    </row>
    <row r="26" spans="1:3" x14ac:dyDescent="0.35">
      <c r="A26" t="s">
        <v>132</v>
      </c>
      <c r="B26">
        <v>9903</v>
      </c>
      <c r="C26" s="7">
        <f t="shared" si="0"/>
        <v>7.8884544030129542E-3</v>
      </c>
    </row>
    <row r="27" spans="1:3" x14ac:dyDescent="0.35">
      <c r="A27" t="s">
        <v>133</v>
      </c>
      <c r="B27">
        <v>9765</v>
      </c>
      <c r="C27" s="7">
        <f t="shared" si="0"/>
        <v>7.7785274407171064E-3</v>
      </c>
    </row>
    <row r="28" spans="1:3" x14ac:dyDescent="0.35">
      <c r="A28" t="s">
        <v>134</v>
      </c>
      <c r="B28">
        <v>85440</v>
      </c>
      <c r="C28" s="7">
        <f t="shared" si="0"/>
        <v>6.8059127960560115E-2</v>
      </c>
    </row>
    <row r="29" spans="1:3" x14ac:dyDescent="0.35">
      <c r="A29" t="s">
        <v>135</v>
      </c>
      <c r="B29">
        <v>4888</v>
      </c>
      <c r="C29" s="7">
        <f t="shared" si="0"/>
        <v>3.8936448674065762E-3</v>
      </c>
    </row>
    <row r="30" spans="1:3" x14ac:dyDescent="0.35">
      <c r="A30" t="s">
        <v>136</v>
      </c>
      <c r="B30">
        <v>18494</v>
      </c>
      <c r="C30" s="7">
        <f t="shared" si="0"/>
        <v>1.4731806092024799E-2</v>
      </c>
    </row>
    <row r="31" spans="1:3" x14ac:dyDescent="0.35">
      <c r="A31" t="s">
        <v>137</v>
      </c>
      <c r="B31">
        <v>0</v>
      </c>
      <c r="C31" s="7">
        <f t="shared" si="0"/>
        <v>0</v>
      </c>
    </row>
    <row r="32" spans="1:3" x14ac:dyDescent="0.35">
      <c r="A32" t="s">
        <v>138</v>
      </c>
      <c r="B32">
        <v>0</v>
      </c>
      <c r="C32" s="7">
        <f t="shared" si="0"/>
        <v>0</v>
      </c>
    </row>
    <row r="33" spans="1:3" x14ac:dyDescent="0.35">
      <c r="A33" t="s">
        <v>139</v>
      </c>
      <c r="B33">
        <v>0</v>
      </c>
      <c r="C33" s="7">
        <f t="shared" si="0"/>
        <v>0</v>
      </c>
    </row>
    <row r="34" spans="1:3" x14ac:dyDescent="0.35">
      <c r="A34" t="s">
        <v>140</v>
      </c>
      <c r="B34">
        <v>0</v>
      </c>
      <c r="C34" s="7">
        <f t="shared" si="0"/>
        <v>0</v>
      </c>
    </row>
    <row r="35" spans="1:3" x14ac:dyDescent="0.35">
      <c r="A35" t="s">
        <v>141</v>
      </c>
      <c r="B35">
        <v>0</v>
      </c>
      <c r="C35" s="7">
        <f t="shared" si="0"/>
        <v>0</v>
      </c>
    </row>
    <row r="36" spans="1:3" x14ac:dyDescent="0.35">
      <c r="A36" t="s">
        <v>142</v>
      </c>
      <c r="B36">
        <v>0</v>
      </c>
      <c r="C36" s="7">
        <f t="shared" si="0"/>
        <v>0</v>
      </c>
    </row>
    <row r="37" spans="1:3" x14ac:dyDescent="0.35">
      <c r="A37" t="s">
        <v>143</v>
      </c>
      <c r="B37">
        <v>0</v>
      </c>
      <c r="C37" s="7">
        <f t="shared" si="0"/>
        <v>0</v>
      </c>
    </row>
    <row r="38" spans="1:3" x14ac:dyDescent="0.35">
      <c r="A38" t="s">
        <v>144</v>
      </c>
      <c r="B38">
        <v>0</v>
      </c>
      <c r="C38" s="7">
        <f t="shared" si="0"/>
        <v>0</v>
      </c>
    </row>
    <row r="39" spans="1:3" x14ac:dyDescent="0.35">
      <c r="A39" t="s">
        <v>145</v>
      </c>
      <c r="B39">
        <v>260</v>
      </c>
      <c r="C39" s="7">
        <f t="shared" si="0"/>
        <v>2.0710876954290299E-4</v>
      </c>
    </row>
    <row r="40" spans="1:3" x14ac:dyDescent="0.35">
      <c r="A40" t="s">
        <v>146</v>
      </c>
      <c r="B40">
        <v>7.77</v>
      </c>
      <c r="C40" s="7">
        <f t="shared" si="0"/>
        <v>6.1893659205706E-6</v>
      </c>
    </row>
    <row r="41" spans="1:3" x14ac:dyDescent="0.35">
      <c r="A41" t="s">
        <v>147</v>
      </c>
      <c r="B41">
        <v>814</v>
      </c>
      <c r="C41" s="7">
        <f t="shared" si="0"/>
        <v>6.4840976310739625E-4</v>
      </c>
    </row>
    <row r="42" spans="1:3" x14ac:dyDescent="0.35">
      <c r="A42" t="s">
        <v>148</v>
      </c>
      <c r="B42">
        <v>4555</v>
      </c>
      <c r="C42" s="7">
        <f t="shared" si="0"/>
        <v>3.6283863279535501E-3</v>
      </c>
    </row>
    <row r="43" spans="1:3" x14ac:dyDescent="0.35">
      <c r="A43" t="s">
        <v>149</v>
      </c>
      <c r="B43">
        <v>51299</v>
      </c>
      <c r="C43" s="7">
        <f t="shared" si="0"/>
        <v>4.0863356803005305E-2</v>
      </c>
    </row>
    <row r="44" spans="1:3" x14ac:dyDescent="0.35">
      <c r="A44" t="s">
        <v>150</v>
      </c>
      <c r="B44">
        <v>45557</v>
      </c>
      <c r="C44" s="7">
        <f t="shared" si="0"/>
        <v>3.628943928486935E-2</v>
      </c>
    </row>
    <row r="45" spans="1:3" x14ac:dyDescent="0.35">
      <c r="A45" t="s">
        <v>151</v>
      </c>
      <c r="B45">
        <v>27224</v>
      </c>
      <c r="C45" s="7">
        <f t="shared" si="0"/>
        <v>2.1685881315523042E-2</v>
      </c>
    </row>
    <row r="46" spans="1:3" x14ac:dyDescent="0.35">
      <c r="A46" t="s">
        <v>152</v>
      </c>
      <c r="B46">
        <v>19452</v>
      </c>
      <c r="C46" s="7">
        <f t="shared" si="0"/>
        <v>1.5494922250571341E-2</v>
      </c>
    </row>
    <row r="47" spans="1:3" x14ac:dyDescent="0.35">
      <c r="A47" t="s">
        <v>153</v>
      </c>
      <c r="B47">
        <v>14351</v>
      </c>
      <c r="C47" s="7">
        <f t="shared" si="0"/>
        <v>1.1431607506577695E-2</v>
      </c>
    </row>
    <row r="48" spans="1:3" x14ac:dyDescent="0.35">
      <c r="A48" t="s">
        <v>154</v>
      </c>
      <c r="B48">
        <v>7652</v>
      </c>
      <c r="C48" s="7">
        <f t="shared" si="0"/>
        <v>6.095370402085745E-3</v>
      </c>
    </row>
    <row r="49" spans="1:3" x14ac:dyDescent="0.35">
      <c r="A49" t="s">
        <v>155</v>
      </c>
      <c r="B49">
        <v>1988</v>
      </c>
      <c r="C49" s="7">
        <f t="shared" si="0"/>
        <v>1.5835855148126582E-3</v>
      </c>
    </row>
    <row r="50" spans="1:3" x14ac:dyDescent="0.35">
      <c r="A50" t="s">
        <v>156</v>
      </c>
      <c r="B50">
        <v>13293</v>
      </c>
      <c r="C50" s="7">
        <f t="shared" si="0"/>
        <v>1.0588834128976189E-2</v>
      </c>
    </row>
    <row r="51" spans="1:3" x14ac:dyDescent="0.35">
      <c r="A51" t="s">
        <v>157</v>
      </c>
      <c r="B51">
        <v>0</v>
      </c>
      <c r="C51" s="7">
        <f t="shared" si="0"/>
        <v>0</v>
      </c>
    </row>
    <row r="52" spans="1:3" x14ac:dyDescent="0.35">
      <c r="A52" t="s">
        <v>158</v>
      </c>
      <c r="B52">
        <v>0</v>
      </c>
      <c r="C52" s="7">
        <f t="shared" si="0"/>
        <v>0</v>
      </c>
    </row>
    <row r="53" spans="1:3" x14ac:dyDescent="0.35">
      <c r="A53" t="s">
        <v>159</v>
      </c>
      <c r="B53">
        <v>1519</v>
      </c>
      <c r="C53" s="7">
        <f t="shared" si="0"/>
        <v>1.2099931574448832E-3</v>
      </c>
    </row>
    <row r="54" spans="1:3" x14ac:dyDescent="0.35">
      <c r="A54" t="s">
        <v>160</v>
      </c>
      <c r="B54">
        <v>13768</v>
      </c>
      <c r="C54" s="7">
        <f>B54/$B$55</f>
        <v>1.0967205919487263E-2</v>
      </c>
    </row>
    <row r="55" spans="1:3" x14ac:dyDescent="0.35">
      <c r="A55" t="s">
        <v>54</v>
      </c>
      <c r="B55">
        <v>1255379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FE60C-4D9C-4D78-9184-99B09477D5CB}">
  <dimension ref="A1:E55"/>
  <sheetViews>
    <sheetView workbookViewId="0">
      <selection activeCell="D2" sqref="D2"/>
    </sheetView>
  </sheetViews>
  <sheetFormatPr defaultRowHeight="14.5" x14ac:dyDescent="0.35"/>
  <cols>
    <col min="1" max="1" width="15.54296875" bestFit="1" customWidth="1"/>
  </cols>
  <sheetData>
    <row r="1" spans="1:5" x14ac:dyDescent="0.35">
      <c r="A1" t="s">
        <v>279</v>
      </c>
      <c r="B1" t="s">
        <v>215</v>
      </c>
      <c r="C1" t="s">
        <v>182</v>
      </c>
      <c r="D1" t="s">
        <v>54</v>
      </c>
    </row>
    <row r="2" spans="1:5" x14ac:dyDescent="0.35">
      <c r="A2" t="s">
        <v>54</v>
      </c>
      <c r="B2">
        <v>110983</v>
      </c>
      <c r="C2">
        <v>12384</v>
      </c>
      <c r="D2">
        <v>123367</v>
      </c>
      <c r="E2" s="7"/>
    </row>
    <row r="3" spans="1:5" x14ac:dyDescent="0.35">
      <c r="A3" t="s">
        <v>229</v>
      </c>
      <c r="B3">
        <v>26728</v>
      </c>
      <c r="C3">
        <v>2982</v>
      </c>
      <c r="D3">
        <v>29710</v>
      </c>
      <c r="E3" s="7"/>
    </row>
    <row r="4" spans="1:5" x14ac:dyDescent="0.35">
      <c r="A4" t="s">
        <v>222</v>
      </c>
      <c r="B4">
        <v>16521</v>
      </c>
      <c r="C4">
        <v>1843</v>
      </c>
      <c r="D4">
        <v>18364</v>
      </c>
      <c r="E4" s="7"/>
    </row>
    <row r="5" spans="1:5" x14ac:dyDescent="0.35">
      <c r="A5" t="s">
        <v>234</v>
      </c>
      <c r="B5">
        <v>16374</v>
      </c>
      <c r="C5">
        <v>1827</v>
      </c>
      <c r="D5">
        <v>18201</v>
      </c>
      <c r="E5" s="7"/>
    </row>
    <row r="6" spans="1:5" x14ac:dyDescent="0.35">
      <c r="A6" t="s">
        <v>231</v>
      </c>
      <c r="B6">
        <v>13096</v>
      </c>
      <c r="C6">
        <v>1461</v>
      </c>
      <c r="D6">
        <v>14558</v>
      </c>
      <c r="E6" s="7"/>
    </row>
    <row r="7" spans="1:5" x14ac:dyDescent="0.35">
      <c r="A7" t="s">
        <v>221</v>
      </c>
      <c r="B7">
        <v>5266</v>
      </c>
      <c r="C7">
        <v>588</v>
      </c>
      <c r="D7">
        <v>5854</v>
      </c>
      <c r="E7" s="7"/>
    </row>
    <row r="8" spans="1:5" x14ac:dyDescent="0.35">
      <c r="A8" t="s">
        <v>226</v>
      </c>
      <c r="B8">
        <v>3900</v>
      </c>
      <c r="C8">
        <v>435</v>
      </c>
      <c r="D8">
        <v>4335</v>
      </c>
      <c r="E8" s="7"/>
    </row>
    <row r="9" spans="1:5" x14ac:dyDescent="0.35">
      <c r="A9" t="s">
        <v>201</v>
      </c>
      <c r="B9">
        <v>3276</v>
      </c>
      <c r="C9">
        <v>366</v>
      </c>
      <c r="D9">
        <v>3642</v>
      </c>
      <c r="E9" s="7"/>
    </row>
    <row r="10" spans="1:5" x14ac:dyDescent="0.35">
      <c r="A10" t="s">
        <v>233</v>
      </c>
      <c r="B10">
        <v>3116</v>
      </c>
      <c r="C10">
        <v>348</v>
      </c>
      <c r="D10">
        <v>3464</v>
      </c>
      <c r="E10" s="7"/>
    </row>
    <row r="11" spans="1:5" x14ac:dyDescent="0.35">
      <c r="A11" t="s">
        <v>230</v>
      </c>
      <c r="B11">
        <v>3087</v>
      </c>
      <c r="C11">
        <v>344</v>
      </c>
      <c r="D11">
        <v>3431</v>
      </c>
      <c r="E11" s="7"/>
    </row>
    <row r="12" spans="1:5" x14ac:dyDescent="0.35">
      <c r="A12" t="s">
        <v>219</v>
      </c>
      <c r="B12">
        <v>2895</v>
      </c>
      <c r="C12">
        <v>323</v>
      </c>
      <c r="D12">
        <v>3218</v>
      </c>
      <c r="E12" s="7"/>
    </row>
    <row r="13" spans="1:5" x14ac:dyDescent="0.35">
      <c r="A13" t="s">
        <v>228</v>
      </c>
      <c r="B13">
        <v>2163</v>
      </c>
      <c r="C13">
        <v>241</v>
      </c>
      <c r="D13">
        <v>2405</v>
      </c>
      <c r="E13" s="7"/>
    </row>
    <row r="14" spans="1:5" x14ac:dyDescent="0.35">
      <c r="A14" t="s">
        <v>223</v>
      </c>
      <c r="B14">
        <v>1777</v>
      </c>
      <c r="C14">
        <v>198</v>
      </c>
      <c r="D14">
        <v>1975</v>
      </c>
      <c r="E14" s="7"/>
    </row>
    <row r="15" spans="1:5" x14ac:dyDescent="0.35">
      <c r="A15" t="s">
        <v>212</v>
      </c>
      <c r="B15">
        <v>1770</v>
      </c>
      <c r="C15">
        <v>197</v>
      </c>
      <c r="D15">
        <v>1967</v>
      </c>
      <c r="E15" s="7"/>
    </row>
    <row r="16" spans="1:5" x14ac:dyDescent="0.35">
      <c r="A16" t="s">
        <v>217</v>
      </c>
      <c r="B16">
        <v>1724</v>
      </c>
      <c r="C16">
        <v>192</v>
      </c>
      <c r="D16">
        <v>1916</v>
      </c>
      <c r="E16" s="7"/>
    </row>
    <row r="17" spans="1:5" x14ac:dyDescent="0.35">
      <c r="A17" t="s">
        <v>214</v>
      </c>
      <c r="B17">
        <v>1548</v>
      </c>
      <c r="C17">
        <v>173</v>
      </c>
      <c r="D17">
        <v>1721</v>
      </c>
      <c r="E17" s="7"/>
    </row>
    <row r="18" spans="1:5" x14ac:dyDescent="0.35">
      <c r="A18" t="s">
        <v>218</v>
      </c>
      <c r="B18">
        <v>1246</v>
      </c>
      <c r="C18">
        <v>139</v>
      </c>
      <c r="D18">
        <v>1385</v>
      </c>
      <c r="E18" s="7"/>
    </row>
    <row r="19" spans="1:5" x14ac:dyDescent="0.35">
      <c r="A19" t="s">
        <v>209</v>
      </c>
      <c r="B19">
        <v>1156</v>
      </c>
      <c r="C19">
        <v>129</v>
      </c>
      <c r="D19">
        <v>1285</v>
      </c>
      <c r="E19" s="7"/>
    </row>
    <row r="20" spans="1:5" x14ac:dyDescent="0.35">
      <c r="A20" t="s">
        <v>224</v>
      </c>
      <c r="B20">
        <v>1097</v>
      </c>
      <c r="C20">
        <v>122</v>
      </c>
      <c r="D20">
        <v>1219</v>
      </c>
      <c r="E20" s="7"/>
    </row>
    <row r="21" spans="1:5" x14ac:dyDescent="0.35">
      <c r="A21" t="s">
        <v>213</v>
      </c>
      <c r="B21">
        <v>833</v>
      </c>
      <c r="C21">
        <v>92.9</v>
      </c>
      <c r="D21">
        <v>926</v>
      </c>
      <c r="E21" s="7"/>
    </row>
    <row r="22" spans="1:5" x14ac:dyDescent="0.35">
      <c r="A22" t="s">
        <v>193</v>
      </c>
      <c r="B22">
        <v>823</v>
      </c>
      <c r="C22">
        <v>91.8</v>
      </c>
      <c r="D22">
        <v>915</v>
      </c>
      <c r="E22" s="7"/>
    </row>
    <row r="23" spans="1:5" x14ac:dyDescent="0.35">
      <c r="A23" t="s">
        <v>203</v>
      </c>
      <c r="B23">
        <v>679</v>
      </c>
      <c r="C23">
        <v>75.8</v>
      </c>
      <c r="D23">
        <v>755</v>
      </c>
      <c r="E23" s="7"/>
    </row>
    <row r="24" spans="1:5" x14ac:dyDescent="0.35">
      <c r="A24" t="s">
        <v>208</v>
      </c>
      <c r="B24">
        <v>565</v>
      </c>
      <c r="C24">
        <v>63.1</v>
      </c>
      <c r="D24">
        <v>629</v>
      </c>
      <c r="E24" s="7"/>
    </row>
    <row r="25" spans="1:5" x14ac:dyDescent="0.35">
      <c r="A25" t="s">
        <v>207</v>
      </c>
      <c r="B25">
        <v>314</v>
      </c>
      <c r="C25">
        <v>35</v>
      </c>
      <c r="D25">
        <v>349</v>
      </c>
      <c r="E25" s="7"/>
    </row>
    <row r="26" spans="1:5" x14ac:dyDescent="0.35">
      <c r="A26" t="s">
        <v>191</v>
      </c>
      <c r="B26">
        <v>299</v>
      </c>
      <c r="C26">
        <v>33.4</v>
      </c>
      <c r="D26">
        <v>333</v>
      </c>
      <c r="E26" s="7"/>
    </row>
    <row r="27" spans="1:5" x14ac:dyDescent="0.35">
      <c r="A27" t="s">
        <v>200</v>
      </c>
      <c r="B27">
        <v>289</v>
      </c>
      <c r="C27">
        <v>32.299999999999997</v>
      </c>
      <c r="D27">
        <v>322</v>
      </c>
      <c r="E27" s="7"/>
    </row>
    <row r="28" spans="1:5" x14ac:dyDescent="0.35">
      <c r="A28" t="s">
        <v>196</v>
      </c>
      <c r="B28">
        <v>272</v>
      </c>
      <c r="C28">
        <v>30.3</v>
      </c>
      <c r="D28">
        <v>302</v>
      </c>
      <c r="E28" s="7"/>
    </row>
    <row r="29" spans="1:5" x14ac:dyDescent="0.35">
      <c r="A29" t="s">
        <v>204</v>
      </c>
      <c r="B29">
        <v>158</v>
      </c>
      <c r="C29">
        <v>17.600000000000001</v>
      </c>
      <c r="D29">
        <v>175</v>
      </c>
      <c r="E29" s="7"/>
    </row>
    <row r="30" spans="1:5" x14ac:dyDescent="0.35">
      <c r="A30" t="s">
        <v>194</v>
      </c>
      <c r="B30">
        <v>10.8</v>
      </c>
      <c r="C30">
        <v>1.21</v>
      </c>
      <c r="D30">
        <v>12</v>
      </c>
      <c r="E30" s="7"/>
    </row>
    <row r="31" spans="1:5" x14ac:dyDescent="0.35">
      <c r="A31" t="s">
        <v>195</v>
      </c>
      <c r="B31">
        <v>0</v>
      </c>
      <c r="C31">
        <v>0</v>
      </c>
      <c r="D31">
        <v>0</v>
      </c>
      <c r="E31" s="7"/>
    </row>
    <row r="32" spans="1:5" x14ac:dyDescent="0.35">
      <c r="A32" t="s">
        <v>183</v>
      </c>
      <c r="B32">
        <v>0</v>
      </c>
      <c r="C32">
        <v>0</v>
      </c>
      <c r="D32">
        <v>0</v>
      </c>
      <c r="E32" s="7"/>
    </row>
    <row r="33" spans="1:5" x14ac:dyDescent="0.35">
      <c r="A33" t="s">
        <v>184</v>
      </c>
      <c r="B33">
        <v>0</v>
      </c>
      <c r="C33">
        <v>0</v>
      </c>
      <c r="D33">
        <v>0</v>
      </c>
      <c r="E33" s="7"/>
    </row>
    <row r="34" spans="1:5" x14ac:dyDescent="0.35">
      <c r="A34" t="s">
        <v>185</v>
      </c>
      <c r="B34">
        <v>0</v>
      </c>
      <c r="C34">
        <v>0</v>
      </c>
      <c r="D34">
        <v>0</v>
      </c>
      <c r="E34" s="7"/>
    </row>
    <row r="35" spans="1:5" x14ac:dyDescent="0.35">
      <c r="A35" t="s">
        <v>186</v>
      </c>
      <c r="B35">
        <v>0</v>
      </c>
      <c r="C35">
        <v>0</v>
      </c>
      <c r="D35">
        <v>0</v>
      </c>
      <c r="E35" s="7"/>
    </row>
    <row r="36" spans="1:5" x14ac:dyDescent="0.35">
      <c r="A36" t="s">
        <v>187</v>
      </c>
      <c r="B36">
        <v>0</v>
      </c>
      <c r="C36">
        <v>0</v>
      </c>
      <c r="D36">
        <v>0</v>
      </c>
      <c r="E36" s="7"/>
    </row>
    <row r="37" spans="1:5" x14ac:dyDescent="0.35">
      <c r="A37" t="s">
        <v>188</v>
      </c>
      <c r="B37">
        <v>0</v>
      </c>
      <c r="C37">
        <v>0</v>
      </c>
      <c r="D37">
        <v>0</v>
      </c>
      <c r="E37" s="7"/>
    </row>
    <row r="38" spans="1:5" x14ac:dyDescent="0.35">
      <c r="A38" t="s">
        <v>189</v>
      </c>
      <c r="B38">
        <v>0</v>
      </c>
      <c r="C38">
        <v>0</v>
      </c>
      <c r="D38">
        <v>0</v>
      </c>
      <c r="E38" s="7"/>
    </row>
    <row r="39" spans="1:5" x14ac:dyDescent="0.35">
      <c r="A39" t="s">
        <v>190</v>
      </c>
      <c r="B39">
        <v>0</v>
      </c>
      <c r="C39">
        <v>0</v>
      </c>
      <c r="D39">
        <v>0</v>
      </c>
      <c r="E39" s="7"/>
    </row>
    <row r="40" spans="1:5" x14ac:dyDescent="0.35">
      <c r="A40" t="s">
        <v>206</v>
      </c>
      <c r="B40">
        <v>0</v>
      </c>
      <c r="C40">
        <v>0</v>
      </c>
      <c r="D40">
        <v>0</v>
      </c>
      <c r="E40" s="7"/>
    </row>
    <row r="41" spans="1:5" x14ac:dyDescent="0.35">
      <c r="A41" t="s">
        <v>198</v>
      </c>
      <c r="B41">
        <v>0</v>
      </c>
      <c r="C41">
        <v>0</v>
      </c>
      <c r="D41">
        <v>0</v>
      </c>
      <c r="E41" s="7"/>
    </row>
    <row r="42" spans="1:5" x14ac:dyDescent="0.35">
      <c r="A42" t="s">
        <v>225</v>
      </c>
      <c r="B42">
        <v>0</v>
      </c>
      <c r="C42">
        <v>0</v>
      </c>
      <c r="D42">
        <v>0</v>
      </c>
      <c r="E42" s="7"/>
    </row>
    <row r="43" spans="1:5" x14ac:dyDescent="0.35">
      <c r="A43" t="s">
        <v>215</v>
      </c>
      <c r="B43">
        <v>0</v>
      </c>
      <c r="C43">
        <v>0</v>
      </c>
      <c r="D43">
        <v>0</v>
      </c>
      <c r="E43" s="7"/>
    </row>
    <row r="44" spans="1:5" x14ac:dyDescent="0.35">
      <c r="A44" t="s">
        <v>199</v>
      </c>
      <c r="B44">
        <v>0</v>
      </c>
      <c r="C44">
        <v>0</v>
      </c>
      <c r="D44">
        <v>0</v>
      </c>
      <c r="E44" s="7"/>
    </row>
    <row r="45" spans="1:5" x14ac:dyDescent="0.35">
      <c r="A45" t="s">
        <v>182</v>
      </c>
      <c r="B45">
        <v>0</v>
      </c>
      <c r="C45">
        <v>0</v>
      </c>
      <c r="D45">
        <v>0</v>
      </c>
      <c r="E45" s="7"/>
    </row>
    <row r="46" spans="1:5" x14ac:dyDescent="0.35">
      <c r="A46" t="s">
        <v>211</v>
      </c>
      <c r="B46">
        <v>0</v>
      </c>
      <c r="C46">
        <v>0</v>
      </c>
      <c r="D46">
        <v>0</v>
      </c>
      <c r="E46" s="7"/>
    </row>
    <row r="47" spans="1:5" x14ac:dyDescent="0.35">
      <c r="A47" t="s">
        <v>216</v>
      </c>
      <c r="B47">
        <v>0</v>
      </c>
      <c r="C47">
        <v>0</v>
      </c>
      <c r="D47">
        <v>0</v>
      </c>
      <c r="E47" s="7"/>
    </row>
    <row r="48" spans="1:5" x14ac:dyDescent="0.35">
      <c r="A48" t="s">
        <v>202</v>
      </c>
      <c r="B48">
        <v>0</v>
      </c>
      <c r="C48">
        <v>0</v>
      </c>
      <c r="D48">
        <v>0</v>
      </c>
      <c r="E48" s="7"/>
    </row>
    <row r="49" spans="1:5" x14ac:dyDescent="0.35">
      <c r="A49" t="s">
        <v>197</v>
      </c>
      <c r="B49">
        <v>0</v>
      </c>
      <c r="C49">
        <v>0</v>
      </c>
      <c r="D49">
        <v>0</v>
      </c>
      <c r="E49" s="7"/>
    </row>
    <row r="50" spans="1:5" x14ac:dyDescent="0.35">
      <c r="A50" t="s">
        <v>220</v>
      </c>
      <c r="B50">
        <v>0</v>
      </c>
      <c r="C50">
        <v>0</v>
      </c>
      <c r="D50">
        <v>0</v>
      </c>
      <c r="E50" s="7"/>
    </row>
    <row r="51" spans="1:5" x14ac:dyDescent="0.35">
      <c r="A51" t="s">
        <v>232</v>
      </c>
      <c r="B51">
        <v>0</v>
      </c>
      <c r="C51">
        <v>0</v>
      </c>
      <c r="D51">
        <v>0</v>
      </c>
      <c r="E51" s="7"/>
    </row>
    <row r="52" spans="1:5" x14ac:dyDescent="0.35">
      <c r="A52" t="s">
        <v>210</v>
      </c>
      <c r="B52">
        <v>0</v>
      </c>
      <c r="C52">
        <v>0</v>
      </c>
      <c r="D52">
        <v>0</v>
      </c>
      <c r="E52" s="7"/>
    </row>
    <row r="53" spans="1:5" x14ac:dyDescent="0.35">
      <c r="A53" t="s">
        <v>192</v>
      </c>
      <c r="B53">
        <v>0</v>
      </c>
      <c r="C53">
        <v>0</v>
      </c>
      <c r="D53">
        <v>0</v>
      </c>
      <c r="E53" s="7"/>
    </row>
    <row r="54" spans="1:5" x14ac:dyDescent="0.35">
      <c r="A54" t="s">
        <v>205</v>
      </c>
      <c r="B54">
        <v>0</v>
      </c>
      <c r="C54">
        <v>0</v>
      </c>
      <c r="D54">
        <v>0</v>
      </c>
      <c r="E54" s="7"/>
    </row>
    <row r="55" spans="1:5" x14ac:dyDescent="0.35">
      <c r="A55" t="s">
        <v>227</v>
      </c>
      <c r="B55">
        <v>0</v>
      </c>
      <c r="C55">
        <v>0</v>
      </c>
      <c r="D55">
        <v>0</v>
      </c>
    </row>
  </sheetData>
  <sortState xmlns:xlrd2="http://schemas.microsoft.com/office/spreadsheetml/2017/richdata2" ref="A2:D56">
    <sortCondition descending="1" ref="D2:D56"/>
  </sortState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3FD44-AEA4-4F24-83E9-3F43D0D12EC8}">
  <dimension ref="A1:B55"/>
  <sheetViews>
    <sheetView topLeftCell="A34" workbookViewId="0">
      <selection activeCell="B34" sqref="B34"/>
    </sheetView>
  </sheetViews>
  <sheetFormatPr defaultRowHeight="14.5" x14ac:dyDescent="0.35"/>
  <sheetData>
    <row r="1" spans="1:2" x14ac:dyDescent="0.35">
      <c r="A1" t="s">
        <v>306</v>
      </c>
      <c r="B1" t="s">
        <v>281</v>
      </c>
    </row>
    <row r="2" spans="1:2" x14ac:dyDescent="0.35">
      <c r="A2" t="s">
        <v>108</v>
      </c>
      <c r="B2">
        <v>0</v>
      </c>
    </row>
    <row r="3" spans="1:2" x14ac:dyDescent="0.35">
      <c r="A3" t="s">
        <v>109</v>
      </c>
      <c r="B3">
        <v>0</v>
      </c>
    </row>
    <row r="4" spans="1:2" x14ac:dyDescent="0.35">
      <c r="A4" t="s">
        <v>110</v>
      </c>
      <c r="B4">
        <v>0</v>
      </c>
    </row>
    <row r="5" spans="1:2" x14ac:dyDescent="0.35">
      <c r="A5" t="s">
        <v>111</v>
      </c>
      <c r="B5">
        <v>0</v>
      </c>
    </row>
    <row r="6" spans="1:2" x14ac:dyDescent="0.35">
      <c r="A6" t="s">
        <v>112</v>
      </c>
      <c r="B6">
        <v>0</v>
      </c>
    </row>
    <row r="7" spans="1:2" x14ac:dyDescent="0.35">
      <c r="A7" t="s">
        <v>113</v>
      </c>
      <c r="B7">
        <v>0</v>
      </c>
    </row>
    <row r="8" spans="1:2" x14ac:dyDescent="0.35">
      <c r="A8" t="s">
        <v>114</v>
      </c>
      <c r="B8">
        <v>0</v>
      </c>
    </row>
    <row r="9" spans="1:2" x14ac:dyDescent="0.35">
      <c r="A9" t="s">
        <v>115</v>
      </c>
      <c r="B9">
        <v>0</v>
      </c>
    </row>
    <row r="10" spans="1:2" x14ac:dyDescent="0.35">
      <c r="A10" t="s">
        <v>116</v>
      </c>
      <c r="B10">
        <v>0</v>
      </c>
    </row>
    <row r="11" spans="1:2" x14ac:dyDescent="0.35">
      <c r="A11" t="s">
        <v>117</v>
      </c>
      <c r="B11">
        <v>0</v>
      </c>
    </row>
    <row r="12" spans="1:2" x14ac:dyDescent="0.35">
      <c r="A12" t="s">
        <v>118</v>
      </c>
      <c r="B12">
        <v>0</v>
      </c>
    </row>
    <row r="13" spans="1:2" x14ac:dyDescent="0.35">
      <c r="A13" t="s">
        <v>119</v>
      </c>
      <c r="B13">
        <v>0</v>
      </c>
    </row>
    <row r="14" spans="1:2" x14ac:dyDescent="0.35">
      <c r="A14" t="s">
        <v>120</v>
      </c>
      <c r="B14">
        <v>0</v>
      </c>
    </row>
    <row r="15" spans="1:2" x14ac:dyDescent="0.35">
      <c r="A15" t="s">
        <v>121</v>
      </c>
      <c r="B15">
        <v>0</v>
      </c>
    </row>
    <row r="16" spans="1:2" x14ac:dyDescent="0.35">
      <c r="A16" t="s">
        <v>122</v>
      </c>
      <c r="B16">
        <v>0</v>
      </c>
    </row>
    <row r="17" spans="1:2" x14ac:dyDescent="0.35">
      <c r="A17" t="s">
        <v>123</v>
      </c>
      <c r="B17">
        <v>0</v>
      </c>
    </row>
    <row r="18" spans="1:2" x14ac:dyDescent="0.35">
      <c r="A18" t="s">
        <v>124</v>
      </c>
      <c r="B18">
        <v>0</v>
      </c>
    </row>
    <row r="19" spans="1:2" x14ac:dyDescent="0.35">
      <c r="A19" t="s">
        <v>125</v>
      </c>
      <c r="B19">
        <v>0</v>
      </c>
    </row>
    <row r="20" spans="1:2" x14ac:dyDescent="0.35">
      <c r="A20" t="s">
        <v>126</v>
      </c>
      <c r="B20">
        <v>0</v>
      </c>
    </row>
    <row r="21" spans="1:2" x14ac:dyDescent="0.35">
      <c r="A21" t="s">
        <v>127</v>
      </c>
      <c r="B21">
        <v>0</v>
      </c>
    </row>
    <row r="22" spans="1:2" x14ac:dyDescent="0.35">
      <c r="A22" t="s">
        <v>128</v>
      </c>
      <c r="B22">
        <v>0</v>
      </c>
    </row>
    <row r="23" spans="1:2" x14ac:dyDescent="0.35">
      <c r="A23" t="s">
        <v>129</v>
      </c>
      <c r="B23">
        <v>0</v>
      </c>
    </row>
    <row r="24" spans="1:2" x14ac:dyDescent="0.35">
      <c r="A24" t="s">
        <v>130</v>
      </c>
      <c r="B24">
        <v>0</v>
      </c>
    </row>
    <row r="25" spans="1:2" x14ac:dyDescent="0.35">
      <c r="A25" t="s">
        <v>131</v>
      </c>
      <c r="B25">
        <v>0</v>
      </c>
    </row>
    <row r="26" spans="1:2" x14ac:dyDescent="0.35">
      <c r="A26" t="s">
        <v>132</v>
      </c>
      <c r="B26">
        <v>0</v>
      </c>
    </row>
    <row r="27" spans="1:2" x14ac:dyDescent="0.35">
      <c r="A27" t="s">
        <v>133</v>
      </c>
      <c r="B27">
        <v>0</v>
      </c>
    </row>
    <row r="28" spans="1:2" x14ac:dyDescent="0.35">
      <c r="A28" t="s">
        <v>134</v>
      </c>
      <c r="B28">
        <v>0</v>
      </c>
    </row>
    <row r="29" spans="1:2" x14ac:dyDescent="0.35">
      <c r="A29" t="s">
        <v>135</v>
      </c>
      <c r="B29">
        <v>0</v>
      </c>
    </row>
    <row r="30" spans="1:2" x14ac:dyDescent="0.35">
      <c r="A30" t="s">
        <v>136</v>
      </c>
      <c r="B30">
        <v>0</v>
      </c>
    </row>
    <row r="31" spans="1:2" x14ac:dyDescent="0.35">
      <c r="A31" t="s">
        <v>137</v>
      </c>
      <c r="B31">
        <v>0</v>
      </c>
    </row>
    <row r="32" spans="1:2" x14ac:dyDescent="0.35">
      <c r="A32" t="s">
        <v>138</v>
      </c>
      <c r="B32">
        <v>0</v>
      </c>
    </row>
    <row r="33" spans="1:2" x14ac:dyDescent="0.35">
      <c r="A33" t="s">
        <v>139</v>
      </c>
      <c r="B33">
        <v>0</v>
      </c>
    </row>
    <row r="34" spans="1:2" x14ac:dyDescent="0.35">
      <c r="A34" t="s">
        <v>140</v>
      </c>
      <c r="B34">
        <v>0</v>
      </c>
    </row>
    <row r="35" spans="1:2" x14ac:dyDescent="0.35">
      <c r="A35" t="s">
        <v>141</v>
      </c>
      <c r="B35">
        <v>0</v>
      </c>
    </row>
    <row r="36" spans="1:2" x14ac:dyDescent="0.35">
      <c r="A36" t="s">
        <v>142</v>
      </c>
      <c r="B36">
        <v>0</v>
      </c>
    </row>
    <row r="37" spans="1:2" x14ac:dyDescent="0.35">
      <c r="A37" t="s">
        <v>143</v>
      </c>
      <c r="B37">
        <v>0</v>
      </c>
    </row>
    <row r="38" spans="1:2" x14ac:dyDescent="0.35">
      <c r="A38" t="s">
        <v>144</v>
      </c>
      <c r="B38">
        <v>0</v>
      </c>
    </row>
    <row r="39" spans="1:2" x14ac:dyDescent="0.35">
      <c r="A39" t="s">
        <v>145</v>
      </c>
      <c r="B39">
        <v>0</v>
      </c>
    </row>
    <row r="40" spans="1:2" x14ac:dyDescent="0.35">
      <c r="A40" t="s">
        <v>146</v>
      </c>
      <c r="B40">
        <v>0</v>
      </c>
    </row>
    <row r="41" spans="1:2" x14ac:dyDescent="0.35">
      <c r="A41" t="s">
        <v>147</v>
      </c>
      <c r="B41">
        <v>0</v>
      </c>
    </row>
    <row r="42" spans="1:2" x14ac:dyDescent="0.35">
      <c r="A42" t="s">
        <v>148</v>
      </c>
      <c r="B42">
        <v>0</v>
      </c>
    </row>
    <row r="43" spans="1:2" x14ac:dyDescent="0.35">
      <c r="A43" t="s">
        <v>149</v>
      </c>
      <c r="B43">
        <v>0</v>
      </c>
    </row>
    <row r="44" spans="1:2" x14ac:dyDescent="0.35">
      <c r="A44" t="s">
        <v>150</v>
      </c>
      <c r="B44">
        <v>0</v>
      </c>
    </row>
    <row r="45" spans="1:2" x14ac:dyDescent="0.35">
      <c r="A45" t="s">
        <v>151</v>
      </c>
      <c r="B45">
        <v>0</v>
      </c>
    </row>
    <row r="46" spans="1:2" x14ac:dyDescent="0.35">
      <c r="A46" t="s">
        <v>152</v>
      </c>
      <c r="B46">
        <v>0</v>
      </c>
    </row>
    <row r="47" spans="1:2" x14ac:dyDescent="0.35">
      <c r="A47" t="s">
        <v>153</v>
      </c>
      <c r="B47">
        <v>0</v>
      </c>
    </row>
    <row r="48" spans="1:2" x14ac:dyDescent="0.35">
      <c r="A48" t="s">
        <v>154</v>
      </c>
      <c r="B48">
        <v>0</v>
      </c>
    </row>
    <row r="49" spans="1:2" x14ac:dyDescent="0.35">
      <c r="A49" t="s">
        <v>155</v>
      </c>
      <c r="B49">
        <v>0</v>
      </c>
    </row>
    <row r="50" spans="1:2" x14ac:dyDescent="0.35">
      <c r="A50" t="s">
        <v>156</v>
      </c>
      <c r="B50">
        <v>0</v>
      </c>
    </row>
    <row r="51" spans="1:2" x14ac:dyDescent="0.35">
      <c r="A51" t="s">
        <v>157</v>
      </c>
      <c r="B51">
        <v>0</v>
      </c>
    </row>
    <row r="52" spans="1:2" x14ac:dyDescent="0.35">
      <c r="A52" t="s">
        <v>158</v>
      </c>
      <c r="B52">
        <v>0</v>
      </c>
    </row>
    <row r="53" spans="1:2" x14ac:dyDescent="0.35">
      <c r="A53" t="s">
        <v>159</v>
      </c>
      <c r="B53">
        <v>0</v>
      </c>
    </row>
    <row r="54" spans="1:2" x14ac:dyDescent="0.35">
      <c r="A54" t="s">
        <v>160</v>
      </c>
      <c r="B54">
        <v>0</v>
      </c>
    </row>
    <row r="55" spans="1:2" x14ac:dyDescent="0.35">
      <c r="A55" t="s">
        <v>54</v>
      </c>
      <c r="B55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96BF1-8E1B-4F03-8256-7FF4C3761791}">
  <dimension ref="A1:C55"/>
  <sheetViews>
    <sheetView topLeftCell="A37" workbookViewId="0">
      <selection activeCell="C54" sqref="C2:C54"/>
    </sheetView>
  </sheetViews>
  <sheetFormatPr defaultRowHeight="14.5" x14ac:dyDescent="0.35"/>
  <cols>
    <col min="1" max="1" width="15.54296875" bestFit="1" customWidth="1"/>
  </cols>
  <sheetData>
    <row r="1" spans="1:3" x14ac:dyDescent="0.35">
      <c r="A1" t="s">
        <v>161</v>
      </c>
      <c r="B1" t="s">
        <v>162</v>
      </c>
    </row>
    <row r="2" spans="1:3" x14ac:dyDescent="0.35">
      <c r="A2" t="s">
        <v>108</v>
      </c>
      <c r="B2">
        <v>-270</v>
      </c>
      <c r="C2" s="7">
        <f t="shared" ref="C2:C53" si="0">B2/$B$55</f>
        <v>-4.0090872644661232E-3</v>
      </c>
    </row>
    <row r="3" spans="1:3" x14ac:dyDescent="0.35">
      <c r="A3" t="s">
        <v>109</v>
      </c>
      <c r="B3">
        <v>208</v>
      </c>
      <c r="C3" s="7">
        <f t="shared" si="0"/>
        <v>3.0884820407739025E-3</v>
      </c>
    </row>
    <row r="4" spans="1:3" x14ac:dyDescent="0.35">
      <c r="A4" t="s">
        <v>110</v>
      </c>
      <c r="B4">
        <v>25.6</v>
      </c>
      <c r="C4" s="7">
        <f t="shared" si="0"/>
        <v>3.8012086655678798E-4</v>
      </c>
    </row>
    <row r="5" spans="1:3" x14ac:dyDescent="0.35">
      <c r="A5" t="s">
        <v>111</v>
      </c>
      <c r="B5">
        <v>881</v>
      </c>
      <c r="C5" s="7">
        <f t="shared" si="0"/>
        <v>1.3081503259239461E-2</v>
      </c>
    </row>
    <row r="6" spans="1:3" x14ac:dyDescent="0.35">
      <c r="A6" t="s">
        <v>112</v>
      </c>
      <c r="B6">
        <v>2097</v>
      </c>
      <c r="C6" s="7">
        <f t="shared" si="0"/>
        <v>3.113724442068689E-2</v>
      </c>
    </row>
    <row r="7" spans="1:3" x14ac:dyDescent="0.35">
      <c r="A7" t="s">
        <v>113</v>
      </c>
      <c r="B7">
        <v>127</v>
      </c>
      <c r="C7" s="7">
        <f t="shared" si="0"/>
        <v>1.8857558614340654E-3</v>
      </c>
    </row>
    <row r="8" spans="1:3" x14ac:dyDescent="0.35">
      <c r="A8" t="s">
        <v>114</v>
      </c>
      <c r="B8">
        <v>251</v>
      </c>
      <c r="C8" s="7">
        <f t="shared" si="0"/>
        <v>3.7269663088185072E-3</v>
      </c>
    </row>
    <row r="9" spans="1:3" x14ac:dyDescent="0.35">
      <c r="A9" t="s">
        <v>115</v>
      </c>
      <c r="B9">
        <v>-48.1</v>
      </c>
      <c r="C9" s="7">
        <f t="shared" si="0"/>
        <v>-7.1421147192896495E-4</v>
      </c>
    </row>
    <row r="10" spans="1:3" x14ac:dyDescent="0.35">
      <c r="A10" t="s">
        <v>116</v>
      </c>
      <c r="B10">
        <v>141</v>
      </c>
      <c r="C10" s="7">
        <f t="shared" si="0"/>
        <v>2.0936344603323088E-3</v>
      </c>
    </row>
    <row r="11" spans="1:3" x14ac:dyDescent="0.35">
      <c r="A11" t="s">
        <v>117</v>
      </c>
      <c r="B11">
        <v>605</v>
      </c>
      <c r="C11" s="7">
        <f t="shared" si="0"/>
        <v>8.9833251666740915E-3</v>
      </c>
    </row>
    <row r="12" spans="1:3" x14ac:dyDescent="0.35">
      <c r="A12" t="s">
        <v>118</v>
      </c>
      <c r="B12">
        <v>234</v>
      </c>
      <c r="C12" s="7">
        <f t="shared" si="0"/>
        <v>3.4745422958706402E-3</v>
      </c>
    </row>
    <row r="13" spans="1:3" x14ac:dyDescent="0.35">
      <c r="A13" t="s">
        <v>119</v>
      </c>
      <c r="B13">
        <v>150</v>
      </c>
      <c r="C13" s="7">
        <f t="shared" si="0"/>
        <v>2.2272707024811795E-3</v>
      </c>
    </row>
    <row r="14" spans="1:3" x14ac:dyDescent="0.35">
      <c r="A14" t="s">
        <v>120</v>
      </c>
      <c r="B14">
        <v>296</v>
      </c>
      <c r="C14" s="7">
        <f t="shared" si="0"/>
        <v>4.3951475195628609E-3</v>
      </c>
    </row>
    <row r="15" spans="1:3" x14ac:dyDescent="0.35">
      <c r="A15" t="s">
        <v>121</v>
      </c>
      <c r="B15">
        <v>106</v>
      </c>
      <c r="C15" s="7">
        <f t="shared" si="0"/>
        <v>1.5739379630867003E-3</v>
      </c>
    </row>
    <row r="16" spans="1:3" x14ac:dyDescent="0.35">
      <c r="A16" t="s">
        <v>122</v>
      </c>
      <c r="B16">
        <v>559</v>
      </c>
      <c r="C16" s="7">
        <f t="shared" si="0"/>
        <v>8.3002954845798633E-3</v>
      </c>
    </row>
    <row r="17" spans="1:3" x14ac:dyDescent="0.35">
      <c r="A17" t="s">
        <v>123</v>
      </c>
      <c r="B17">
        <v>-132</v>
      </c>
      <c r="C17" s="7">
        <f t="shared" si="0"/>
        <v>-1.959998218183438E-3</v>
      </c>
    </row>
    <row r="18" spans="1:3" x14ac:dyDescent="0.35">
      <c r="A18" t="s">
        <v>124</v>
      </c>
      <c r="B18">
        <v>-1357</v>
      </c>
      <c r="C18" s="7">
        <f t="shared" si="0"/>
        <v>-2.0149375621779739E-2</v>
      </c>
    </row>
    <row r="19" spans="1:3" x14ac:dyDescent="0.35">
      <c r="A19" t="s">
        <v>125</v>
      </c>
      <c r="B19">
        <v>3.39</v>
      </c>
      <c r="C19" s="7">
        <f t="shared" si="0"/>
        <v>5.0336317876074659E-5</v>
      </c>
    </row>
    <row r="20" spans="1:3" x14ac:dyDescent="0.35">
      <c r="A20" t="s">
        <v>126</v>
      </c>
      <c r="B20">
        <v>-90.5</v>
      </c>
      <c r="C20" s="7">
        <f t="shared" si="0"/>
        <v>-1.3437866571636449E-3</v>
      </c>
    </row>
    <row r="21" spans="1:3" x14ac:dyDescent="0.35">
      <c r="A21" t="s">
        <v>127</v>
      </c>
      <c r="B21">
        <v>42.2</v>
      </c>
      <c r="C21" s="7">
        <f t="shared" si="0"/>
        <v>6.2660549096470522E-4</v>
      </c>
    </row>
    <row r="22" spans="1:3" x14ac:dyDescent="0.35">
      <c r="A22" t="s">
        <v>128</v>
      </c>
      <c r="B22">
        <v>31.2</v>
      </c>
      <c r="C22" s="7">
        <f t="shared" si="0"/>
        <v>4.6327230611608531E-4</v>
      </c>
    </row>
    <row r="23" spans="1:3" x14ac:dyDescent="0.35">
      <c r="A23" t="s">
        <v>129</v>
      </c>
      <c r="B23">
        <v>34.5</v>
      </c>
      <c r="C23" s="7">
        <f t="shared" si="0"/>
        <v>5.122722615706713E-4</v>
      </c>
    </row>
    <row r="24" spans="1:3" x14ac:dyDescent="0.35">
      <c r="A24" t="s">
        <v>130</v>
      </c>
      <c r="B24">
        <v>322</v>
      </c>
      <c r="C24" s="7">
        <f t="shared" si="0"/>
        <v>4.7812077746595986E-3</v>
      </c>
    </row>
    <row r="25" spans="1:3" x14ac:dyDescent="0.35">
      <c r="A25" t="s">
        <v>131</v>
      </c>
      <c r="B25">
        <v>-516</v>
      </c>
      <c r="C25" s="7">
        <f t="shared" si="0"/>
        <v>-7.6618112165352577E-3</v>
      </c>
    </row>
    <row r="26" spans="1:3" x14ac:dyDescent="0.35">
      <c r="A26" t="s">
        <v>132</v>
      </c>
      <c r="B26">
        <v>185</v>
      </c>
      <c r="C26" s="7">
        <f t="shared" si="0"/>
        <v>2.746967199726788E-3</v>
      </c>
    </row>
    <row r="27" spans="1:3" x14ac:dyDescent="0.35">
      <c r="A27" t="s">
        <v>133</v>
      </c>
      <c r="B27">
        <v>85.6</v>
      </c>
      <c r="C27" s="7">
        <f t="shared" si="0"/>
        <v>1.2710291475492596E-3</v>
      </c>
    </row>
    <row r="28" spans="1:3" x14ac:dyDescent="0.35">
      <c r="A28" t="s">
        <v>134</v>
      </c>
      <c r="B28">
        <v>-262</v>
      </c>
      <c r="C28" s="7">
        <f t="shared" si="0"/>
        <v>-3.890299493667127E-3</v>
      </c>
    </row>
    <row r="29" spans="1:3" x14ac:dyDescent="0.35">
      <c r="A29" t="s">
        <v>135</v>
      </c>
      <c r="B29">
        <v>40</v>
      </c>
      <c r="C29" s="7">
        <f t="shared" si="0"/>
        <v>5.9393885399498119E-4</v>
      </c>
    </row>
    <row r="30" spans="1:3" x14ac:dyDescent="0.35">
      <c r="A30" t="s">
        <v>136</v>
      </c>
      <c r="B30">
        <v>104</v>
      </c>
      <c r="C30" s="7">
        <f t="shared" si="0"/>
        <v>1.5442410203869513E-3</v>
      </c>
    </row>
    <row r="31" spans="1:3" x14ac:dyDescent="0.35">
      <c r="A31" t="s">
        <v>137</v>
      </c>
      <c r="B31">
        <v>-44.7</v>
      </c>
      <c r="C31" s="7">
        <f t="shared" si="0"/>
        <v>-6.6372666933939154E-4</v>
      </c>
    </row>
    <row r="32" spans="1:3" x14ac:dyDescent="0.35">
      <c r="A32" t="s">
        <v>138</v>
      </c>
      <c r="B32">
        <v>-5.46</v>
      </c>
      <c r="C32" s="7">
        <f t="shared" si="0"/>
        <v>-8.1072653570314932E-5</v>
      </c>
    </row>
    <row r="33" spans="1:3" x14ac:dyDescent="0.35">
      <c r="A33" t="s">
        <v>139</v>
      </c>
      <c r="B33">
        <v>-115</v>
      </c>
      <c r="C33" s="7">
        <f t="shared" si="0"/>
        <v>-1.7075742052355711E-3</v>
      </c>
    </row>
    <row r="34" spans="1:3" x14ac:dyDescent="0.35">
      <c r="A34" t="s">
        <v>140</v>
      </c>
      <c r="B34">
        <v>-3.95</v>
      </c>
      <c r="C34" s="7">
        <f t="shared" si="0"/>
        <v>-5.86514618320044E-5</v>
      </c>
    </row>
    <row r="35" spans="1:3" x14ac:dyDescent="0.35">
      <c r="A35" t="s">
        <v>141</v>
      </c>
      <c r="B35">
        <v>-403</v>
      </c>
      <c r="C35" s="7">
        <f t="shared" si="0"/>
        <v>-5.9839339539994362E-3</v>
      </c>
    </row>
    <row r="36" spans="1:3" x14ac:dyDescent="0.35">
      <c r="A36" t="s">
        <v>142</v>
      </c>
      <c r="B36">
        <v>-208</v>
      </c>
      <c r="C36" s="7">
        <f t="shared" si="0"/>
        <v>-3.0884820407739025E-3</v>
      </c>
    </row>
    <row r="37" spans="1:3" x14ac:dyDescent="0.35">
      <c r="A37" t="s">
        <v>143</v>
      </c>
      <c r="B37">
        <v>-217</v>
      </c>
      <c r="C37" s="7">
        <f t="shared" si="0"/>
        <v>-3.2221182829227733E-3</v>
      </c>
    </row>
    <row r="38" spans="1:3" x14ac:dyDescent="0.35">
      <c r="A38" t="s">
        <v>144</v>
      </c>
      <c r="B38">
        <v>-2.82</v>
      </c>
      <c r="C38" s="7">
        <f t="shared" si="0"/>
        <v>-4.1872689206646176E-5</v>
      </c>
    </row>
    <row r="39" spans="1:3" x14ac:dyDescent="0.35">
      <c r="A39" t="s">
        <v>145</v>
      </c>
      <c r="B39">
        <v>-145</v>
      </c>
      <c r="C39" s="7">
        <f t="shared" si="0"/>
        <v>-2.1530283457318069E-3</v>
      </c>
    </row>
    <row r="40" spans="1:3" x14ac:dyDescent="0.35">
      <c r="A40" t="s">
        <v>146</v>
      </c>
      <c r="B40">
        <v>-530</v>
      </c>
      <c r="C40" s="7">
        <f t="shared" si="0"/>
        <v>-7.8696898154335011E-3</v>
      </c>
    </row>
    <row r="41" spans="1:3" x14ac:dyDescent="0.35">
      <c r="A41" t="s">
        <v>147</v>
      </c>
      <c r="B41">
        <v>1453</v>
      </c>
      <c r="C41" s="7">
        <f t="shared" si="0"/>
        <v>2.1574828871367694E-2</v>
      </c>
    </row>
    <row r="42" spans="1:3" x14ac:dyDescent="0.35">
      <c r="A42" t="s">
        <v>148</v>
      </c>
      <c r="B42">
        <v>8776</v>
      </c>
      <c r="C42" s="7">
        <f t="shared" si="0"/>
        <v>0.13031018456649887</v>
      </c>
    </row>
    <row r="43" spans="1:3" x14ac:dyDescent="0.35">
      <c r="A43" t="s">
        <v>149</v>
      </c>
      <c r="B43">
        <v>968</v>
      </c>
      <c r="C43" s="7">
        <f t="shared" si="0"/>
        <v>1.4373320266678546E-2</v>
      </c>
    </row>
    <row r="44" spans="1:3" x14ac:dyDescent="0.35">
      <c r="A44" t="s">
        <v>150</v>
      </c>
      <c r="B44">
        <v>3517</v>
      </c>
      <c r="C44" s="7">
        <f t="shared" si="0"/>
        <v>5.2222073737508722E-2</v>
      </c>
    </row>
    <row r="45" spans="1:3" x14ac:dyDescent="0.35">
      <c r="A45" t="s">
        <v>151</v>
      </c>
      <c r="B45">
        <v>1065</v>
      </c>
      <c r="C45" s="7">
        <f t="shared" si="0"/>
        <v>1.5813621987616374E-2</v>
      </c>
    </row>
    <row r="46" spans="1:3" x14ac:dyDescent="0.35">
      <c r="A46" t="s">
        <v>152</v>
      </c>
      <c r="B46">
        <v>2485</v>
      </c>
      <c r="C46" s="7">
        <f t="shared" si="0"/>
        <v>3.689845130443821E-2</v>
      </c>
    </row>
    <row r="47" spans="1:3" x14ac:dyDescent="0.35">
      <c r="A47" t="s">
        <v>153</v>
      </c>
      <c r="B47">
        <v>1799</v>
      </c>
      <c r="C47" s="7">
        <f t="shared" si="0"/>
        <v>2.6712399958424279E-2</v>
      </c>
    </row>
    <row r="48" spans="1:3" x14ac:dyDescent="0.35">
      <c r="A48" t="s">
        <v>154</v>
      </c>
      <c r="B48">
        <v>1083</v>
      </c>
      <c r="C48" s="7">
        <f t="shared" si="0"/>
        <v>1.6080894471914117E-2</v>
      </c>
    </row>
    <row r="49" spans="1:3" x14ac:dyDescent="0.35">
      <c r="A49" t="s">
        <v>155</v>
      </c>
      <c r="B49">
        <v>31860</v>
      </c>
      <c r="C49" s="7">
        <f t="shared" si="0"/>
        <v>0.47307229720700256</v>
      </c>
    </row>
    <row r="50" spans="1:3" x14ac:dyDescent="0.35">
      <c r="A50" t="s">
        <v>156</v>
      </c>
      <c r="B50">
        <v>1334</v>
      </c>
      <c r="C50" s="7">
        <f t="shared" si="0"/>
        <v>1.9807860780732624E-2</v>
      </c>
    </row>
    <row r="51" spans="1:3" x14ac:dyDescent="0.35">
      <c r="A51" t="s">
        <v>157</v>
      </c>
      <c r="B51">
        <v>6993</v>
      </c>
      <c r="C51" s="7">
        <f t="shared" si="0"/>
        <v>0.1038353601496726</v>
      </c>
    </row>
    <row r="52" spans="1:3" x14ac:dyDescent="0.35">
      <c r="A52" t="s">
        <v>158</v>
      </c>
      <c r="B52">
        <v>1174</v>
      </c>
      <c r="C52" s="7">
        <f t="shared" si="0"/>
        <v>1.74321053647527E-2</v>
      </c>
    </row>
    <row r="53" spans="1:3" x14ac:dyDescent="0.35">
      <c r="A53" t="s">
        <v>159</v>
      </c>
      <c r="B53">
        <v>1844</v>
      </c>
      <c r="C53" s="7">
        <f t="shared" si="0"/>
        <v>2.7380581169168635E-2</v>
      </c>
    </row>
    <row r="54" spans="1:3" x14ac:dyDescent="0.35">
      <c r="A54" t="s">
        <v>160</v>
      </c>
      <c r="B54">
        <v>819</v>
      </c>
      <c r="C54" s="7">
        <f>B54/$B$55</f>
        <v>1.216089803554724E-2</v>
      </c>
    </row>
    <row r="55" spans="1:3" x14ac:dyDescent="0.35">
      <c r="A55" t="s">
        <v>54</v>
      </c>
      <c r="B55">
        <v>67347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342E-DB1E-467F-AFC2-B3D840A40CAE}">
  <dimension ref="A1:B55"/>
  <sheetViews>
    <sheetView workbookViewId="0">
      <selection activeCell="B2" sqref="B2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306</v>
      </c>
      <c r="B1" t="s">
        <v>281</v>
      </c>
    </row>
    <row r="2" spans="1:2" x14ac:dyDescent="0.35">
      <c r="A2" t="s">
        <v>108</v>
      </c>
      <c r="B2">
        <f>V4BAS!B2+V4MAR!D2+V4TAX!B2</f>
        <v>154873</v>
      </c>
    </row>
    <row r="3" spans="1:2" x14ac:dyDescent="0.35">
      <c r="A3" t="s">
        <v>109</v>
      </c>
      <c r="B3">
        <f>V4BAS!B3+V4MAR!D3+V4TAX!B3</f>
        <v>30041</v>
      </c>
    </row>
    <row r="4" spans="1:2" x14ac:dyDescent="0.35">
      <c r="A4" t="s">
        <v>110</v>
      </c>
      <c r="B4">
        <f>V4BAS!B4+V4MAR!D4+V4TAX!B4</f>
        <v>19522</v>
      </c>
    </row>
    <row r="5" spans="1:2" x14ac:dyDescent="0.35">
      <c r="A5" t="s">
        <v>111</v>
      </c>
      <c r="B5">
        <f>V4BAS!B5+V4MAR!D5+V4TAX!B5</f>
        <v>86242</v>
      </c>
    </row>
    <row r="6" spans="1:2" x14ac:dyDescent="0.35">
      <c r="A6" t="s">
        <v>112</v>
      </c>
      <c r="B6">
        <f>V4BAS!B6+V4MAR!D6+V4TAX!B6</f>
        <v>327065</v>
      </c>
    </row>
    <row r="7" spans="1:2" x14ac:dyDescent="0.35">
      <c r="A7" t="s">
        <v>113</v>
      </c>
      <c r="B7">
        <f>V4BAS!B7+V4MAR!D7+V4TAX!B7</f>
        <v>26654</v>
      </c>
    </row>
    <row r="8" spans="1:2" x14ac:dyDescent="0.35">
      <c r="A8" t="s">
        <v>114</v>
      </c>
      <c r="B8">
        <f>V4BAS!B8+V4MAR!D8+V4TAX!B8</f>
        <v>35448</v>
      </c>
    </row>
    <row r="9" spans="1:2" x14ac:dyDescent="0.35">
      <c r="A9" t="s">
        <v>115</v>
      </c>
      <c r="B9">
        <f>V4BAS!B9+V4MAR!D9+V4TAX!B9</f>
        <v>5914</v>
      </c>
    </row>
    <row r="10" spans="1:2" x14ac:dyDescent="0.35">
      <c r="A10" t="s">
        <v>116</v>
      </c>
      <c r="B10">
        <f>V4BAS!B10+V4MAR!D10+V4TAX!B10</f>
        <v>30102</v>
      </c>
    </row>
    <row r="11" spans="1:2" x14ac:dyDescent="0.35">
      <c r="A11" t="s">
        <v>117</v>
      </c>
      <c r="B11">
        <f>V4BAS!B11+V4MAR!D11+V4TAX!B11</f>
        <v>17101</v>
      </c>
    </row>
    <row r="12" spans="1:2" x14ac:dyDescent="0.35">
      <c r="A12" t="s">
        <v>118</v>
      </c>
      <c r="B12">
        <f>V4BAS!B12+V4MAR!D12+V4TAX!B12</f>
        <v>10995</v>
      </c>
    </row>
    <row r="13" spans="1:2" x14ac:dyDescent="0.35">
      <c r="A13" t="s">
        <v>119</v>
      </c>
      <c r="B13">
        <f>V4BAS!B13+V4MAR!D13+V4TAX!B13</f>
        <v>22059</v>
      </c>
    </row>
    <row r="14" spans="1:2" x14ac:dyDescent="0.35">
      <c r="A14" t="s">
        <v>120</v>
      </c>
      <c r="B14">
        <f>V4BAS!B14+V4MAR!D14+V4TAX!B14</f>
        <v>2759</v>
      </c>
    </row>
    <row r="15" spans="1:2" x14ac:dyDescent="0.35">
      <c r="A15" t="s">
        <v>121</v>
      </c>
      <c r="B15">
        <f>V4BAS!B15+V4MAR!D15+V4TAX!B15</f>
        <v>6949</v>
      </c>
    </row>
    <row r="16" spans="1:2" x14ac:dyDescent="0.35">
      <c r="A16" t="s">
        <v>122</v>
      </c>
      <c r="B16">
        <f>V4BAS!B16+V4MAR!D16+V4TAX!B16</f>
        <v>12256</v>
      </c>
    </row>
    <row r="17" spans="1:2" x14ac:dyDescent="0.35">
      <c r="A17" t="s">
        <v>123</v>
      </c>
      <c r="B17">
        <f>V4BAS!B17+V4MAR!D17+V4TAX!B17</f>
        <v>12945</v>
      </c>
    </row>
    <row r="18" spans="1:2" x14ac:dyDescent="0.35">
      <c r="A18" t="s">
        <v>124</v>
      </c>
      <c r="B18">
        <f>V4BAS!B18+V4MAR!D18+V4TAX!B18</f>
        <v>76015</v>
      </c>
    </row>
    <row r="19" spans="1:2" x14ac:dyDescent="0.35">
      <c r="A19" t="s">
        <v>125</v>
      </c>
      <c r="B19">
        <f>V4BAS!B19+V4MAR!D19+V4TAX!B19</f>
        <v>6519</v>
      </c>
    </row>
    <row r="20" spans="1:2" x14ac:dyDescent="0.35">
      <c r="A20" t="s">
        <v>126</v>
      </c>
      <c r="B20">
        <f>V4BAS!B20+V4MAR!D20+V4TAX!B20</f>
        <v>4918</v>
      </c>
    </row>
    <row r="21" spans="1:2" x14ac:dyDescent="0.35">
      <c r="A21" t="s">
        <v>127</v>
      </c>
      <c r="B21">
        <f>V4BAS!B21+V4MAR!D21+V4TAX!B21</f>
        <v>2143</v>
      </c>
    </row>
    <row r="22" spans="1:2" x14ac:dyDescent="0.35">
      <c r="A22" t="s">
        <v>128</v>
      </c>
      <c r="B22">
        <f>V4BAS!B22+V4MAR!D22+V4TAX!B22</f>
        <v>1706</v>
      </c>
    </row>
    <row r="23" spans="1:2" x14ac:dyDescent="0.35">
      <c r="A23" t="s">
        <v>129</v>
      </c>
      <c r="B23">
        <f>V4BAS!B23+V4MAR!D23+V4TAX!B23</f>
        <v>3771</v>
      </c>
    </row>
    <row r="24" spans="1:2" x14ac:dyDescent="0.35">
      <c r="A24" t="s">
        <v>130</v>
      </c>
      <c r="B24">
        <f>V4BAS!B24+V4MAR!D24+V4TAX!B24</f>
        <v>71624</v>
      </c>
    </row>
    <row r="25" spans="1:2" x14ac:dyDescent="0.35">
      <c r="A25" t="s">
        <v>131</v>
      </c>
      <c r="B25">
        <f>V4BAS!B25+V4MAR!D25+V4TAX!B25</f>
        <v>203120</v>
      </c>
    </row>
    <row r="26" spans="1:2" x14ac:dyDescent="0.35">
      <c r="A26" t="s">
        <v>132</v>
      </c>
      <c r="B26">
        <f>V4BAS!B26+V4MAR!D26+V4TAX!B26</f>
        <v>10236</v>
      </c>
    </row>
    <row r="27" spans="1:2" x14ac:dyDescent="0.35">
      <c r="A27" t="s">
        <v>133</v>
      </c>
      <c r="B27">
        <f>V4BAS!B27+V4MAR!D27+V4TAX!B27</f>
        <v>10087</v>
      </c>
    </row>
    <row r="28" spans="1:2" x14ac:dyDescent="0.35">
      <c r="A28" t="s">
        <v>134</v>
      </c>
      <c r="B28">
        <f>V4BAS!B28+V4MAR!D28+V4TAX!B28</f>
        <v>85742</v>
      </c>
    </row>
    <row r="29" spans="1:2" x14ac:dyDescent="0.35">
      <c r="A29" t="s">
        <v>135</v>
      </c>
      <c r="B29">
        <f>V4BAS!B29+V4MAR!D29+V4TAX!B29</f>
        <v>5063</v>
      </c>
    </row>
    <row r="30" spans="1:2" x14ac:dyDescent="0.35">
      <c r="A30" t="s">
        <v>136</v>
      </c>
      <c r="B30">
        <f>V4BAS!B30+V4MAR!D30+V4TAX!B30</f>
        <v>18506</v>
      </c>
    </row>
    <row r="31" spans="1:2" x14ac:dyDescent="0.35">
      <c r="A31" t="s">
        <v>137</v>
      </c>
      <c r="B31">
        <f>V4BAS!B31+V4MAR!D31+V4TAX!B31</f>
        <v>0</v>
      </c>
    </row>
    <row r="32" spans="1:2" x14ac:dyDescent="0.35">
      <c r="A32" t="s">
        <v>138</v>
      </c>
      <c r="B32">
        <f>V4BAS!B32+V4MAR!D32+V4TAX!B32</f>
        <v>0</v>
      </c>
    </row>
    <row r="33" spans="1:2" x14ac:dyDescent="0.35">
      <c r="A33" t="s">
        <v>139</v>
      </c>
      <c r="B33">
        <f>V4BAS!B33+V4MAR!D33+V4TAX!B33</f>
        <v>0</v>
      </c>
    </row>
    <row r="34" spans="1:2" x14ac:dyDescent="0.35">
      <c r="A34" t="s">
        <v>140</v>
      </c>
      <c r="B34">
        <f>V4BAS!B34+V4MAR!D34+V4TAX!B34</f>
        <v>0</v>
      </c>
    </row>
    <row r="35" spans="1:2" x14ac:dyDescent="0.35">
      <c r="A35" t="s">
        <v>141</v>
      </c>
      <c r="B35">
        <f>V4BAS!B35+V4MAR!D35+V4TAX!B35</f>
        <v>0</v>
      </c>
    </row>
    <row r="36" spans="1:2" x14ac:dyDescent="0.35">
      <c r="A36" t="s">
        <v>142</v>
      </c>
      <c r="B36">
        <f>V4BAS!B36+V4MAR!D36+V4TAX!B36</f>
        <v>0</v>
      </c>
    </row>
    <row r="37" spans="1:2" x14ac:dyDescent="0.35">
      <c r="A37" t="s">
        <v>143</v>
      </c>
      <c r="B37">
        <f>V4BAS!B37+V4MAR!D37+V4TAX!B37</f>
        <v>0</v>
      </c>
    </row>
    <row r="38" spans="1:2" x14ac:dyDescent="0.35">
      <c r="A38" t="s">
        <v>144</v>
      </c>
      <c r="B38">
        <f>V4BAS!B38+V4MAR!D38+V4TAX!B38</f>
        <v>0</v>
      </c>
    </row>
    <row r="39" spans="1:2" x14ac:dyDescent="0.35">
      <c r="A39" t="s">
        <v>145</v>
      </c>
      <c r="B39">
        <f>V4BAS!B39+V4MAR!D39+V4TAX!B39</f>
        <v>260</v>
      </c>
    </row>
    <row r="40" spans="1:2" x14ac:dyDescent="0.35">
      <c r="A40" t="s">
        <v>146</v>
      </c>
      <c r="B40">
        <f>V4BAS!B40+V4MAR!D40+V4TAX!B40</f>
        <v>7.77</v>
      </c>
    </row>
    <row r="41" spans="1:2" x14ac:dyDescent="0.35">
      <c r="A41" t="s">
        <v>147</v>
      </c>
      <c r="B41">
        <f>V4BAS!B41+V4MAR!D41+V4TAX!B41</f>
        <v>814</v>
      </c>
    </row>
    <row r="42" spans="1:2" x14ac:dyDescent="0.35">
      <c r="A42" t="s">
        <v>148</v>
      </c>
      <c r="B42">
        <f>V4BAS!B42+V4MAR!D42+V4TAX!B42</f>
        <v>4555</v>
      </c>
    </row>
    <row r="43" spans="1:2" x14ac:dyDescent="0.35">
      <c r="A43" t="s">
        <v>149</v>
      </c>
      <c r="B43">
        <f>V4BAS!B43+V4MAR!D43+V4TAX!B43</f>
        <v>51299</v>
      </c>
    </row>
    <row r="44" spans="1:2" x14ac:dyDescent="0.35">
      <c r="A44" t="s">
        <v>150</v>
      </c>
      <c r="B44">
        <f>V4BAS!B44+V4MAR!D44+V4TAX!B44</f>
        <v>45557</v>
      </c>
    </row>
    <row r="45" spans="1:2" x14ac:dyDescent="0.35">
      <c r="A45" t="s">
        <v>151</v>
      </c>
      <c r="B45">
        <f>V4BAS!B45+V4MAR!D45+V4TAX!B45</f>
        <v>27224</v>
      </c>
    </row>
    <row r="46" spans="1:2" x14ac:dyDescent="0.35">
      <c r="A46" t="s">
        <v>152</v>
      </c>
      <c r="B46">
        <f>V4BAS!B46+V4MAR!D46+V4TAX!B46</f>
        <v>19452</v>
      </c>
    </row>
    <row r="47" spans="1:2" x14ac:dyDescent="0.35">
      <c r="A47" t="s">
        <v>153</v>
      </c>
      <c r="B47">
        <f>V4BAS!B47+V4MAR!D47+V4TAX!B47</f>
        <v>14351</v>
      </c>
    </row>
    <row r="48" spans="1:2" x14ac:dyDescent="0.35">
      <c r="A48" t="s">
        <v>154</v>
      </c>
      <c r="B48">
        <f>V4BAS!B48+V4MAR!D48+V4TAX!B48</f>
        <v>7652</v>
      </c>
    </row>
    <row r="49" spans="1:2" x14ac:dyDescent="0.35">
      <c r="A49" t="s">
        <v>155</v>
      </c>
      <c r="B49">
        <f>V4BAS!B49+V4MAR!D49+V4TAX!B49</f>
        <v>1988</v>
      </c>
    </row>
    <row r="50" spans="1:2" x14ac:dyDescent="0.35">
      <c r="A50" t="s">
        <v>156</v>
      </c>
      <c r="B50">
        <f>V4BAS!B50+V4MAR!D50+V4TAX!B50</f>
        <v>13293</v>
      </c>
    </row>
    <row r="51" spans="1:2" x14ac:dyDescent="0.35">
      <c r="A51" t="s">
        <v>157</v>
      </c>
      <c r="B51">
        <f>V4BAS!B51+V4MAR!D51+V4TAX!B51</f>
        <v>0</v>
      </c>
    </row>
    <row r="52" spans="1:2" x14ac:dyDescent="0.35">
      <c r="A52" t="s">
        <v>158</v>
      </c>
      <c r="B52">
        <f>V4BAS!B52+V4MAR!D52+V4TAX!B52</f>
        <v>0</v>
      </c>
    </row>
    <row r="53" spans="1:2" x14ac:dyDescent="0.35">
      <c r="A53" t="s">
        <v>159</v>
      </c>
      <c r="B53">
        <f>V4BAS!B53+V4MAR!D53+V4TAX!B53</f>
        <v>1519</v>
      </c>
    </row>
    <row r="54" spans="1:2" x14ac:dyDescent="0.35">
      <c r="A54" t="s">
        <v>160</v>
      </c>
      <c r="B54">
        <f>V4BAS!B54+V4MAR!D54+V4TAX!B54</f>
        <v>13768</v>
      </c>
    </row>
    <row r="55" spans="1:2" x14ac:dyDescent="0.35">
      <c r="A55" t="s">
        <v>54</v>
      </c>
      <c r="B55">
        <f>V4BAS!B55+V4MAR!D55+V4TAX!B55</f>
        <v>1255379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F2F12-EB43-4527-A62B-4C9991721B38}">
  <dimension ref="A1:F55"/>
  <sheetViews>
    <sheetView workbookViewId="0">
      <selection activeCell="F55" sqref="F55"/>
    </sheetView>
  </sheetViews>
  <sheetFormatPr defaultRowHeight="14.5" x14ac:dyDescent="0.35"/>
  <cols>
    <col min="1" max="1" width="15.54296875" bestFit="1" customWidth="1"/>
  </cols>
  <sheetData>
    <row r="1" spans="1:6" x14ac:dyDescent="0.35">
      <c r="A1" t="s">
        <v>307</v>
      </c>
      <c r="B1" t="s">
        <v>163</v>
      </c>
      <c r="C1" t="s">
        <v>262</v>
      </c>
      <c r="D1" t="s">
        <v>269</v>
      </c>
      <c r="E1" t="s">
        <v>283</v>
      </c>
      <c r="F1" t="s">
        <v>54</v>
      </c>
    </row>
    <row r="2" spans="1:6" x14ac:dyDescent="0.35">
      <c r="A2" t="s">
        <v>108</v>
      </c>
      <c r="B2">
        <v>8395</v>
      </c>
      <c r="C2">
        <v>0</v>
      </c>
      <c r="D2">
        <v>6917</v>
      </c>
      <c r="E2">
        <v>0</v>
      </c>
      <c r="F2">
        <f>SUM(B2:E2)</f>
        <v>15312</v>
      </c>
    </row>
    <row r="3" spans="1:6" x14ac:dyDescent="0.35">
      <c r="A3" t="s">
        <v>109</v>
      </c>
      <c r="B3">
        <v>190</v>
      </c>
      <c r="C3">
        <v>0</v>
      </c>
      <c r="D3">
        <v>112</v>
      </c>
      <c r="E3">
        <v>0</v>
      </c>
      <c r="F3">
        <f t="shared" ref="F3:F55" si="0">SUM(B3:E3)</f>
        <v>302</v>
      </c>
    </row>
    <row r="4" spans="1:6" x14ac:dyDescent="0.35">
      <c r="A4" t="s">
        <v>110</v>
      </c>
      <c r="B4">
        <v>159</v>
      </c>
      <c r="C4">
        <v>0</v>
      </c>
      <c r="D4">
        <v>32.1</v>
      </c>
      <c r="E4">
        <v>0</v>
      </c>
      <c r="F4">
        <f t="shared" si="0"/>
        <v>191.1</v>
      </c>
    </row>
    <row r="5" spans="1:6" x14ac:dyDescent="0.35">
      <c r="A5" t="s">
        <v>111</v>
      </c>
      <c r="B5">
        <v>3461</v>
      </c>
      <c r="C5">
        <v>0</v>
      </c>
      <c r="D5">
        <v>49.5</v>
      </c>
      <c r="E5">
        <v>0</v>
      </c>
      <c r="F5">
        <f t="shared" si="0"/>
        <v>3510.5</v>
      </c>
    </row>
    <row r="6" spans="1:6" x14ac:dyDescent="0.35">
      <c r="A6" t="s">
        <v>112</v>
      </c>
      <c r="B6">
        <v>9231</v>
      </c>
      <c r="C6">
        <v>0</v>
      </c>
      <c r="D6">
        <v>0</v>
      </c>
      <c r="E6">
        <v>0</v>
      </c>
      <c r="F6">
        <f t="shared" si="0"/>
        <v>9231</v>
      </c>
    </row>
    <row r="7" spans="1:6" x14ac:dyDescent="0.35">
      <c r="A7" t="s">
        <v>113</v>
      </c>
      <c r="B7">
        <v>47063</v>
      </c>
      <c r="C7">
        <v>0</v>
      </c>
      <c r="D7">
        <v>266</v>
      </c>
      <c r="E7">
        <v>0</v>
      </c>
      <c r="F7">
        <f t="shared" si="0"/>
        <v>47329</v>
      </c>
    </row>
    <row r="8" spans="1:6" x14ac:dyDescent="0.35">
      <c r="A8" t="s">
        <v>114</v>
      </c>
      <c r="B8">
        <v>69088</v>
      </c>
      <c r="C8">
        <v>0</v>
      </c>
      <c r="D8">
        <v>390</v>
      </c>
      <c r="E8">
        <v>0</v>
      </c>
      <c r="F8">
        <f t="shared" si="0"/>
        <v>69478</v>
      </c>
    </row>
    <row r="9" spans="1:6" x14ac:dyDescent="0.35">
      <c r="A9" t="s">
        <v>115</v>
      </c>
      <c r="B9">
        <v>2147</v>
      </c>
      <c r="C9">
        <v>0</v>
      </c>
      <c r="D9">
        <v>0</v>
      </c>
      <c r="E9">
        <v>0</v>
      </c>
      <c r="F9">
        <f t="shared" si="0"/>
        <v>2147</v>
      </c>
    </row>
    <row r="10" spans="1:6" x14ac:dyDescent="0.35">
      <c r="A10" t="s">
        <v>116</v>
      </c>
      <c r="B10">
        <v>10852</v>
      </c>
      <c r="C10">
        <v>0</v>
      </c>
      <c r="D10">
        <v>34016</v>
      </c>
      <c r="E10">
        <v>0</v>
      </c>
      <c r="F10">
        <f t="shared" si="0"/>
        <v>44868</v>
      </c>
    </row>
    <row r="11" spans="1:6" x14ac:dyDescent="0.35">
      <c r="A11" t="s">
        <v>117</v>
      </c>
      <c r="B11">
        <v>1262</v>
      </c>
      <c r="C11">
        <v>0</v>
      </c>
      <c r="D11">
        <v>4449</v>
      </c>
      <c r="E11">
        <v>0</v>
      </c>
      <c r="F11">
        <f t="shared" si="0"/>
        <v>5711</v>
      </c>
    </row>
    <row r="12" spans="1:6" x14ac:dyDescent="0.35">
      <c r="A12" t="s">
        <v>118</v>
      </c>
      <c r="B12">
        <v>21402</v>
      </c>
      <c r="C12">
        <v>10.6</v>
      </c>
      <c r="D12">
        <v>41276</v>
      </c>
      <c r="E12">
        <v>0</v>
      </c>
      <c r="F12">
        <f t="shared" si="0"/>
        <v>62688.6</v>
      </c>
    </row>
    <row r="13" spans="1:6" x14ac:dyDescent="0.35">
      <c r="A13" t="s">
        <v>119</v>
      </c>
      <c r="B13">
        <v>17870</v>
      </c>
      <c r="C13">
        <v>0</v>
      </c>
      <c r="D13">
        <v>1503</v>
      </c>
      <c r="E13">
        <v>0</v>
      </c>
      <c r="F13">
        <f t="shared" si="0"/>
        <v>19373</v>
      </c>
    </row>
    <row r="14" spans="1:6" x14ac:dyDescent="0.35">
      <c r="A14" t="s">
        <v>120</v>
      </c>
      <c r="B14">
        <v>3060</v>
      </c>
      <c r="C14">
        <v>0.112</v>
      </c>
      <c r="D14">
        <v>1014</v>
      </c>
      <c r="E14">
        <v>0</v>
      </c>
      <c r="F14">
        <f t="shared" si="0"/>
        <v>4074.1120000000001</v>
      </c>
    </row>
    <row r="15" spans="1:6" x14ac:dyDescent="0.35">
      <c r="A15" t="s">
        <v>121</v>
      </c>
      <c r="B15">
        <v>8094</v>
      </c>
      <c r="C15">
        <v>43.7</v>
      </c>
      <c r="D15">
        <v>7917</v>
      </c>
      <c r="E15">
        <v>0</v>
      </c>
      <c r="F15">
        <f t="shared" si="0"/>
        <v>16054.7</v>
      </c>
    </row>
    <row r="16" spans="1:6" x14ac:dyDescent="0.35">
      <c r="A16" t="s">
        <v>122</v>
      </c>
      <c r="B16">
        <v>28195</v>
      </c>
      <c r="C16">
        <v>150</v>
      </c>
      <c r="D16">
        <v>27521</v>
      </c>
      <c r="E16">
        <v>0</v>
      </c>
      <c r="F16">
        <f t="shared" si="0"/>
        <v>55866</v>
      </c>
    </row>
    <row r="17" spans="1:6" x14ac:dyDescent="0.35">
      <c r="A17" t="s">
        <v>123</v>
      </c>
      <c r="B17">
        <v>6841</v>
      </c>
      <c r="C17">
        <v>49.4</v>
      </c>
      <c r="D17">
        <v>0</v>
      </c>
      <c r="E17">
        <v>0</v>
      </c>
      <c r="F17">
        <f t="shared" si="0"/>
        <v>6890.4</v>
      </c>
    </row>
    <row r="18" spans="1:6" x14ac:dyDescent="0.35">
      <c r="A18" t="s">
        <v>124</v>
      </c>
      <c r="B18">
        <v>87395</v>
      </c>
      <c r="C18">
        <v>0</v>
      </c>
      <c r="D18">
        <v>24920</v>
      </c>
      <c r="E18">
        <v>0</v>
      </c>
      <c r="F18">
        <f t="shared" si="0"/>
        <v>112315</v>
      </c>
    </row>
    <row r="19" spans="1:6" x14ac:dyDescent="0.35">
      <c r="A19" t="s">
        <v>125</v>
      </c>
      <c r="B19">
        <v>8276</v>
      </c>
      <c r="C19">
        <v>1.31</v>
      </c>
      <c r="D19">
        <v>5435</v>
      </c>
      <c r="E19">
        <v>0</v>
      </c>
      <c r="F19">
        <f t="shared" si="0"/>
        <v>13712.31</v>
      </c>
    </row>
    <row r="20" spans="1:6" x14ac:dyDescent="0.35">
      <c r="A20" t="s">
        <v>126</v>
      </c>
      <c r="B20">
        <v>12137</v>
      </c>
      <c r="C20">
        <v>2.17</v>
      </c>
      <c r="D20">
        <v>1260</v>
      </c>
      <c r="E20">
        <v>0</v>
      </c>
      <c r="F20">
        <f t="shared" si="0"/>
        <v>13399.17</v>
      </c>
    </row>
    <row r="21" spans="1:6" x14ac:dyDescent="0.35">
      <c r="A21" t="s">
        <v>127</v>
      </c>
      <c r="B21">
        <v>2279</v>
      </c>
      <c r="C21">
        <v>2.1000000000000001E-2</v>
      </c>
      <c r="D21">
        <v>875</v>
      </c>
      <c r="E21">
        <v>0</v>
      </c>
      <c r="F21">
        <f t="shared" si="0"/>
        <v>3154.0210000000002</v>
      </c>
    </row>
    <row r="22" spans="1:6" x14ac:dyDescent="0.35">
      <c r="A22" t="s">
        <v>128</v>
      </c>
      <c r="B22">
        <v>1281</v>
      </c>
      <c r="C22">
        <v>0</v>
      </c>
      <c r="D22">
        <v>21.6</v>
      </c>
      <c r="E22">
        <v>0</v>
      </c>
      <c r="F22">
        <f t="shared" si="0"/>
        <v>1302.5999999999999</v>
      </c>
    </row>
    <row r="23" spans="1:6" x14ac:dyDescent="0.35">
      <c r="A23" t="s">
        <v>129</v>
      </c>
      <c r="B23">
        <v>8939</v>
      </c>
      <c r="C23">
        <v>3.94</v>
      </c>
      <c r="D23">
        <v>489</v>
      </c>
      <c r="E23">
        <v>0</v>
      </c>
      <c r="F23">
        <f t="shared" si="0"/>
        <v>9431.94</v>
      </c>
    </row>
    <row r="24" spans="1:6" x14ac:dyDescent="0.35">
      <c r="A24" t="s">
        <v>130</v>
      </c>
      <c r="B24">
        <v>23864</v>
      </c>
      <c r="C24">
        <v>0</v>
      </c>
      <c r="D24">
        <v>0</v>
      </c>
      <c r="E24">
        <v>0</v>
      </c>
      <c r="F24">
        <f t="shared" si="0"/>
        <v>23864</v>
      </c>
    </row>
    <row r="25" spans="1:6" x14ac:dyDescent="0.35">
      <c r="A25" t="s">
        <v>131</v>
      </c>
      <c r="B25">
        <v>172941</v>
      </c>
      <c r="C25">
        <v>135417</v>
      </c>
      <c r="D25">
        <v>28091</v>
      </c>
      <c r="E25">
        <v>0</v>
      </c>
      <c r="F25">
        <f t="shared" si="0"/>
        <v>336449</v>
      </c>
    </row>
    <row r="26" spans="1:6" x14ac:dyDescent="0.35">
      <c r="A26" t="s">
        <v>132</v>
      </c>
      <c r="B26">
        <v>18322</v>
      </c>
      <c r="C26">
        <v>11833</v>
      </c>
      <c r="D26">
        <v>1221</v>
      </c>
      <c r="E26">
        <v>0</v>
      </c>
      <c r="F26">
        <f t="shared" si="0"/>
        <v>31376</v>
      </c>
    </row>
    <row r="27" spans="1:6" x14ac:dyDescent="0.35">
      <c r="A27" t="s">
        <v>133</v>
      </c>
      <c r="B27">
        <v>43307</v>
      </c>
      <c r="C27">
        <v>22798</v>
      </c>
      <c r="D27">
        <v>16597</v>
      </c>
      <c r="E27">
        <v>0</v>
      </c>
      <c r="F27">
        <f t="shared" si="0"/>
        <v>82702</v>
      </c>
    </row>
    <row r="28" spans="1:6" x14ac:dyDescent="0.35">
      <c r="A28" t="s">
        <v>134</v>
      </c>
      <c r="B28">
        <v>56328</v>
      </c>
      <c r="C28">
        <v>65607</v>
      </c>
      <c r="D28">
        <v>46335</v>
      </c>
      <c r="E28">
        <v>0</v>
      </c>
      <c r="F28">
        <f t="shared" si="0"/>
        <v>168270</v>
      </c>
    </row>
    <row r="29" spans="1:6" x14ac:dyDescent="0.35">
      <c r="A29" t="s">
        <v>135</v>
      </c>
      <c r="B29">
        <v>861</v>
      </c>
      <c r="C29">
        <v>1892</v>
      </c>
      <c r="D29">
        <v>4102</v>
      </c>
      <c r="E29">
        <v>0</v>
      </c>
      <c r="F29">
        <f t="shared" si="0"/>
        <v>6855</v>
      </c>
    </row>
    <row r="30" spans="1:6" x14ac:dyDescent="0.35">
      <c r="A30" t="s">
        <v>136</v>
      </c>
      <c r="B30">
        <v>8788</v>
      </c>
      <c r="C30">
        <v>514</v>
      </c>
      <c r="D30">
        <v>5832</v>
      </c>
      <c r="E30">
        <v>0</v>
      </c>
      <c r="F30">
        <f t="shared" si="0"/>
        <v>15134</v>
      </c>
    </row>
    <row r="31" spans="1:6" x14ac:dyDescent="0.35">
      <c r="A31" t="s">
        <v>137</v>
      </c>
      <c r="B31">
        <v>0</v>
      </c>
      <c r="C31">
        <v>0</v>
      </c>
      <c r="D31">
        <v>0</v>
      </c>
      <c r="E31">
        <v>0</v>
      </c>
      <c r="F31">
        <f t="shared" si="0"/>
        <v>0</v>
      </c>
    </row>
    <row r="32" spans="1:6" x14ac:dyDescent="0.35">
      <c r="A32" t="s">
        <v>138</v>
      </c>
      <c r="B32">
        <v>0</v>
      </c>
      <c r="C32">
        <v>0</v>
      </c>
      <c r="D32">
        <v>0</v>
      </c>
      <c r="E32">
        <v>0</v>
      </c>
      <c r="F32">
        <f t="shared" si="0"/>
        <v>0</v>
      </c>
    </row>
    <row r="33" spans="1:6" x14ac:dyDescent="0.35">
      <c r="A33" t="s">
        <v>139</v>
      </c>
      <c r="B33">
        <v>0</v>
      </c>
      <c r="C33">
        <v>0</v>
      </c>
      <c r="D33">
        <v>0</v>
      </c>
      <c r="E33">
        <v>0</v>
      </c>
      <c r="F33">
        <f t="shared" si="0"/>
        <v>0</v>
      </c>
    </row>
    <row r="34" spans="1:6" x14ac:dyDescent="0.35">
      <c r="A34" t="s">
        <v>140</v>
      </c>
      <c r="B34">
        <v>0</v>
      </c>
      <c r="C34">
        <v>0</v>
      </c>
      <c r="D34">
        <v>0</v>
      </c>
      <c r="E34">
        <v>0</v>
      </c>
      <c r="F34">
        <f t="shared" si="0"/>
        <v>0</v>
      </c>
    </row>
    <row r="35" spans="1:6" x14ac:dyDescent="0.35">
      <c r="A35" t="s">
        <v>141</v>
      </c>
      <c r="B35">
        <v>0</v>
      </c>
      <c r="C35">
        <v>0</v>
      </c>
      <c r="D35">
        <v>0</v>
      </c>
      <c r="E35">
        <v>0</v>
      </c>
      <c r="F35">
        <f t="shared" si="0"/>
        <v>0</v>
      </c>
    </row>
    <row r="36" spans="1:6" x14ac:dyDescent="0.35">
      <c r="A36" t="s">
        <v>142</v>
      </c>
      <c r="B36">
        <v>0</v>
      </c>
      <c r="C36">
        <v>0</v>
      </c>
      <c r="D36">
        <v>0</v>
      </c>
      <c r="E36">
        <v>0</v>
      </c>
      <c r="F36">
        <f t="shared" si="0"/>
        <v>0</v>
      </c>
    </row>
    <row r="37" spans="1:6" x14ac:dyDescent="0.35">
      <c r="A37" t="s">
        <v>143</v>
      </c>
      <c r="B37">
        <v>0</v>
      </c>
      <c r="C37">
        <v>0</v>
      </c>
      <c r="D37">
        <v>0</v>
      </c>
      <c r="E37">
        <v>0</v>
      </c>
      <c r="F37">
        <f t="shared" si="0"/>
        <v>0</v>
      </c>
    </row>
    <row r="38" spans="1:6" x14ac:dyDescent="0.35">
      <c r="A38" t="s">
        <v>144</v>
      </c>
      <c r="B38">
        <v>0</v>
      </c>
      <c r="C38">
        <v>0</v>
      </c>
      <c r="D38">
        <v>0</v>
      </c>
      <c r="E38">
        <v>0</v>
      </c>
      <c r="F38">
        <f t="shared" si="0"/>
        <v>0</v>
      </c>
    </row>
    <row r="39" spans="1:6" x14ac:dyDescent="0.35">
      <c r="A39" t="s">
        <v>145</v>
      </c>
      <c r="B39">
        <v>468</v>
      </c>
      <c r="C39">
        <v>0</v>
      </c>
      <c r="D39">
        <v>271</v>
      </c>
      <c r="E39">
        <v>0</v>
      </c>
      <c r="F39">
        <f t="shared" si="0"/>
        <v>739</v>
      </c>
    </row>
    <row r="40" spans="1:6" x14ac:dyDescent="0.35">
      <c r="A40" t="s">
        <v>146</v>
      </c>
      <c r="B40">
        <v>172</v>
      </c>
      <c r="C40">
        <v>0</v>
      </c>
      <c r="D40">
        <v>155</v>
      </c>
      <c r="E40">
        <v>0</v>
      </c>
      <c r="F40">
        <f t="shared" si="0"/>
        <v>327</v>
      </c>
    </row>
    <row r="41" spans="1:6" x14ac:dyDescent="0.35">
      <c r="A41" t="s">
        <v>147</v>
      </c>
      <c r="B41">
        <v>715</v>
      </c>
      <c r="C41">
        <v>2719</v>
      </c>
      <c r="D41">
        <v>78.099999999999994</v>
      </c>
      <c r="E41">
        <v>0</v>
      </c>
      <c r="F41">
        <f t="shared" si="0"/>
        <v>3512.1</v>
      </c>
    </row>
    <row r="42" spans="1:6" x14ac:dyDescent="0.35">
      <c r="A42" t="s">
        <v>148</v>
      </c>
      <c r="B42">
        <v>3996</v>
      </c>
      <c r="C42">
        <v>0</v>
      </c>
      <c r="D42">
        <v>0</v>
      </c>
      <c r="E42">
        <v>0</v>
      </c>
      <c r="F42">
        <f t="shared" si="0"/>
        <v>3996</v>
      </c>
    </row>
    <row r="43" spans="1:6" x14ac:dyDescent="0.35">
      <c r="A43" t="s">
        <v>149</v>
      </c>
      <c r="B43">
        <v>8815</v>
      </c>
      <c r="C43">
        <v>0</v>
      </c>
      <c r="D43">
        <v>15173</v>
      </c>
      <c r="E43">
        <v>0</v>
      </c>
      <c r="F43">
        <f t="shared" si="0"/>
        <v>23988</v>
      </c>
    </row>
    <row r="44" spans="1:6" x14ac:dyDescent="0.35">
      <c r="A44" t="s">
        <v>150</v>
      </c>
      <c r="B44">
        <v>29762</v>
      </c>
      <c r="C44">
        <v>0</v>
      </c>
      <c r="D44">
        <v>12411</v>
      </c>
      <c r="E44">
        <v>0</v>
      </c>
      <c r="F44">
        <f t="shared" si="0"/>
        <v>42173</v>
      </c>
    </row>
    <row r="45" spans="1:6" x14ac:dyDescent="0.35">
      <c r="A45" t="s">
        <v>151</v>
      </c>
      <c r="B45">
        <v>11377</v>
      </c>
      <c r="C45">
        <v>0</v>
      </c>
      <c r="D45">
        <v>3806</v>
      </c>
      <c r="E45">
        <v>0</v>
      </c>
      <c r="F45">
        <f t="shared" si="0"/>
        <v>15183</v>
      </c>
    </row>
    <row r="46" spans="1:6" x14ac:dyDescent="0.35">
      <c r="A46" t="s">
        <v>152</v>
      </c>
      <c r="B46">
        <v>3240</v>
      </c>
      <c r="C46">
        <v>0</v>
      </c>
      <c r="D46">
        <v>674</v>
      </c>
      <c r="E46">
        <v>0</v>
      </c>
      <c r="F46">
        <f t="shared" si="0"/>
        <v>3914</v>
      </c>
    </row>
    <row r="47" spans="1:6" x14ac:dyDescent="0.35">
      <c r="A47" t="s">
        <v>153</v>
      </c>
      <c r="B47">
        <v>702</v>
      </c>
      <c r="C47">
        <v>0</v>
      </c>
      <c r="D47">
        <v>2913</v>
      </c>
      <c r="E47">
        <v>0</v>
      </c>
      <c r="F47">
        <f t="shared" si="0"/>
        <v>3615</v>
      </c>
    </row>
    <row r="48" spans="1:6" x14ac:dyDescent="0.35">
      <c r="A48" t="s">
        <v>154</v>
      </c>
      <c r="B48">
        <v>2017</v>
      </c>
      <c r="C48">
        <v>0</v>
      </c>
      <c r="D48">
        <v>0</v>
      </c>
      <c r="E48">
        <v>0</v>
      </c>
      <c r="F48">
        <f t="shared" si="0"/>
        <v>2017</v>
      </c>
    </row>
    <row r="49" spans="1:6" x14ac:dyDescent="0.35">
      <c r="A49" t="s">
        <v>155</v>
      </c>
      <c r="B49">
        <v>2677</v>
      </c>
      <c r="C49">
        <v>617</v>
      </c>
      <c r="D49">
        <v>4648</v>
      </c>
      <c r="E49">
        <v>0</v>
      </c>
      <c r="F49">
        <f t="shared" si="0"/>
        <v>7942</v>
      </c>
    </row>
    <row r="50" spans="1:6" x14ac:dyDescent="0.35">
      <c r="A50" t="s">
        <v>156</v>
      </c>
      <c r="B50">
        <v>24249</v>
      </c>
      <c r="C50">
        <v>331</v>
      </c>
      <c r="D50">
        <v>3665</v>
      </c>
      <c r="E50">
        <v>0</v>
      </c>
      <c r="F50">
        <f t="shared" si="0"/>
        <v>28245</v>
      </c>
    </row>
    <row r="51" spans="1:6" x14ac:dyDescent="0.35">
      <c r="A51" t="s">
        <v>157</v>
      </c>
      <c r="B51">
        <v>963</v>
      </c>
      <c r="C51">
        <v>0</v>
      </c>
      <c r="D51">
        <v>318</v>
      </c>
      <c r="E51">
        <v>5583</v>
      </c>
      <c r="F51">
        <f t="shared" si="0"/>
        <v>6864</v>
      </c>
    </row>
    <row r="52" spans="1:6" x14ac:dyDescent="0.35">
      <c r="A52" t="s">
        <v>158</v>
      </c>
      <c r="B52">
        <v>23.1</v>
      </c>
      <c r="C52">
        <v>0</v>
      </c>
      <c r="D52">
        <v>355</v>
      </c>
      <c r="E52">
        <v>0</v>
      </c>
      <c r="F52">
        <f t="shared" si="0"/>
        <v>378.1</v>
      </c>
    </row>
    <row r="53" spans="1:6" x14ac:dyDescent="0.35">
      <c r="A53" t="s">
        <v>159</v>
      </c>
      <c r="B53">
        <v>1105</v>
      </c>
      <c r="C53">
        <v>0</v>
      </c>
      <c r="D53">
        <v>2156</v>
      </c>
      <c r="E53">
        <v>0</v>
      </c>
      <c r="F53">
        <f t="shared" si="0"/>
        <v>3261</v>
      </c>
    </row>
    <row r="54" spans="1:6" x14ac:dyDescent="0.35">
      <c r="A54" t="s">
        <v>160</v>
      </c>
      <c r="B54">
        <v>9292</v>
      </c>
      <c r="C54">
        <v>0</v>
      </c>
      <c r="D54">
        <v>8506</v>
      </c>
      <c r="E54">
        <v>0</v>
      </c>
      <c r="F54">
        <f t="shared" si="0"/>
        <v>17798</v>
      </c>
    </row>
    <row r="55" spans="1:6" x14ac:dyDescent="0.35">
      <c r="A55" t="s">
        <v>54</v>
      </c>
      <c r="B55">
        <v>781602</v>
      </c>
      <c r="C55">
        <v>241990</v>
      </c>
      <c r="D55">
        <v>315770</v>
      </c>
      <c r="E55">
        <v>5583</v>
      </c>
      <c r="F55">
        <f t="shared" si="0"/>
        <v>1344945</v>
      </c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92CFE6-0A8A-4B78-9047-B250728470E3}">
  <dimension ref="A1:D55"/>
  <sheetViews>
    <sheetView workbookViewId="0"/>
  </sheetViews>
  <sheetFormatPr defaultRowHeight="14.5" x14ac:dyDescent="0.35"/>
  <cols>
    <col min="1" max="1" width="15.54296875" bestFit="1" customWidth="1"/>
  </cols>
  <sheetData>
    <row r="1" spans="1:4" x14ac:dyDescent="0.35">
      <c r="A1" t="s">
        <v>283</v>
      </c>
      <c r="B1" t="s">
        <v>164</v>
      </c>
      <c r="C1" t="s">
        <v>165</v>
      </c>
      <c r="D1" t="s">
        <v>54</v>
      </c>
    </row>
    <row r="2" spans="1:4" x14ac:dyDescent="0.35">
      <c r="A2" t="s">
        <v>108</v>
      </c>
      <c r="B2">
        <v>0</v>
      </c>
      <c r="C2">
        <v>0</v>
      </c>
      <c r="D2">
        <v>0</v>
      </c>
    </row>
    <row r="3" spans="1:4" x14ac:dyDescent="0.35">
      <c r="A3" t="s">
        <v>109</v>
      </c>
      <c r="B3">
        <v>0</v>
      </c>
      <c r="C3">
        <v>0</v>
      </c>
      <c r="D3">
        <v>0</v>
      </c>
    </row>
    <row r="4" spans="1:4" x14ac:dyDescent="0.35">
      <c r="A4" t="s">
        <v>110</v>
      </c>
      <c r="B4">
        <v>0</v>
      </c>
      <c r="C4">
        <v>0</v>
      </c>
      <c r="D4">
        <v>0</v>
      </c>
    </row>
    <row r="5" spans="1:4" x14ac:dyDescent="0.35">
      <c r="A5" t="s">
        <v>111</v>
      </c>
      <c r="B5">
        <v>0</v>
      </c>
      <c r="C5">
        <v>0</v>
      </c>
      <c r="D5">
        <v>0</v>
      </c>
    </row>
    <row r="6" spans="1:4" x14ac:dyDescent="0.35">
      <c r="A6" t="s">
        <v>112</v>
      </c>
      <c r="B6">
        <v>0</v>
      </c>
      <c r="C6">
        <v>0</v>
      </c>
      <c r="D6">
        <v>0</v>
      </c>
    </row>
    <row r="7" spans="1:4" x14ac:dyDescent="0.35">
      <c r="A7" t="s">
        <v>113</v>
      </c>
      <c r="B7">
        <v>0</v>
      </c>
      <c r="C7">
        <v>0</v>
      </c>
      <c r="D7">
        <v>0</v>
      </c>
    </row>
    <row r="8" spans="1:4" x14ac:dyDescent="0.35">
      <c r="A8" t="s">
        <v>114</v>
      </c>
      <c r="B8">
        <v>0</v>
      </c>
      <c r="C8">
        <v>0</v>
      </c>
      <c r="D8">
        <v>0</v>
      </c>
    </row>
    <row r="9" spans="1:4" x14ac:dyDescent="0.35">
      <c r="A9" t="s">
        <v>115</v>
      </c>
      <c r="B9">
        <v>0</v>
      </c>
      <c r="C9">
        <v>0</v>
      </c>
      <c r="D9">
        <v>0</v>
      </c>
    </row>
    <row r="10" spans="1:4" x14ac:dyDescent="0.35">
      <c r="A10" t="s">
        <v>116</v>
      </c>
      <c r="B10">
        <v>0</v>
      </c>
      <c r="C10">
        <v>0</v>
      </c>
      <c r="D10">
        <v>0</v>
      </c>
    </row>
    <row r="11" spans="1:4" x14ac:dyDescent="0.35">
      <c r="A11" t="s">
        <v>117</v>
      </c>
      <c r="B11">
        <v>0</v>
      </c>
      <c r="C11">
        <v>0</v>
      </c>
      <c r="D11">
        <v>0</v>
      </c>
    </row>
    <row r="12" spans="1:4" x14ac:dyDescent="0.35">
      <c r="A12" t="s">
        <v>118</v>
      </c>
      <c r="B12">
        <v>0</v>
      </c>
      <c r="C12">
        <v>0</v>
      </c>
      <c r="D12">
        <v>0</v>
      </c>
    </row>
    <row r="13" spans="1:4" x14ac:dyDescent="0.35">
      <c r="A13" t="s">
        <v>119</v>
      </c>
      <c r="B13">
        <v>0</v>
      </c>
      <c r="C13">
        <v>0</v>
      </c>
      <c r="D13">
        <v>0</v>
      </c>
    </row>
    <row r="14" spans="1:4" x14ac:dyDescent="0.35">
      <c r="A14" t="s">
        <v>120</v>
      </c>
      <c r="B14">
        <v>0</v>
      </c>
      <c r="C14">
        <v>0</v>
      </c>
      <c r="D14">
        <v>0</v>
      </c>
    </row>
    <row r="15" spans="1:4" x14ac:dyDescent="0.35">
      <c r="A15" t="s">
        <v>121</v>
      </c>
      <c r="B15">
        <v>0</v>
      </c>
      <c r="C15">
        <v>0</v>
      </c>
      <c r="D15">
        <v>0</v>
      </c>
    </row>
    <row r="16" spans="1:4" x14ac:dyDescent="0.35">
      <c r="A16" t="s">
        <v>122</v>
      </c>
      <c r="B16">
        <v>0</v>
      </c>
      <c r="C16">
        <v>0</v>
      </c>
      <c r="D16">
        <v>0</v>
      </c>
    </row>
    <row r="17" spans="1:4" x14ac:dyDescent="0.35">
      <c r="A17" t="s">
        <v>123</v>
      </c>
      <c r="B17">
        <v>0</v>
      </c>
      <c r="C17">
        <v>0</v>
      </c>
      <c r="D17">
        <v>0</v>
      </c>
    </row>
    <row r="18" spans="1:4" x14ac:dyDescent="0.35">
      <c r="A18" t="s">
        <v>124</v>
      </c>
      <c r="B18">
        <v>0</v>
      </c>
      <c r="C18">
        <v>0</v>
      </c>
      <c r="D18">
        <v>0</v>
      </c>
    </row>
    <row r="19" spans="1:4" x14ac:dyDescent="0.35">
      <c r="A19" t="s">
        <v>125</v>
      </c>
      <c r="B19">
        <v>0</v>
      </c>
      <c r="C19">
        <v>0</v>
      </c>
      <c r="D19">
        <v>0</v>
      </c>
    </row>
    <row r="20" spans="1:4" x14ac:dyDescent="0.35">
      <c r="A20" t="s">
        <v>126</v>
      </c>
      <c r="B20">
        <v>0</v>
      </c>
      <c r="C20">
        <v>0</v>
      </c>
      <c r="D20">
        <v>0</v>
      </c>
    </row>
    <row r="21" spans="1:4" x14ac:dyDescent="0.35">
      <c r="A21" t="s">
        <v>127</v>
      </c>
      <c r="B21">
        <v>0</v>
      </c>
      <c r="C21">
        <v>0</v>
      </c>
      <c r="D21">
        <v>0</v>
      </c>
    </row>
    <row r="22" spans="1:4" x14ac:dyDescent="0.35">
      <c r="A22" t="s">
        <v>128</v>
      </c>
      <c r="B22">
        <v>0</v>
      </c>
      <c r="C22">
        <v>0</v>
      </c>
      <c r="D22">
        <v>0</v>
      </c>
    </row>
    <row r="23" spans="1:4" x14ac:dyDescent="0.35">
      <c r="A23" t="s">
        <v>129</v>
      </c>
      <c r="B23">
        <v>0</v>
      </c>
      <c r="C23">
        <v>0</v>
      </c>
      <c r="D23">
        <v>0</v>
      </c>
    </row>
    <row r="24" spans="1:4" x14ac:dyDescent="0.35">
      <c r="A24" t="s">
        <v>130</v>
      </c>
      <c r="B24">
        <v>0</v>
      </c>
      <c r="C24">
        <v>0</v>
      </c>
      <c r="D24">
        <v>0</v>
      </c>
    </row>
    <row r="25" spans="1:4" x14ac:dyDescent="0.35">
      <c r="A25" t="s">
        <v>131</v>
      </c>
      <c r="B25">
        <v>0</v>
      </c>
      <c r="C25">
        <v>0</v>
      </c>
      <c r="D25">
        <v>0</v>
      </c>
    </row>
    <row r="26" spans="1:4" x14ac:dyDescent="0.35">
      <c r="A26" t="s">
        <v>132</v>
      </c>
      <c r="B26">
        <v>0</v>
      </c>
      <c r="C26">
        <v>0</v>
      </c>
      <c r="D26">
        <v>0</v>
      </c>
    </row>
    <row r="27" spans="1:4" x14ac:dyDescent="0.35">
      <c r="A27" t="s">
        <v>133</v>
      </c>
      <c r="B27">
        <v>0</v>
      </c>
      <c r="C27">
        <v>0</v>
      </c>
      <c r="D27">
        <v>0</v>
      </c>
    </row>
    <row r="28" spans="1:4" x14ac:dyDescent="0.35">
      <c r="A28" t="s">
        <v>134</v>
      </c>
      <c r="B28">
        <v>0</v>
      </c>
      <c r="C28">
        <v>0</v>
      </c>
      <c r="D28">
        <v>0</v>
      </c>
    </row>
    <row r="29" spans="1:4" x14ac:dyDescent="0.35">
      <c r="A29" t="s">
        <v>135</v>
      </c>
      <c r="B29">
        <v>0</v>
      </c>
      <c r="C29">
        <v>0</v>
      </c>
      <c r="D29">
        <v>0</v>
      </c>
    </row>
    <row r="30" spans="1:4" x14ac:dyDescent="0.35">
      <c r="A30" t="s">
        <v>136</v>
      </c>
      <c r="B30">
        <v>0</v>
      </c>
      <c r="C30">
        <v>0</v>
      </c>
      <c r="D30">
        <v>0</v>
      </c>
    </row>
    <row r="31" spans="1:4" x14ac:dyDescent="0.35">
      <c r="A31" t="s">
        <v>137</v>
      </c>
      <c r="B31">
        <v>0</v>
      </c>
      <c r="C31">
        <v>0</v>
      </c>
      <c r="D31">
        <v>0</v>
      </c>
    </row>
    <row r="32" spans="1:4" x14ac:dyDescent="0.35">
      <c r="A32" t="s">
        <v>138</v>
      </c>
      <c r="B32">
        <v>0</v>
      </c>
      <c r="C32">
        <v>0</v>
      </c>
      <c r="D32">
        <v>0</v>
      </c>
    </row>
    <row r="33" spans="1:4" x14ac:dyDescent="0.35">
      <c r="A33" t="s">
        <v>139</v>
      </c>
      <c r="B33">
        <v>0</v>
      </c>
      <c r="C33">
        <v>0</v>
      </c>
      <c r="D33">
        <v>0</v>
      </c>
    </row>
    <row r="34" spans="1:4" x14ac:dyDescent="0.35">
      <c r="A34" t="s">
        <v>140</v>
      </c>
      <c r="B34">
        <v>0</v>
      </c>
      <c r="C34">
        <v>0</v>
      </c>
      <c r="D34">
        <v>0</v>
      </c>
    </row>
    <row r="35" spans="1:4" x14ac:dyDescent="0.35">
      <c r="A35" t="s">
        <v>141</v>
      </c>
      <c r="B35">
        <v>0</v>
      </c>
      <c r="C35">
        <v>0</v>
      </c>
      <c r="D35">
        <v>0</v>
      </c>
    </row>
    <row r="36" spans="1:4" x14ac:dyDescent="0.35">
      <c r="A36" t="s">
        <v>142</v>
      </c>
      <c r="B36">
        <v>0</v>
      </c>
      <c r="C36">
        <v>0</v>
      </c>
      <c r="D36">
        <v>0</v>
      </c>
    </row>
    <row r="37" spans="1:4" x14ac:dyDescent="0.35">
      <c r="A37" t="s">
        <v>143</v>
      </c>
      <c r="B37">
        <v>0</v>
      </c>
      <c r="C37">
        <v>0</v>
      </c>
      <c r="D37">
        <v>0</v>
      </c>
    </row>
    <row r="38" spans="1:4" x14ac:dyDescent="0.35">
      <c r="A38" t="s">
        <v>144</v>
      </c>
      <c r="B38">
        <v>0</v>
      </c>
      <c r="C38">
        <v>0</v>
      </c>
      <c r="D38">
        <v>0</v>
      </c>
    </row>
    <row r="39" spans="1:4" x14ac:dyDescent="0.35">
      <c r="A39" t="s">
        <v>145</v>
      </c>
      <c r="B39">
        <v>0</v>
      </c>
      <c r="C39">
        <v>0</v>
      </c>
      <c r="D39">
        <v>0</v>
      </c>
    </row>
    <row r="40" spans="1:4" x14ac:dyDescent="0.35">
      <c r="A40" t="s">
        <v>146</v>
      </c>
      <c r="B40">
        <v>0</v>
      </c>
      <c r="C40">
        <v>0</v>
      </c>
      <c r="D40">
        <v>0</v>
      </c>
    </row>
    <row r="41" spans="1:4" x14ac:dyDescent="0.35">
      <c r="A41" t="s">
        <v>147</v>
      </c>
      <c r="B41">
        <v>0</v>
      </c>
      <c r="C41">
        <v>0</v>
      </c>
      <c r="D41">
        <v>0</v>
      </c>
    </row>
    <row r="42" spans="1:4" x14ac:dyDescent="0.35">
      <c r="A42" t="s">
        <v>148</v>
      </c>
      <c r="B42">
        <v>0</v>
      </c>
      <c r="C42">
        <v>0</v>
      </c>
      <c r="D42">
        <v>0</v>
      </c>
    </row>
    <row r="43" spans="1:4" x14ac:dyDescent="0.35">
      <c r="A43" t="s">
        <v>149</v>
      </c>
      <c r="B43">
        <v>0</v>
      </c>
      <c r="C43">
        <v>0</v>
      </c>
      <c r="D43">
        <v>0</v>
      </c>
    </row>
    <row r="44" spans="1:4" x14ac:dyDescent="0.35">
      <c r="A44" t="s">
        <v>150</v>
      </c>
      <c r="B44">
        <v>0</v>
      </c>
      <c r="C44">
        <v>0</v>
      </c>
      <c r="D44">
        <v>0</v>
      </c>
    </row>
    <row r="45" spans="1:4" x14ac:dyDescent="0.35">
      <c r="A45" t="s">
        <v>151</v>
      </c>
      <c r="B45">
        <v>0</v>
      </c>
      <c r="C45">
        <v>0</v>
      </c>
      <c r="D45">
        <v>0</v>
      </c>
    </row>
    <row r="46" spans="1:4" x14ac:dyDescent="0.35">
      <c r="A46" t="s">
        <v>152</v>
      </c>
      <c r="B46">
        <v>0</v>
      </c>
      <c r="C46">
        <v>0</v>
      </c>
      <c r="D46">
        <v>0</v>
      </c>
    </row>
    <row r="47" spans="1:4" x14ac:dyDescent="0.35">
      <c r="A47" t="s">
        <v>153</v>
      </c>
      <c r="B47">
        <v>0</v>
      </c>
      <c r="C47">
        <v>0</v>
      </c>
      <c r="D47">
        <v>0</v>
      </c>
    </row>
    <row r="48" spans="1:4" x14ac:dyDescent="0.35">
      <c r="A48" t="s">
        <v>154</v>
      </c>
      <c r="B48">
        <v>0</v>
      </c>
      <c r="C48">
        <v>0</v>
      </c>
      <c r="D48">
        <v>0</v>
      </c>
    </row>
    <row r="49" spans="1:4" x14ac:dyDescent="0.35">
      <c r="A49" t="s">
        <v>155</v>
      </c>
      <c r="B49">
        <v>0</v>
      </c>
      <c r="C49">
        <v>0</v>
      </c>
      <c r="D49">
        <v>0</v>
      </c>
    </row>
    <row r="50" spans="1:4" x14ac:dyDescent="0.35">
      <c r="A50" t="s">
        <v>156</v>
      </c>
      <c r="B50">
        <v>0</v>
      </c>
      <c r="C50">
        <v>0</v>
      </c>
      <c r="D50">
        <v>0</v>
      </c>
    </row>
    <row r="51" spans="1:4" x14ac:dyDescent="0.35">
      <c r="A51" t="s">
        <v>157</v>
      </c>
      <c r="B51">
        <v>962315</v>
      </c>
      <c r="C51">
        <v>5583</v>
      </c>
      <c r="D51">
        <v>967898</v>
      </c>
    </row>
    <row r="52" spans="1:4" x14ac:dyDescent="0.35">
      <c r="A52" t="s">
        <v>158</v>
      </c>
      <c r="B52">
        <v>0</v>
      </c>
      <c r="C52">
        <v>0</v>
      </c>
      <c r="D52">
        <v>0</v>
      </c>
    </row>
    <row r="53" spans="1:4" x14ac:dyDescent="0.35">
      <c r="A53" t="s">
        <v>159</v>
      </c>
      <c r="B53">
        <v>0</v>
      </c>
      <c r="C53">
        <v>0</v>
      </c>
      <c r="D53">
        <v>0</v>
      </c>
    </row>
    <row r="54" spans="1:4" x14ac:dyDescent="0.35">
      <c r="A54" t="s">
        <v>160</v>
      </c>
      <c r="B54">
        <v>0</v>
      </c>
      <c r="C54">
        <v>0</v>
      </c>
      <c r="D54">
        <v>0</v>
      </c>
    </row>
    <row r="55" spans="1:4" x14ac:dyDescent="0.35">
      <c r="A55" t="s">
        <v>54</v>
      </c>
      <c r="B55">
        <v>962315</v>
      </c>
      <c r="C55">
        <v>5583</v>
      </c>
      <c r="D55">
        <v>967898</v>
      </c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2AAF0B-5C3C-4759-92A3-D843395AB0E0}">
  <dimension ref="A1:D55"/>
  <sheetViews>
    <sheetView workbookViewId="0">
      <selection activeCell="E15" sqref="E15"/>
    </sheetView>
  </sheetViews>
  <sheetFormatPr defaultRowHeight="14.5" x14ac:dyDescent="0.35"/>
  <sheetData>
    <row r="1" spans="1:4" x14ac:dyDescent="0.35">
      <c r="A1" t="s">
        <v>286</v>
      </c>
      <c r="B1" t="s">
        <v>164</v>
      </c>
      <c r="C1" t="s">
        <v>165</v>
      </c>
      <c r="D1" t="s">
        <v>54</v>
      </c>
    </row>
    <row r="2" spans="1:4" x14ac:dyDescent="0.35">
      <c r="A2" t="s">
        <v>108</v>
      </c>
      <c r="B2">
        <v>0</v>
      </c>
      <c r="C2">
        <v>0</v>
      </c>
      <c r="D2">
        <v>0</v>
      </c>
    </row>
    <row r="3" spans="1:4" x14ac:dyDescent="0.35">
      <c r="A3" t="s">
        <v>109</v>
      </c>
      <c r="B3">
        <v>0</v>
      </c>
      <c r="C3">
        <v>0</v>
      </c>
      <c r="D3">
        <v>0</v>
      </c>
    </row>
    <row r="4" spans="1:4" x14ac:dyDescent="0.35">
      <c r="A4" t="s">
        <v>110</v>
      </c>
      <c r="B4">
        <v>0</v>
      </c>
      <c r="C4">
        <v>0</v>
      </c>
      <c r="D4">
        <v>0</v>
      </c>
    </row>
    <row r="5" spans="1:4" x14ac:dyDescent="0.35">
      <c r="A5" t="s">
        <v>111</v>
      </c>
      <c r="B5">
        <v>0</v>
      </c>
      <c r="C5">
        <v>0</v>
      </c>
      <c r="D5">
        <v>0</v>
      </c>
    </row>
    <row r="6" spans="1:4" x14ac:dyDescent="0.35">
      <c r="A6" t="s">
        <v>112</v>
      </c>
      <c r="B6">
        <v>0</v>
      </c>
      <c r="C6">
        <v>0</v>
      </c>
      <c r="D6">
        <v>0</v>
      </c>
    </row>
    <row r="7" spans="1:4" x14ac:dyDescent="0.35">
      <c r="A7" t="s">
        <v>113</v>
      </c>
      <c r="B7">
        <v>0</v>
      </c>
      <c r="C7">
        <v>0</v>
      </c>
      <c r="D7">
        <v>0</v>
      </c>
    </row>
    <row r="8" spans="1:4" x14ac:dyDescent="0.35">
      <c r="A8" t="s">
        <v>114</v>
      </c>
      <c r="B8">
        <v>0</v>
      </c>
      <c r="C8">
        <v>0</v>
      </c>
      <c r="D8">
        <v>0</v>
      </c>
    </row>
    <row r="9" spans="1:4" x14ac:dyDescent="0.35">
      <c r="A9" t="s">
        <v>115</v>
      </c>
      <c r="B9">
        <v>0</v>
      </c>
      <c r="C9">
        <v>0</v>
      </c>
      <c r="D9">
        <v>0</v>
      </c>
    </row>
    <row r="10" spans="1:4" x14ac:dyDescent="0.35">
      <c r="A10" t="s">
        <v>116</v>
      </c>
      <c r="B10">
        <v>0</v>
      </c>
      <c r="C10">
        <v>0</v>
      </c>
      <c r="D10">
        <v>0</v>
      </c>
    </row>
    <row r="11" spans="1:4" x14ac:dyDescent="0.35">
      <c r="A11" t="s">
        <v>117</v>
      </c>
      <c r="B11">
        <v>0</v>
      </c>
      <c r="C11">
        <v>0</v>
      </c>
      <c r="D11">
        <v>0</v>
      </c>
    </row>
    <row r="12" spans="1:4" x14ac:dyDescent="0.35">
      <c r="A12" t="s">
        <v>118</v>
      </c>
      <c r="B12">
        <v>0</v>
      </c>
      <c r="C12">
        <v>0</v>
      </c>
      <c r="D12">
        <v>0</v>
      </c>
    </row>
    <row r="13" spans="1:4" x14ac:dyDescent="0.35">
      <c r="A13" t="s">
        <v>119</v>
      </c>
      <c r="B13">
        <v>0</v>
      </c>
      <c r="C13">
        <v>0</v>
      </c>
      <c r="D13">
        <v>0</v>
      </c>
    </row>
    <row r="14" spans="1:4" x14ac:dyDescent="0.35">
      <c r="A14" t="s">
        <v>120</v>
      </c>
      <c r="B14">
        <v>0</v>
      </c>
      <c r="C14">
        <v>0</v>
      </c>
      <c r="D14">
        <v>0</v>
      </c>
    </row>
    <row r="15" spans="1:4" x14ac:dyDescent="0.35">
      <c r="A15" t="s">
        <v>121</v>
      </c>
      <c r="B15">
        <v>0</v>
      </c>
      <c r="C15">
        <v>0</v>
      </c>
      <c r="D15">
        <v>0</v>
      </c>
    </row>
    <row r="16" spans="1:4" x14ac:dyDescent="0.35">
      <c r="A16" t="s">
        <v>122</v>
      </c>
      <c r="B16">
        <v>0</v>
      </c>
      <c r="C16">
        <v>0</v>
      </c>
      <c r="D16">
        <v>0</v>
      </c>
    </row>
    <row r="17" spans="1:4" x14ac:dyDescent="0.35">
      <c r="A17" t="s">
        <v>123</v>
      </c>
      <c r="B17">
        <v>0</v>
      </c>
      <c r="C17">
        <v>0</v>
      </c>
      <c r="D17">
        <v>0</v>
      </c>
    </row>
    <row r="18" spans="1:4" x14ac:dyDescent="0.35">
      <c r="A18" t="s">
        <v>124</v>
      </c>
      <c r="B18">
        <v>0</v>
      </c>
      <c r="C18">
        <v>0</v>
      </c>
      <c r="D18">
        <v>0</v>
      </c>
    </row>
    <row r="19" spans="1:4" x14ac:dyDescent="0.35">
      <c r="A19" t="s">
        <v>125</v>
      </c>
      <c r="B19">
        <v>0</v>
      </c>
      <c r="C19">
        <v>0</v>
      </c>
      <c r="D19">
        <v>0</v>
      </c>
    </row>
    <row r="20" spans="1:4" x14ac:dyDescent="0.35">
      <c r="A20" t="s">
        <v>126</v>
      </c>
      <c r="B20">
        <v>0</v>
      </c>
      <c r="C20">
        <v>0</v>
      </c>
      <c r="D20">
        <v>0</v>
      </c>
    </row>
    <row r="21" spans="1:4" x14ac:dyDescent="0.35">
      <c r="A21" t="s">
        <v>127</v>
      </c>
      <c r="B21">
        <v>0</v>
      </c>
      <c r="C21">
        <v>0</v>
      </c>
      <c r="D21">
        <v>0</v>
      </c>
    </row>
    <row r="22" spans="1:4" x14ac:dyDescent="0.35">
      <c r="A22" t="s">
        <v>128</v>
      </c>
      <c r="B22">
        <v>0</v>
      </c>
      <c r="C22">
        <v>0</v>
      </c>
      <c r="D22">
        <v>0</v>
      </c>
    </row>
    <row r="23" spans="1:4" x14ac:dyDescent="0.35">
      <c r="A23" t="s">
        <v>129</v>
      </c>
      <c r="B23">
        <v>0</v>
      </c>
      <c r="C23">
        <v>0</v>
      </c>
      <c r="D23">
        <v>0</v>
      </c>
    </row>
    <row r="24" spans="1:4" x14ac:dyDescent="0.35">
      <c r="A24" t="s">
        <v>130</v>
      </c>
      <c r="B24">
        <v>0</v>
      </c>
      <c r="C24">
        <v>0</v>
      </c>
      <c r="D24">
        <v>0</v>
      </c>
    </row>
    <row r="25" spans="1:4" x14ac:dyDescent="0.35">
      <c r="A25" t="s">
        <v>131</v>
      </c>
      <c r="B25">
        <v>0</v>
      </c>
      <c r="C25">
        <v>0</v>
      </c>
      <c r="D25">
        <v>0</v>
      </c>
    </row>
    <row r="26" spans="1:4" x14ac:dyDescent="0.35">
      <c r="A26" t="s">
        <v>132</v>
      </c>
      <c r="B26">
        <v>0</v>
      </c>
      <c r="C26">
        <v>0</v>
      </c>
      <c r="D26">
        <v>0</v>
      </c>
    </row>
    <row r="27" spans="1:4" x14ac:dyDescent="0.35">
      <c r="A27" t="s">
        <v>133</v>
      </c>
      <c r="B27">
        <v>0</v>
      </c>
      <c r="C27">
        <v>0</v>
      </c>
      <c r="D27">
        <v>0</v>
      </c>
    </row>
    <row r="28" spans="1:4" x14ac:dyDescent="0.35">
      <c r="A28" t="s">
        <v>134</v>
      </c>
      <c r="B28">
        <v>0</v>
      </c>
      <c r="C28">
        <v>0</v>
      </c>
      <c r="D28">
        <v>0</v>
      </c>
    </row>
    <row r="29" spans="1:4" x14ac:dyDescent="0.35">
      <c r="A29" t="s">
        <v>135</v>
      </c>
      <c r="B29">
        <v>0</v>
      </c>
      <c r="C29">
        <v>0</v>
      </c>
      <c r="D29">
        <v>0</v>
      </c>
    </row>
    <row r="30" spans="1:4" x14ac:dyDescent="0.35">
      <c r="A30" t="s">
        <v>136</v>
      </c>
      <c r="B30">
        <v>0</v>
      </c>
      <c r="C30">
        <v>0</v>
      </c>
      <c r="D30">
        <v>0</v>
      </c>
    </row>
    <row r="31" spans="1:4" x14ac:dyDescent="0.35">
      <c r="A31" t="s">
        <v>137</v>
      </c>
      <c r="B31">
        <v>0</v>
      </c>
      <c r="C31">
        <v>0</v>
      </c>
      <c r="D31">
        <v>0</v>
      </c>
    </row>
    <row r="32" spans="1:4" x14ac:dyDescent="0.35">
      <c r="A32" t="s">
        <v>138</v>
      </c>
      <c r="B32">
        <v>0</v>
      </c>
      <c r="C32">
        <v>0</v>
      </c>
      <c r="D32">
        <v>0</v>
      </c>
    </row>
    <row r="33" spans="1:4" x14ac:dyDescent="0.35">
      <c r="A33" t="s">
        <v>139</v>
      </c>
      <c r="B33">
        <v>0</v>
      </c>
      <c r="C33">
        <v>0</v>
      </c>
      <c r="D33">
        <v>0</v>
      </c>
    </row>
    <row r="34" spans="1:4" x14ac:dyDescent="0.35">
      <c r="A34" t="s">
        <v>140</v>
      </c>
      <c r="B34">
        <v>0</v>
      </c>
      <c r="C34">
        <v>0</v>
      </c>
      <c r="D34">
        <v>0</v>
      </c>
    </row>
    <row r="35" spans="1:4" x14ac:dyDescent="0.35">
      <c r="A35" t="s">
        <v>141</v>
      </c>
      <c r="B35">
        <v>0</v>
      </c>
      <c r="C35">
        <v>0</v>
      </c>
      <c r="D35">
        <v>0</v>
      </c>
    </row>
    <row r="36" spans="1:4" x14ac:dyDescent="0.35">
      <c r="A36" t="s">
        <v>142</v>
      </c>
      <c r="B36">
        <v>0</v>
      </c>
      <c r="C36">
        <v>0</v>
      </c>
      <c r="D36">
        <v>0</v>
      </c>
    </row>
    <row r="37" spans="1:4" x14ac:dyDescent="0.35">
      <c r="A37" t="s">
        <v>143</v>
      </c>
      <c r="B37">
        <v>0</v>
      </c>
      <c r="C37">
        <v>0</v>
      </c>
      <c r="D37">
        <v>0</v>
      </c>
    </row>
    <row r="38" spans="1:4" x14ac:dyDescent="0.35">
      <c r="A38" t="s">
        <v>144</v>
      </c>
      <c r="B38">
        <v>0</v>
      </c>
      <c r="C38">
        <v>0</v>
      </c>
      <c r="D38">
        <v>0</v>
      </c>
    </row>
    <row r="39" spans="1:4" x14ac:dyDescent="0.35">
      <c r="A39" t="s">
        <v>145</v>
      </c>
      <c r="B39">
        <v>0</v>
      </c>
      <c r="C39">
        <v>0</v>
      </c>
      <c r="D39">
        <v>0</v>
      </c>
    </row>
    <row r="40" spans="1:4" x14ac:dyDescent="0.35">
      <c r="A40" t="s">
        <v>146</v>
      </c>
      <c r="B40">
        <v>0</v>
      </c>
      <c r="C40">
        <v>0</v>
      </c>
      <c r="D40">
        <v>0</v>
      </c>
    </row>
    <row r="41" spans="1:4" x14ac:dyDescent="0.35">
      <c r="A41" t="s">
        <v>147</v>
      </c>
      <c r="B41">
        <v>0</v>
      </c>
      <c r="C41">
        <v>0</v>
      </c>
      <c r="D41">
        <v>0</v>
      </c>
    </row>
    <row r="42" spans="1:4" x14ac:dyDescent="0.35">
      <c r="A42" t="s">
        <v>148</v>
      </c>
      <c r="B42">
        <v>0</v>
      </c>
      <c r="C42">
        <v>0</v>
      </c>
      <c r="D42">
        <v>0</v>
      </c>
    </row>
    <row r="43" spans="1:4" x14ac:dyDescent="0.35">
      <c r="A43" t="s">
        <v>149</v>
      </c>
      <c r="B43">
        <v>0</v>
      </c>
      <c r="C43">
        <v>0</v>
      </c>
      <c r="D43">
        <v>0</v>
      </c>
    </row>
    <row r="44" spans="1:4" x14ac:dyDescent="0.35">
      <c r="A44" t="s">
        <v>150</v>
      </c>
      <c r="B44">
        <v>0</v>
      </c>
      <c r="C44">
        <v>0</v>
      </c>
      <c r="D44">
        <v>0</v>
      </c>
    </row>
    <row r="45" spans="1:4" x14ac:dyDescent="0.35">
      <c r="A45" t="s">
        <v>151</v>
      </c>
      <c r="B45">
        <v>0</v>
      </c>
      <c r="C45">
        <v>0</v>
      </c>
      <c r="D45">
        <v>0</v>
      </c>
    </row>
    <row r="46" spans="1:4" x14ac:dyDescent="0.35">
      <c r="A46" t="s">
        <v>152</v>
      </c>
      <c r="B46">
        <v>0</v>
      </c>
      <c r="C46">
        <v>0</v>
      </c>
      <c r="D46">
        <v>0</v>
      </c>
    </row>
    <row r="47" spans="1:4" x14ac:dyDescent="0.35">
      <c r="A47" t="s">
        <v>153</v>
      </c>
      <c r="B47">
        <v>0</v>
      </c>
      <c r="C47">
        <v>0</v>
      </c>
      <c r="D47">
        <v>0</v>
      </c>
    </row>
    <row r="48" spans="1:4" x14ac:dyDescent="0.35">
      <c r="A48" t="s">
        <v>154</v>
      </c>
      <c r="B48">
        <v>0</v>
      </c>
      <c r="C48">
        <v>0</v>
      </c>
      <c r="D48">
        <v>0</v>
      </c>
    </row>
    <row r="49" spans="1:4" x14ac:dyDescent="0.35">
      <c r="A49" t="s">
        <v>155</v>
      </c>
      <c r="B49">
        <v>0</v>
      </c>
      <c r="C49">
        <v>0</v>
      </c>
      <c r="D49">
        <v>0</v>
      </c>
    </row>
    <row r="50" spans="1:4" x14ac:dyDescent="0.35">
      <c r="A50" t="s">
        <v>156</v>
      </c>
      <c r="B50">
        <v>0</v>
      </c>
      <c r="C50">
        <v>0</v>
      </c>
      <c r="D50">
        <v>0</v>
      </c>
    </row>
    <row r="51" spans="1:4" x14ac:dyDescent="0.35">
      <c r="A51" t="s">
        <v>157</v>
      </c>
      <c r="B51">
        <v>0</v>
      </c>
      <c r="C51">
        <v>0</v>
      </c>
      <c r="D51">
        <v>0</v>
      </c>
    </row>
    <row r="52" spans="1:4" x14ac:dyDescent="0.35">
      <c r="A52" t="s">
        <v>158</v>
      </c>
      <c r="B52">
        <v>0</v>
      </c>
      <c r="C52">
        <v>0</v>
      </c>
      <c r="D52">
        <v>0</v>
      </c>
    </row>
    <row r="53" spans="1:4" x14ac:dyDescent="0.35">
      <c r="A53" t="s">
        <v>159</v>
      </c>
      <c r="B53">
        <v>0</v>
      </c>
      <c r="C53">
        <v>0</v>
      </c>
      <c r="D53">
        <v>0</v>
      </c>
    </row>
    <row r="54" spans="1:4" x14ac:dyDescent="0.35">
      <c r="A54" t="s">
        <v>160</v>
      </c>
      <c r="B54">
        <v>0</v>
      </c>
      <c r="C54">
        <v>0</v>
      </c>
      <c r="D54">
        <v>0</v>
      </c>
    </row>
    <row r="55" spans="1:4" x14ac:dyDescent="0.35">
      <c r="A55" t="s">
        <v>54</v>
      </c>
      <c r="B55">
        <v>0</v>
      </c>
      <c r="C55">
        <v>0</v>
      </c>
      <c r="D55">
        <v>0</v>
      </c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05016-5B23-4A92-A39B-04FFF76566F2}">
  <dimension ref="A1:B55"/>
  <sheetViews>
    <sheetView workbookViewId="0">
      <selection activeCell="B2" sqref="B2:B55"/>
    </sheetView>
  </sheetViews>
  <sheetFormatPr defaultRowHeight="14.5" x14ac:dyDescent="0.35"/>
  <sheetData>
    <row r="1" spans="1:2" x14ac:dyDescent="0.35">
      <c r="A1" t="s">
        <v>286</v>
      </c>
      <c r="B1" t="s">
        <v>54</v>
      </c>
    </row>
    <row r="2" spans="1:2" x14ac:dyDescent="0.35">
      <c r="A2" t="s">
        <v>108</v>
      </c>
      <c r="B2">
        <f>V5BAS!D2+V5MAR!D2</f>
        <v>0</v>
      </c>
    </row>
    <row r="3" spans="1:2" x14ac:dyDescent="0.35">
      <c r="A3" t="s">
        <v>109</v>
      </c>
      <c r="B3">
        <f>V5BAS!D3+V5MAR!D3</f>
        <v>0</v>
      </c>
    </row>
    <row r="4" spans="1:2" x14ac:dyDescent="0.35">
      <c r="A4" t="s">
        <v>110</v>
      </c>
      <c r="B4">
        <f>V5BAS!D4+V5MAR!D4</f>
        <v>0</v>
      </c>
    </row>
    <row r="5" spans="1:2" x14ac:dyDescent="0.35">
      <c r="A5" t="s">
        <v>111</v>
      </c>
      <c r="B5">
        <f>V5BAS!D5+V5MAR!D5</f>
        <v>0</v>
      </c>
    </row>
    <row r="6" spans="1:2" x14ac:dyDescent="0.35">
      <c r="A6" t="s">
        <v>112</v>
      </c>
      <c r="B6">
        <f>V5BAS!D6+V5MAR!D6</f>
        <v>0</v>
      </c>
    </row>
    <row r="7" spans="1:2" x14ac:dyDescent="0.35">
      <c r="A7" t="s">
        <v>113</v>
      </c>
      <c r="B7">
        <f>V5BAS!D7+V5MAR!D7</f>
        <v>0</v>
      </c>
    </row>
    <row r="8" spans="1:2" x14ac:dyDescent="0.35">
      <c r="A8" t="s">
        <v>114</v>
      </c>
      <c r="B8">
        <f>V5BAS!D8+V5MAR!D8</f>
        <v>0</v>
      </c>
    </row>
    <row r="9" spans="1:2" x14ac:dyDescent="0.35">
      <c r="A9" t="s">
        <v>115</v>
      </c>
      <c r="B9">
        <f>V5BAS!D9+V5MAR!D9</f>
        <v>0</v>
      </c>
    </row>
    <row r="10" spans="1:2" x14ac:dyDescent="0.35">
      <c r="A10" t="s">
        <v>116</v>
      </c>
      <c r="B10">
        <f>V5BAS!D10+V5MAR!D10</f>
        <v>0</v>
      </c>
    </row>
    <row r="11" spans="1:2" x14ac:dyDescent="0.35">
      <c r="A11" t="s">
        <v>117</v>
      </c>
      <c r="B11">
        <f>V5BAS!D11+V5MAR!D11</f>
        <v>0</v>
      </c>
    </row>
    <row r="12" spans="1:2" x14ac:dyDescent="0.35">
      <c r="A12" t="s">
        <v>118</v>
      </c>
      <c r="B12">
        <f>V5BAS!D12+V5MAR!D12</f>
        <v>0</v>
      </c>
    </row>
    <row r="13" spans="1:2" x14ac:dyDescent="0.35">
      <c r="A13" t="s">
        <v>119</v>
      </c>
      <c r="B13">
        <f>V5BAS!D13+V5MAR!D13</f>
        <v>0</v>
      </c>
    </row>
    <row r="14" spans="1:2" x14ac:dyDescent="0.35">
      <c r="A14" t="s">
        <v>120</v>
      </c>
      <c r="B14">
        <f>V5BAS!D14+V5MAR!D14</f>
        <v>0</v>
      </c>
    </row>
    <row r="15" spans="1:2" x14ac:dyDescent="0.35">
      <c r="A15" t="s">
        <v>121</v>
      </c>
      <c r="B15">
        <f>V5BAS!D15+V5MAR!D15</f>
        <v>0</v>
      </c>
    </row>
    <row r="16" spans="1:2" x14ac:dyDescent="0.35">
      <c r="A16" t="s">
        <v>122</v>
      </c>
      <c r="B16">
        <f>V5BAS!D16+V5MAR!D16</f>
        <v>0</v>
      </c>
    </row>
    <row r="17" spans="1:2" x14ac:dyDescent="0.35">
      <c r="A17" t="s">
        <v>123</v>
      </c>
      <c r="B17">
        <f>V5BAS!D17+V5MAR!D17</f>
        <v>0</v>
      </c>
    </row>
    <row r="18" spans="1:2" x14ac:dyDescent="0.35">
      <c r="A18" t="s">
        <v>124</v>
      </c>
      <c r="B18">
        <f>V5BAS!D18+V5MAR!D18</f>
        <v>0</v>
      </c>
    </row>
    <row r="19" spans="1:2" x14ac:dyDescent="0.35">
      <c r="A19" t="s">
        <v>125</v>
      </c>
      <c r="B19">
        <f>V5BAS!D19+V5MAR!D19</f>
        <v>0</v>
      </c>
    </row>
    <row r="20" spans="1:2" x14ac:dyDescent="0.35">
      <c r="A20" t="s">
        <v>126</v>
      </c>
      <c r="B20">
        <f>V5BAS!D20+V5MAR!D20</f>
        <v>0</v>
      </c>
    </row>
    <row r="21" spans="1:2" x14ac:dyDescent="0.35">
      <c r="A21" t="s">
        <v>127</v>
      </c>
      <c r="B21">
        <f>V5BAS!D21+V5MAR!D21</f>
        <v>0</v>
      </c>
    </row>
    <row r="22" spans="1:2" x14ac:dyDescent="0.35">
      <c r="A22" t="s">
        <v>128</v>
      </c>
      <c r="B22">
        <f>V5BAS!D22+V5MAR!D22</f>
        <v>0</v>
      </c>
    </row>
    <row r="23" spans="1:2" x14ac:dyDescent="0.35">
      <c r="A23" t="s">
        <v>129</v>
      </c>
      <c r="B23">
        <f>V5BAS!D23+V5MAR!D23</f>
        <v>0</v>
      </c>
    </row>
    <row r="24" spans="1:2" x14ac:dyDescent="0.35">
      <c r="A24" t="s">
        <v>130</v>
      </c>
      <c r="B24">
        <f>V5BAS!D24+V5MAR!D24</f>
        <v>0</v>
      </c>
    </row>
    <row r="25" spans="1:2" x14ac:dyDescent="0.35">
      <c r="A25" t="s">
        <v>131</v>
      </c>
      <c r="B25">
        <f>V5BAS!D25+V5MAR!D25</f>
        <v>0</v>
      </c>
    </row>
    <row r="26" spans="1:2" x14ac:dyDescent="0.35">
      <c r="A26" t="s">
        <v>132</v>
      </c>
      <c r="B26">
        <f>V5BAS!D26+V5MAR!D26</f>
        <v>0</v>
      </c>
    </row>
    <row r="27" spans="1:2" x14ac:dyDescent="0.35">
      <c r="A27" t="s">
        <v>133</v>
      </c>
      <c r="B27">
        <f>V5BAS!D27+V5MAR!D27</f>
        <v>0</v>
      </c>
    </row>
    <row r="28" spans="1:2" x14ac:dyDescent="0.35">
      <c r="A28" t="s">
        <v>134</v>
      </c>
      <c r="B28">
        <f>V5BAS!D28+V5MAR!D28</f>
        <v>0</v>
      </c>
    </row>
    <row r="29" spans="1:2" x14ac:dyDescent="0.35">
      <c r="A29" t="s">
        <v>135</v>
      </c>
      <c r="B29">
        <f>V5BAS!D29+V5MAR!D29</f>
        <v>0</v>
      </c>
    </row>
    <row r="30" spans="1:2" x14ac:dyDescent="0.35">
      <c r="A30" t="s">
        <v>136</v>
      </c>
      <c r="B30">
        <f>V5BAS!D30+V5MAR!D30</f>
        <v>0</v>
      </c>
    </row>
    <row r="31" spans="1:2" x14ac:dyDescent="0.35">
      <c r="A31" t="s">
        <v>137</v>
      </c>
      <c r="B31">
        <f>V5BAS!D31+V5MAR!D31</f>
        <v>0</v>
      </c>
    </row>
    <row r="32" spans="1:2" x14ac:dyDescent="0.35">
      <c r="A32" t="s">
        <v>138</v>
      </c>
      <c r="B32">
        <f>V5BAS!D32+V5MAR!D32</f>
        <v>0</v>
      </c>
    </row>
    <row r="33" spans="1:2" x14ac:dyDescent="0.35">
      <c r="A33" t="s">
        <v>139</v>
      </c>
      <c r="B33">
        <f>V5BAS!D33+V5MAR!D33</f>
        <v>0</v>
      </c>
    </row>
    <row r="34" spans="1:2" x14ac:dyDescent="0.35">
      <c r="A34" t="s">
        <v>140</v>
      </c>
      <c r="B34">
        <f>V5BAS!D34+V5MAR!D34</f>
        <v>0</v>
      </c>
    </row>
    <row r="35" spans="1:2" x14ac:dyDescent="0.35">
      <c r="A35" t="s">
        <v>141</v>
      </c>
      <c r="B35">
        <f>V5BAS!D35+V5MAR!D35</f>
        <v>0</v>
      </c>
    </row>
    <row r="36" spans="1:2" x14ac:dyDescent="0.35">
      <c r="A36" t="s">
        <v>142</v>
      </c>
      <c r="B36">
        <f>V5BAS!D36+V5MAR!D36</f>
        <v>0</v>
      </c>
    </row>
    <row r="37" spans="1:2" x14ac:dyDescent="0.35">
      <c r="A37" t="s">
        <v>143</v>
      </c>
      <c r="B37">
        <f>V5BAS!D37+V5MAR!D37</f>
        <v>0</v>
      </c>
    </row>
    <row r="38" spans="1:2" x14ac:dyDescent="0.35">
      <c r="A38" t="s">
        <v>144</v>
      </c>
      <c r="B38">
        <f>V5BAS!D38+V5MAR!D38</f>
        <v>0</v>
      </c>
    </row>
    <row r="39" spans="1:2" x14ac:dyDescent="0.35">
      <c r="A39" t="s">
        <v>145</v>
      </c>
      <c r="B39">
        <f>V5BAS!D39+V5MAR!D39</f>
        <v>0</v>
      </c>
    </row>
    <row r="40" spans="1:2" x14ac:dyDescent="0.35">
      <c r="A40" t="s">
        <v>146</v>
      </c>
      <c r="B40">
        <f>V5BAS!D40+V5MAR!D40</f>
        <v>0</v>
      </c>
    </row>
    <row r="41" spans="1:2" x14ac:dyDescent="0.35">
      <c r="A41" t="s">
        <v>147</v>
      </c>
      <c r="B41">
        <f>V5BAS!D41+V5MAR!D41</f>
        <v>0</v>
      </c>
    </row>
    <row r="42" spans="1:2" x14ac:dyDescent="0.35">
      <c r="A42" t="s">
        <v>148</v>
      </c>
      <c r="B42">
        <f>V5BAS!D42+V5MAR!D42</f>
        <v>0</v>
      </c>
    </row>
    <row r="43" spans="1:2" x14ac:dyDescent="0.35">
      <c r="A43" t="s">
        <v>149</v>
      </c>
      <c r="B43">
        <f>V5BAS!D43+V5MAR!D43</f>
        <v>0</v>
      </c>
    </row>
    <row r="44" spans="1:2" x14ac:dyDescent="0.35">
      <c r="A44" t="s">
        <v>150</v>
      </c>
      <c r="B44">
        <f>V5BAS!D44+V5MAR!D44</f>
        <v>0</v>
      </c>
    </row>
    <row r="45" spans="1:2" x14ac:dyDescent="0.35">
      <c r="A45" t="s">
        <v>151</v>
      </c>
      <c r="B45">
        <f>V5BAS!D45+V5MAR!D45</f>
        <v>0</v>
      </c>
    </row>
    <row r="46" spans="1:2" x14ac:dyDescent="0.35">
      <c r="A46" t="s">
        <v>152</v>
      </c>
      <c r="B46">
        <f>V5BAS!D46+V5MAR!D46</f>
        <v>0</v>
      </c>
    </row>
    <row r="47" spans="1:2" x14ac:dyDescent="0.35">
      <c r="A47" t="s">
        <v>153</v>
      </c>
      <c r="B47">
        <f>V5BAS!D47+V5MAR!D47</f>
        <v>0</v>
      </c>
    </row>
    <row r="48" spans="1:2" x14ac:dyDescent="0.35">
      <c r="A48" t="s">
        <v>154</v>
      </c>
      <c r="B48">
        <f>V5BAS!D48+V5MAR!D48</f>
        <v>0</v>
      </c>
    </row>
    <row r="49" spans="1:2" x14ac:dyDescent="0.35">
      <c r="A49" t="s">
        <v>155</v>
      </c>
      <c r="B49">
        <f>V5BAS!D49+V5MAR!D49</f>
        <v>0</v>
      </c>
    </row>
    <row r="50" spans="1:2" x14ac:dyDescent="0.35">
      <c r="A50" t="s">
        <v>156</v>
      </c>
      <c r="B50">
        <f>V5BAS!D50+V5MAR!D50</f>
        <v>0</v>
      </c>
    </row>
    <row r="51" spans="1:2" x14ac:dyDescent="0.35">
      <c r="A51" t="s">
        <v>157</v>
      </c>
      <c r="B51">
        <f>V5BAS!D51+V5MAR!D51</f>
        <v>967898</v>
      </c>
    </row>
    <row r="52" spans="1:2" x14ac:dyDescent="0.35">
      <c r="A52" t="s">
        <v>158</v>
      </c>
      <c r="B52">
        <f>V5BAS!D52+V5MAR!D52</f>
        <v>0</v>
      </c>
    </row>
    <row r="53" spans="1:2" x14ac:dyDescent="0.35">
      <c r="A53" t="s">
        <v>159</v>
      </c>
      <c r="B53">
        <f>V5BAS!D53+V5MAR!D53</f>
        <v>0</v>
      </c>
    </row>
    <row r="54" spans="1:2" x14ac:dyDescent="0.35">
      <c r="A54" t="s">
        <v>160</v>
      </c>
      <c r="B54">
        <f>V5BAS!D54+V5MAR!D54</f>
        <v>0</v>
      </c>
    </row>
    <row r="55" spans="1:2" x14ac:dyDescent="0.35">
      <c r="A55" t="s">
        <v>54</v>
      </c>
      <c r="B55">
        <f>V5BAS!D55+V5MAR!D55</f>
        <v>967898</v>
      </c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0CF0E-BA64-4579-A61B-D3C39EC4E8B6}">
  <dimension ref="A1:D55"/>
  <sheetViews>
    <sheetView workbookViewId="0">
      <selection activeCell="F15" sqref="F15"/>
    </sheetView>
  </sheetViews>
  <sheetFormatPr defaultRowHeight="14.5" x14ac:dyDescent="0.35"/>
  <sheetData>
    <row r="1" spans="1:4" x14ac:dyDescent="0.35">
      <c r="A1" t="s">
        <v>308</v>
      </c>
      <c r="B1" t="s">
        <v>164</v>
      </c>
      <c r="C1" t="s">
        <v>165</v>
      </c>
      <c r="D1" t="s">
        <v>54</v>
      </c>
    </row>
    <row r="2" spans="1:4" x14ac:dyDescent="0.35">
      <c r="A2" t="s">
        <v>108</v>
      </c>
      <c r="B2">
        <v>224</v>
      </c>
      <c r="C2">
        <v>20.6</v>
      </c>
      <c r="D2">
        <v>244</v>
      </c>
    </row>
    <row r="3" spans="1:4" x14ac:dyDescent="0.35">
      <c r="A3" t="s">
        <v>109</v>
      </c>
      <c r="B3">
        <v>-114</v>
      </c>
      <c r="C3">
        <v>-1.29</v>
      </c>
      <c r="D3">
        <v>-116</v>
      </c>
    </row>
    <row r="4" spans="1:4" x14ac:dyDescent="0.35">
      <c r="A4" t="s">
        <v>110</v>
      </c>
      <c r="B4">
        <v>-74.599999999999994</v>
      </c>
      <c r="C4">
        <v>-3.26</v>
      </c>
      <c r="D4">
        <v>-77.900000000000006</v>
      </c>
    </row>
    <row r="5" spans="1:4" x14ac:dyDescent="0.35">
      <c r="A5" t="s">
        <v>111</v>
      </c>
      <c r="B5">
        <v>-594</v>
      </c>
      <c r="C5">
        <v>-34.9</v>
      </c>
      <c r="D5">
        <v>-629</v>
      </c>
    </row>
    <row r="6" spans="1:4" x14ac:dyDescent="0.35">
      <c r="A6" t="s">
        <v>112</v>
      </c>
      <c r="B6">
        <v>6030</v>
      </c>
      <c r="C6">
        <v>542</v>
      </c>
      <c r="D6">
        <v>6572</v>
      </c>
    </row>
    <row r="7" spans="1:4" x14ac:dyDescent="0.35">
      <c r="A7" t="s">
        <v>113</v>
      </c>
      <c r="B7">
        <v>300</v>
      </c>
      <c r="C7">
        <v>1104</v>
      </c>
      <c r="D7">
        <v>1403</v>
      </c>
    </row>
    <row r="8" spans="1:4" x14ac:dyDescent="0.35">
      <c r="A8" t="s">
        <v>114</v>
      </c>
      <c r="B8">
        <v>939</v>
      </c>
      <c r="C8">
        <v>3137</v>
      </c>
      <c r="D8">
        <v>4076</v>
      </c>
    </row>
    <row r="9" spans="1:4" x14ac:dyDescent="0.35">
      <c r="A9" t="s">
        <v>115</v>
      </c>
      <c r="B9">
        <v>1785</v>
      </c>
      <c r="C9">
        <v>187</v>
      </c>
      <c r="D9">
        <v>1973</v>
      </c>
    </row>
    <row r="10" spans="1:4" x14ac:dyDescent="0.35">
      <c r="A10" t="s">
        <v>116</v>
      </c>
      <c r="B10">
        <v>657</v>
      </c>
      <c r="C10">
        <v>93.6</v>
      </c>
      <c r="D10">
        <v>751</v>
      </c>
    </row>
    <row r="11" spans="1:4" x14ac:dyDescent="0.35">
      <c r="A11" t="s">
        <v>117</v>
      </c>
      <c r="B11">
        <v>1739</v>
      </c>
      <c r="C11">
        <v>108</v>
      </c>
      <c r="D11">
        <v>1847</v>
      </c>
    </row>
    <row r="12" spans="1:4" x14ac:dyDescent="0.35">
      <c r="A12" t="s">
        <v>118</v>
      </c>
      <c r="B12">
        <v>-1199</v>
      </c>
      <c r="C12">
        <v>-737</v>
      </c>
      <c r="D12">
        <v>-1936</v>
      </c>
    </row>
    <row r="13" spans="1:4" x14ac:dyDescent="0.35">
      <c r="A13" t="s">
        <v>119</v>
      </c>
      <c r="B13">
        <v>-4761</v>
      </c>
      <c r="C13">
        <v>-802</v>
      </c>
      <c r="D13">
        <v>-5563</v>
      </c>
    </row>
    <row r="14" spans="1:4" x14ac:dyDescent="0.35">
      <c r="A14" t="s">
        <v>120</v>
      </c>
      <c r="B14">
        <v>-1366</v>
      </c>
      <c r="C14">
        <v>-145</v>
      </c>
      <c r="D14">
        <v>-1512</v>
      </c>
    </row>
    <row r="15" spans="1:4" x14ac:dyDescent="0.35">
      <c r="A15" t="s">
        <v>121</v>
      </c>
      <c r="B15">
        <v>214</v>
      </c>
      <c r="C15">
        <v>152</v>
      </c>
      <c r="D15">
        <v>367</v>
      </c>
    </row>
    <row r="16" spans="1:4" x14ac:dyDescent="0.35">
      <c r="A16" t="s">
        <v>122</v>
      </c>
      <c r="B16">
        <v>1880</v>
      </c>
      <c r="C16">
        <v>1528</v>
      </c>
      <c r="D16">
        <v>3408</v>
      </c>
    </row>
    <row r="17" spans="1:4" x14ac:dyDescent="0.35">
      <c r="A17" t="s">
        <v>123</v>
      </c>
      <c r="B17">
        <v>2142</v>
      </c>
      <c r="C17">
        <v>1413</v>
      </c>
      <c r="D17">
        <v>3554</v>
      </c>
    </row>
    <row r="18" spans="1:4" x14ac:dyDescent="0.35">
      <c r="A18" t="s">
        <v>124</v>
      </c>
      <c r="B18">
        <v>-5348</v>
      </c>
      <c r="C18">
        <v>-3112</v>
      </c>
      <c r="D18">
        <v>-8460</v>
      </c>
    </row>
    <row r="19" spans="1:4" x14ac:dyDescent="0.35">
      <c r="A19" t="s">
        <v>125</v>
      </c>
      <c r="B19">
        <v>-431</v>
      </c>
      <c r="C19">
        <v>-278</v>
      </c>
      <c r="D19">
        <v>-709</v>
      </c>
    </row>
    <row r="20" spans="1:4" x14ac:dyDescent="0.35">
      <c r="A20" t="s">
        <v>126</v>
      </c>
      <c r="B20">
        <v>-591</v>
      </c>
      <c r="C20">
        <v>-163</v>
      </c>
      <c r="D20">
        <v>-754</v>
      </c>
    </row>
    <row r="21" spans="1:4" x14ac:dyDescent="0.35">
      <c r="A21" t="s">
        <v>127</v>
      </c>
      <c r="B21">
        <v>134</v>
      </c>
      <c r="C21">
        <v>33.1</v>
      </c>
      <c r="D21">
        <v>167</v>
      </c>
    </row>
    <row r="22" spans="1:4" x14ac:dyDescent="0.35">
      <c r="A22" t="s">
        <v>128</v>
      </c>
      <c r="B22">
        <v>-181</v>
      </c>
      <c r="C22">
        <v>-8.2899999999999991</v>
      </c>
      <c r="D22">
        <v>-190</v>
      </c>
    </row>
    <row r="23" spans="1:4" x14ac:dyDescent="0.35">
      <c r="A23" t="s">
        <v>129</v>
      </c>
      <c r="B23">
        <v>-489</v>
      </c>
      <c r="C23">
        <v>-160</v>
      </c>
      <c r="D23">
        <v>-649</v>
      </c>
    </row>
    <row r="24" spans="1:4" x14ac:dyDescent="0.35">
      <c r="A24" t="s">
        <v>130</v>
      </c>
      <c r="B24">
        <v>4651</v>
      </c>
      <c r="C24">
        <v>1282</v>
      </c>
      <c r="D24">
        <v>5933</v>
      </c>
    </row>
    <row r="25" spans="1:4" x14ac:dyDescent="0.35">
      <c r="A25" t="s">
        <v>131</v>
      </c>
      <c r="B25">
        <v>-1714</v>
      </c>
      <c r="C25">
        <v>-8686</v>
      </c>
      <c r="D25">
        <v>-10401</v>
      </c>
    </row>
    <row r="26" spans="1:4" x14ac:dyDescent="0.35">
      <c r="A26" t="s">
        <v>132</v>
      </c>
      <c r="B26">
        <v>-140</v>
      </c>
      <c r="C26">
        <v>-80.2</v>
      </c>
      <c r="D26">
        <v>-220</v>
      </c>
    </row>
    <row r="27" spans="1:4" x14ac:dyDescent="0.35">
      <c r="A27" t="s">
        <v>133</v>
      </c>
      <c r="B27">
        <v>-6507</v>
      </c>
      <c r="C27">
        <v>-14729</v>
      </c>
      <c r="D27">
        <v>-21235</v>
      </c>
    </row>
    <row r="28" spans="1:4" x14ac:dyDescent="0.35">
      <c r="A28" t="s">
        <v>134</v>
      </c>
      <c r="B28">
        <v>-1085</v>
      </c>
      <c r="C28">
        <v>-1316</v>
      </c>
      <c r="D28">
        <v>-2401</v>
      </c>
    </row>
    <row r="29" spans="1:4" x14ac:dyDescent="0.35">
      <c r="A29" t="s">
        <v>135</v>
      </c>
      <c r="B29">
        <v>-1010</v>
      </c>
      <c r="C29">
        <v>-310</v>
      </c>
      <c r="D29">
        <v>-1321</v>
      </c>
    </row>
    <row r="30" spans="1:4" x14ac:dyDescent="0.35">
      <c r="A30" t="s">
        <v>136</v>
      </c>
      <c r="B30">
        <v>-3721</v>
      </c>
      <c r="C30">
        <v>-2122</v>
      </c>
      <c r="D30">
        <v>-5843</v>
      </c>
    </row>
    <row r="31" spans="1:4" x14ac:dyDescent="0.35">
      <c r="A31" t="s">
        <v>137</v>
      </c>
      <c r="B31">
        <v>0</v>
      </c>
      <c r="C31">
        <v>0</v>
      </c>
      <c r="D31">
        <v>0</v>
      </c>
    </row>
    <row r="32" spans="1:4" x14ac:dyDescent="0.35">
      <c r="A32" t="s">
        <v>138</v>
      </c>
      <c r="B32">
        <v>0</v>
      </c>
      <c r="C32">
        <v>0</v>
      </c>
      <c r="D32">
        <v>0</v>
      </c>
    </row>
    <row r="33" spans="1:4" x14ac:dyDescent="0.35">
      <c r="A33" t="s">
        <v>139</v>
      </c>
      <c r="B33">
        <v>0</v>
      </c>
      <c r="C33">
        <v>0</v>
      </c>
      <c r="D33">
        <v>0</v>
      </c>
    </row>
    <row r="34" spans="1:4" x14ac:dyDescent="0.35">
      <c r="A34" t="s">
        <v>140</v>
      </c>
      <c r="B34">
        <v>0</v>
      </c>
      <c r="C34">
        <v>0</v>
      </c>
      <c r="D34">
        <v>0</v>
      </c>
    </row>
    <row r="35" spans="1:4" x14ac:dyDescent="0.35">
      <c r="A35" t="s">
        <v>141</v>
      </c>
      <c r="B35">
        <v>0</v>
      </c>
      <c r="C35">
        <v>0</v>
      </c>
      <c r="D35">
        <v>0</v>
      </c>
    </row>
    <row r="36" spans="1:4" x14ac:dyDescent="0.35">
      <c r="A36" t="s">
        <v>142</v>
      </c>
      <c r="B36">
        <v>0</v>
      </c>
      <c r="C36">
        <v>0</v>
      </c>
      <c r="D36">
        <v>0</v>
      </c>
    </row>
    <row r="37" spans="1:4" x14ac:dyDescent="0.35">
      <c r="A37" t="s">
        <v>143</v>
      </c>
      <c r="B37">
        <v>0</v>
      </c>
      <c r="C37">
        <v>0</v>
      </c>
      <c r="D37">
        <v>0</v>
      </c>
    </row>
    <row r="38" spans="1:4" x14ac:dyDescent="0.35">
      <c r="A38" t="s">
        <v>144</v>
      </c>
      <c r="B38">
        <v>0</v>
      </c>
      <c r="C38">
        <v>0</v>
      </c>
      <c r="D38">
        <v>0</v>
      </c>
    </row>
    <row r="39" spans="1:4" x14ac:dyDescent="0.35">
      <c r="A39" t="s">
        <v>145</v>
      </c>
      <c r="B39">
        <v>-487</v>
      </c>
      <c r="C39">
        <v>-3.31</v>
      </c>
      <c r="D39">
        <v>-490</v>
      </c>
    </row>
    <row r="40" spans="1:4" x14ac:dyDescent="0.35">
      <c r="A40" t="s">
        <v>146</v>
      </c>
      <c r="B40">
        <v>1521</v>
      </c>
      <c r="C40">
        <v>10.6</v>
      </c>
      <c r="D40">
        <v>1531</v>
      </c>
    </row>
    <row r="41" spans="1:4" x14ac:dyDescent="0.35">
      <c r="A41" t="s">
        <v>147</v>
      </c>
      <c r="B41">
        <v>20983</v>
      </c>
      <c r="C41">
        <v>163</v>
      </c>
      <c r="D41">
        <v>21147</v>
      </c>
    </row>
    <row r="42" spans="1:4" x14ac:dyDescent="0.35">
      <c r="A42" t="s">
        <v>148</v>
      </c>
      <c r="B42">
        <v>133</v>
      </c>
      <c r="C42">
        <v>6.13</v>
      </c>
      <c r="D42">
        <v>139</v>
      </c>
    </row>
    <row r="43" spans="1:4" x14ac:dyDescent="0.35">
      <c r="A43" t="s">
        <v>149</v>
      </c>
      <c r="B43">
        <v>-6757</v>
      </c>
      <c r="C43">
        <v>-2744</v>
      </c>
      <c r="D43">
        <v>-9501</v>
      </c>
    </row>
    <row r="44" spans="1:4" x14ac:dyDescent="0.35">
      <c r="A44" t="s">
        <v>150</v>
      </c>
      <c r="B44">
        <v>-6196</v>
      </c>
      <c r="C44">
        <v>-805</v>
      </c>
      <c r="D44">
        <v>-7001</v>
      </c>
    </row>
    <row r="45" spans="1:4" x14ac:dyDescent="0.35">
      <c r="A45" t="s">
        <v>151</v>
      </c>
      <c r="B45">
        <v>1061</v>
      </c>
      <c r="C45">
        <v>77</v>
      </c>
      <c r="D45">
        <v>1138</v>
      </c>
    </row>
    <row r="46" spans="1:4" x14ac:dyDescent="0.35">
      <c r="A46" t="s">
        <v>152</v>
      </c>
      <c r="B46">
        <v>-3997</v>
      </c>
      <c r="C46">
        <v>-54.2</v>
      </c>
      <c r="D46">
        <v>-4051</v>
      </c>
    </row>
    <row r="47" spans="1:4" x14ac:dyDescent="0.35">
      <c r="A47" t="s">
        <v>153</v>
      </c>
      <c r="B47">
        <v>-71.599999999999994</v>
      </c>
      <c r="C47">
        <v>-1.99</v>
      </c>
      <c r="D47">
        <v>-73.599999999999994</v>
      </c>
    </row>
    <row r="48" spans="1:4" x14ac:dyDescent="0.35">
      <c r="A48" t="s">
        <v>154</v>
      </c>
      <c r="B48">
        <v>5013</v>
      </c>
      <c r="C48">
        <v>55.9</v>
      </c>
      <c r="D48">
        <v>5069</v>
      </c>
    </row>
    <row r="49" spans="1:4" x14ac:dyDescent="0.35">
      <c r="A49" t="s">
        <v>155</v>
      </c>
      <c r="B49">
        <v>127</v>
      </c>
      <c r="C49">
        <v>1.47</v>
      </c>
      <c r="D49">
        <v>128</v>
      </c>
    </row>
    <row r="50" spans="1:4" x14ac:dyDescent="0.35">
      <c r="A50" t="s">
        <v>156</v>
      </c>
      <c r="B50">
        <v>9463</v>
      </c>
      <c r="C50">
        <v>422</v>
      </c>
      <c r="D50">
        <v>9884</v>
      </c>
    </row>
    <row r="51" spans="1:4" x14ac:dyDescent="0.35">
      <c r="A51" t="s">
        <v>157</v>
      </c>
      <c r="B51">
        <v>9801</v>
      </c>
      <c r="C51">
        <v>56.9</v>
      </c>
      <c r="D51">
        <v>9858</v>
      </c>
    </row>
    <row r="52" spans="1:4" x14ac:dyDescent="0.35">
      <c r="A52" t="s">
        <v>158</v>
      </c>
      <c r="B52">
        <v>-110</v>
      </c>
      <c r="C52">
        <v>-0.71499999999999997</v>
      </c>
      <c r="D52">
        <v>-111</v>
      </c>
    </row>
    <row r="53" spans="1:4" x14ac:dyDescent="0.35">
      <c r="A53" t="s">
        <v>159</v>
      </c>
      <c r="B53">
        <v>24.4</v>
      </c>
      <c r="C53">
        <v>0.43099999999999999</v>
      </c>
      <c r="D53">
        <v>24.9</v>
      </c>
    </row>
    <row r="54" spans="1:4" x14ac:dyDescent="0.35">
      <c r="A54" t="s">
        <v>160</v>
      </c>
      <c r="B54">
        <v>943</v>
      </c>
      <c r="C54">
        <v>73.3</v>
      </c>
      <c r="D54">
        <v>1016</v>
      </c>
    </row>
    <row r="55" spans="1:4" x14ac:dyDescent="0.35">
      <c r="A55" t="s">
        <v>54</v>
      </c>
      <c r="B55">
        <v>22817</v>
      </c>
      <c r="C55">
        <v>-25830</v>
      </c>
      <c r="D55">
        <v>-3013</v>
      </c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E3B364-F2CA-4EA9-AD91-6AD4E2F700AA}">
  <dimension ref="A1:B55"/>
  <sheetViews>
    <sheetView workbookViewId="0">
      <selection activeCell="E16" sqref="E16"/>
    </sheetView>
  </sheetViews>
  <sheetFormatPr defaultRowHeight="14.5" x14ac:dyDescent="0.35"/>
  <sheetData>
    <row r="1" spans="1:2" x14ac:dyDescent="0.35">
      <c r="A1" t="s">
        <v>290</v>
      </c>
      <c r="B1" t="s">
        <v>290</v>
      </c>
    </row>
    <row r="2" spans="1:2" x14ac:dyDescent="0.35">
      <c r="A2" t="s">
        <v>108</v>
      </c>
      <c r="B2">
        <v>223194</v>
      </c>
    </row>
    <row r="3" spans="1:2" x14ac:dyDescent="0.35">
      <c r="A3" t="s">
        <v>109</v>
      </c>
      <c r="B3">
        <v>59038</v>
      </c>
    </row>
    <row r="4" spans="1:2" x14ac:dyDescent="0.35">
      <c r="A4" t="s">
        <v>110</v>
      </c>
      <c r="B4">
        <v>9929</v>
      </c>
    </row>
    <row r="5" spans="1:2" x14ac:dyDescent="0.35">
      <c r="A5" t="s">
        <v>111</v>
      </c>
      <c r="B5">
        <v>355750</v>
      </c>
    </row>
    <row r="6" spans="1:2" x14ac:dyDescent="0.35">
      <c r="A6" t="s">
        <v>112</v>
      </c>
      <c r="B6">
        <v>718404</v>
      </c>
    </row>
    <row r="7" spans="1:2" x14ac:dyDescent="0.35">
      <c r="A7" t="s">
        <v>113</v>
      </c>
      <c r="B7">
        <v>48101</v>
      </c>
    </row>
    <row r="8" spans="1:2" x14ac:dyDescent="0.35">
      <c r="A8" t="s">
        <v>114</v>
      </c>
      <c r="B8">
        <v>93081</v>
      </c>
    </row>
    <row r="9" spans="1:2" x14ac:dyDescent="0.35">
      <c r="A9" t="s">
        <v>115</v>
      </c>
      <c r="B9">
        <v>55265</v>
      </c>
    </row>
    <row r="10" spans="1:2" x14ac:dyDescent="0.35">
      <c r="A10" t="s">
        <v>116</v>
      </c>
      <c r="B10">
        <v>201912</v>
      </c>
    </row>
    <row r="11" spans="1:2" x14ac:dyDescent="0.35">
      <c r="A11" t="s">
        <v>117</v>
      </c>
      <c r="B11">
        <v>115066</v>
      </c>
    </row>
    <row r="12" spans="1:2" x14ac:dyDescent="0.35">
      <c r="A12" t="s">
        <v>118</v>
      </c>
      <c r="B12">
        <v>18937</v>
      </c>
    </row>
    <row r="13" spans="1:2" x14ac:dyDescent="0.35">
      <c r="A13" t="s">
        <v>119</v>
      </c>
      <c r="B13">
        <v>37321</v>
      </c>
    </row>
    <row r="14" spans="1:2" x14ac:dyDescent="0.35">
      <c r="A14" t="s">
        <v>120</v>
      </c>
      <c r="B14">
        <v>22639</v>
      </c>
    </row>
    <row r="15" spans="1:2" x14ac:dyDescent="0.35">
      <c r="A15" t="s">
        <v>121</v>
      </c>
      <c r="B15">
        <v>21164</v>
      </c>
    </row>
    <row r="16" spans="1:2" x14ac:dyDescent="0.35">
      <c r="A16" t="s">
        <v>122</v>
      </c>
      <c r="B16">
        <v>112247</v>
      </c>
    </row>
    <row r="17" spans="1:2" x14ac:dyDescent="0.35">
      <c r="A17" t="s">
        <v>123</v>
      </c>
      <c r="B17">
        <v>9086</v>
      </c>
    </row>
    <row r="18" spans="1:2" x14ac:dyDescent="0.35">
      <c r="A18" t="s">
        <v>124</v>
      </c>
      <c r="B18">
        <v>93157</v>
      </c>
    </row>
    <row r="19" spans="1:2" x14ac:dyDescent="0.35">
      <c r="A19" t="s">
        <v>125</v>
      </c>
      <c r="B19">
        <v>7715</v>
      </c>
    </row>
    <row r="20" spans="1:2" x14ac:dyDescent="0.35">
      <c r="A20" t="s">
        <v>126</v>
      </c>
      <c r="B20">
        <v>20437</v>
      </c>
    </row>
    <row r="21" spans="1:2" x14ac:dyDescent="0.35">
      <c r="A21" t="s">
        <v>127</v>
      </c>
      <c r="B21">
        <v>5761</v>
      </c>
    </row>
    <row r="22" spans="1:2" x14ac:dyDescent="0.35">
      <c r="A22" t="s">
        <v>128</v>
      </c>
      <c r="B22">
        <v>26675</v>
      </c>
    </row>
    <row r="23" spans="1:2" x14ac:dyDescent="0.35">
      <c r="A23" t="s">
        <v>129</v>
      </c>
      <c r="B23">
        <v>32045</v>
      </c>
    </row>
    <row r="24" spans="1:2" x14ac:dyDescent="0.35">
      <c r="A24" t="s">
        <v>130</v>
      </c>
      <c r="B24">
        <v>14827</v>
      </c>
    </row>
    <row r="25" spans="1:2" x14ac:dyDescent="0.35">
      <c r="A25" t="s">
        <v>131</v>
      </c>
      <c r="B25">
        <v>101053</v>
      </c>
    </row>
    <row r="26" spans="1:2" x14ac:dyDescent="0.35">
      <c r="A26" t="s">
        <v>132</v>
      </c>
      <c r="B26">
        <v>15357</v>
      </c>
    </row>
    <row r="27" spans="1:2" x14ac:dyDescent="0.35">
      <c r="A27" t="s">
        <v>133</v>
      </c>
      <c r="B27">
        <v>10959</v>
      </c>
    </row>
    <row r="28" spans="1:2" x14ac:dyDescent="0.35">
      <c r="A28" t="s">
        <v>134</v>
      </c>
      <c r="B28">
        <v>51595</v>
      </c>
    </row>
    <row r="29" spans="1:2" x14ac:dyDescent="0.35">
      <c r="A29" t="s">
        <v>135</v>
      </c>
      <c r="B29">
        <v>6708</v>
      </c>
    </row>
    <row r="30" spans="1:2" x14ac:dyDescent="0.35">
      <c r="A30" t="s">
        <v>136</v>
      </c>
      <c r="B30">
        <v>105162</v>
      </c>
    </row>
    <row r="31" spans="1:2" x14ac:dyDescent="0.35">
      <c r="A31" t="s">
        <v>137</v>
      </c>
      <c r="B31">
        <v>52603</v>
      </c>
    </row>
    <row r="32" spans="1:2" x14ac:dyDescent="0.35">
      <c r="A32" t="s">
        <v>138</v>
      </c>
      <c r="B32">
        <v>6774</v>
      </c>
    </row>
    <row r="33" spans="1:2" x14ac:dyDescent="0.35">
      <c r="A33" t="s">
        <v>139</v>
      </c>
      <c r="B33">
        <v>1223</v>
      </c>
    </row>
    <row r="34" spans="1:2" x14ac:dyDescent="0.35">
      <c r="A34" t="s">
        <v>140</v>
      </c>
      <c r="B34">
        <v>4607</v>
      </c>
    </row>
    <row r="35" spans="1:2" x14ac:dyDescent="0.35">
      <c r="A35" t="s">
        <v>141</v>
      </c>
      <c r="B35">
        <v>5576</v>
      </c>
    </row>
    <row r="36" spans="1:2" x14ac:dyDescent="0.35">
      <c r="A36" t="s">
        <v>142</v>
      </c>
      <c r="B36">
        <v>2772</v>
      </c>
    </row>
    <row r="37" spans="1:2" x14ac:dyDescent="0.35">
      <c r="A37" t="s">
        <v>143</v>
      </c>
      <c r="B37">
        <v>2020</v>
      </c>
    </row>
    <row r="38" spans="1:2" x14ac:dyDescent="0.35">
      <c r="A38" t="s">
        <v>144</v>
      </c>
      <c r="B38">
        <v>3289</v>
      </c>
    </row>
    <row r="39" spans="1:2" x14ac:dyDescent="0.35">
      <c r="A39" t="s">
        <v>145</v>
      </c>
      <c r="B39">
        <v>172487</v>
      </c>
    </row>
    <row r="40" spans="1:2" x14ac:dyDescent="0.35">
      <c r="A40" t="s">
        <v>146</v>
      </c>
      <c r="B40">
        <v>108769</v>
      </c>
    </row>
    <row r="41" spans="1:2" x14ac:dyDescent="0.35">
      <c r="A41" t="s">
        <v>147</v>
      </c>
      <c r="B41">
        <v>359845</v>
      </c>
    </row>
    <row r="42" spans="1:2" x14ac:dyDescent="0.35">
      <c r="A42" t="s">
        <v>148</v>
      </c>
      <c r="B42">
        <v>1209606</v>
      </c>
    </row>
    <row r="43" spans="1:2" x14ac:dyDescent="0.35">
      <c r="A43" t="s">
        <v>149</v>
      </c>
      <c r="B43">
        <v>125437</v>
      </c>
    </row>
    <row r="44" spans="1:2" x14ac:dyDescent="0.35">
      <c r="A44" t="s">
        <v>150</v>
      </c>
      <c r="B44">
        <v>850613</v>
      </c>
    </row>
    <row r="45" spans="1:2" x14ac:dyDescent="0.35">
      <c r="A45" t="s">
        <v>151</v>
      </c>
      <c r="B45">
        <v>392463</v>
      </c>
    </row>
    <row r="46" spans="1:2" x14ac:dyDescent="0.35">
      <c r="A46" t="s">
        <v>152</v>
      </c>
      <c r="B46">
        <v>550752</v>
      </c>
    </row>
    <row r="47" spans="1:2" x14ac:dyDescent="0.35">
      <c r="A47" t="s">
        <v>153</v>
      </c>
      <c r="B47">
        <v>282944</v>
      </c>
    </row>
    <row r="48" spans="1:2" x14ac:dyDescent="0.35">
      <c r="A48" t="s">
        <v>154</v>
      </c>
      <c r="B48">
        <v>162835</v>
      </c>
    </row>
    <row r="49" spans="1:2" x14ac:dyDescent="0.35">
      <c r="A49" t="s">
        <v>155</v>
      </c>
      <c r="B49">
        <v>2556001</v>
      </c>
    </row>
    <row r="50" spans="1:2" x14ac:dyDescent="0.35">
      <c r="A50" t="s">
        <v>156</v>
      </c>
      <c r="B50">
        <v>339522</v>
      </c>
    </row>
    <row r="51" spans="1:2" x14ac:dyDescent="0.35">
      <c r="A51" t="s">
        <v>157</v>
      </c>
      <c r="B51">
        <v>350892</v>
      </c>
    </row>
    <row r="52" spans="1:2" x14ac:dyDescent="0.35">
      <c r="A52" t="s">
        <v>158</v>
      </c>
      <c r="B52">
        <v>72791</v>
      </c>
    </row>
    <row r="53" spans="1:2" x14ac:dyDescent="0.35">
      <c r="A53" t="s">
        <v>159</v>
      </c>
      <c r="B53">
        <v>262224</v>
      </c>
    </row>
    <row r="54" spans="1:2" x14ac:dyDescent="0.35">
      <c r="A54" t="s">
        <v>160</v>
      </c>
      <c r="B54">
        <v>1115917</v>
      </c>
    </row>
    <row r="55" spans="1:2" x14ac:dyDescent="0.35">
      <c r="A55" t="s">
        <v>54</v>
      </c>
      <c r="B55">
        <v>11584547</v>
      </c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EA755-A011-4617-9779-DDA4574B714F}">
  <dimension ref="A1:B2"/>
  <sheetViews>
    <sheetView workbookViewId="0">
      <selection activeCell="D14" sqref="D14"/>
    </sheetView>
  </sheetViews>
  <sheetFormatPr defaultRowHeight="14.5" x14ac:dyDescent="0.35"/>
  <sheetData>
    <row r="1" spans="1:2" x14ac:dyDescent="0.35">
      <c r="A1" t="s">
        <v>309</v>
      </c>
      <c r="B1" t="s">
        <v>310</v>
      </c>
    </row>
    <row r="2" spans="1:2" x14ac:dyDescent="0.35">
      <c r="A2">
        <v>1</v>
      </c>
      <c r="B2">
        <v>208432</v>
      </c>
    </row>
  </sheetData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1FA480-C094-402A-8BEF-DB2B0C8C389C}">
  <dimension ref="A1:B54"/>
  <sheetViews>
    <sheetView topLeftCell="A34" workbookViewId="0">
      <selection activeCell="F20" sqref="F20"/>
    </sheetView>
  </sheetViews>
  <sheetFormatPr defaultRowHeight="14.5" x14ac:dyDescent="0.35"/>
  <cols>
    <col min="2" max="2" width="13.1796875" bestFit="1" customWidth="1"/>
  </cols>
  <sheetData>
    <row r="1" spans="1:2" x14ac:dyDescent="0.35">
      <c r="A1" t="s">
        <v>311</v>
      </c>
      <c r="B1" t="s">
        <v>312</v>
      </c>
    </row>
    <row r="2" spans="1:2" x14ac:dyDescent="0.35">
      <c r="A2">
        <v>1</v>
      </c>
      <c r="B2" t="s">
        <v>219</v>
      </c>
    </row>
    <row r="3" spans="1:2" x14ac:dyDescent="0.35">
      <c r="A3">
        <v>2</v>
      </c>
      <c r="B3" t="s">
        <v>194</v>
      </c>
    </row>
    <row r="4" spans="1:2" x14ac:dyDescent="0.35">
      <c r="A4">
        <v>3</v>
      </c>
      <c r="B4" t="s">
        <v>191</v>
      </c>
    </row>
    <row r="5" spans="1:2" x14ac:dyDescent="0.35">
      <c r="A5">
        <v>4</v>
      </c>
      <c r="B5" t="s">
        <v>201</v>
      </c>
    </row>
    <row r="6" spans="1:2" x14ac:dyDescent="0.35">
      <c r="A6">
        <v>5</v>
      </c>
      <c r="B6" t="s">
        <v>204</v>
      </c>
    </row>
    <row r="7" spans="1:2" x14ac:dyDescent="0.35">
      <c r="A7">
        <v>6</v>
      </c>
      <c r="B7" t="s">
        <v>209</v>
      </c>
    </row>
    <row r="8" spans="1:2" x14ac:dyDescent="0.35">
      <c r="A8">
        <v>7</v>
      </c>
      <c r="B8" t="s">
        <v>217</v>
      </c>
    </row>
    <row r="9" spans="1:2" x14ac:dyDescent="0.35">
      <c r="A9">
        <v>8</v>
      </c>
      <c r="B9" t="s">
        <v>195</v>
      </c>
    </row>
    <row r="10" spans="1:2" x14ac:dyDescent="0.35">
      <c r="A10">
        <v>9</v>
      </c>
      <c r="B10" t="s">
        <v>221</v>
      </c>
    </row>
    <row r="11" spans="1:2" x14ac:dyDescent="0.35">
      <c r="A11">
        <v>10</v>
      </c>
      <c r="B11" t="s">
        <v>230</v>
      </c>
    </row>
    <row r="12" spans="1:2" x14ac:dyDescent="0.35">
      <c r="A12">
        <v>11</v>
      </c>
      <c r="B12" t="s">
        <v>224</v>
      </c>
    </row>
    <row r="13" spans="1:2" x14ac:dyDescent="0.35">
      <c r="A13">
        <v>12</v>
      </c>
      <c r="B13" t="s">
        <v>226</v>
      </c>
    </row>
    <row r="14" spans="1:2" x14ac:dyDescent="0.35">
      <c r="A14">
        <v>13</v>
      </c>
      <c r="B14" t="s">
        <v>207</v>
      </c>
    </row>
    <row r="15" spans="1:2" x14ac:dyDescent="0.35">
      <c r="A15">
        <v>14</v>
      </c>
      <c r="B15" t="s">
        <v>223</v>
      </c>
    </row>
    <row r="16" spans="1:2" x14ac:dyDescent="0.35">
      <c r="A16">
        <v>15</v>
      </c>
      <c r="B16" t="s">
        <v>233</v>
      </c>
    </row>
    <row r="17" spans="1:2" x14ac:dyDescent="0.35">
      <c r="A17">
        <v>16</v>
      </c>
      <c r="B17" t="s">
        <v>228</v>
      </c>
    </row>
    <row r="18" spans="1:2" x14ac:dyDescent="0.35">
      <c r="A18">
        <v>17</v>
      </c>
      <c r="B18" t="s">
        <v>231</v>
      </c>
    </row>
    <row r="19" spans="1:2" x14ac:dyDescent="0.35">
      <c r="A19">
        <v>18</v>
      </c>
      <c r="B19" t="s">
        <v>203</v>
      </c>
    </row>
    <row r="20" spans="1:2" x14ac:dyDescent="0.35">
      <c r="A20">
        <v>19</v>
      </c>
      <c r="B20" t="s">
        <v>218</v>
      </c>
    </row>
    <row r="21" spans="1:2" x14ac:dyDescent="0.35">
      <c r="A21">
        <v>20</v>
      </c>
      <c r="B21" t="s">
        <v>196</v>
      </c>
    </row>
    <row r="22" spans="1:2" x14ac:dyDescent="0.35">
      <c r="A22">
        <v>21</v>
      </c>
      <c r="B22" t="s">
        <v>200</v>
      </c>
    </row>
    <row r="23" spans="1:2" x14ac:dyDescent="0.35">
      <c r="A23">
        <v>22</v>
      </c>
      <c r="B23" t="s">
        <v>208</v>
      </c>
    </row>
    <row r="24" spans="1:2" x14ac:dyDescent="0.35">
      <c r="A24">
        <v>23</v>
      </c>
      <c r="B24" t="s">
        <v>222</v>
      </c>
    </row>
    <row r="25" spans="1:2" x14ac:dyDescent="0.35">
      <c r="A25">
        <v>24</v>
      </c>
      <c r="B25" t="s">
        <v>229</v>
      </c>
    </row>
    <row r="26" spans="1:2" x14ac:dyDescent="0.35">
      <c r="A26">
        <v>25</v>
      </c>
      <c r="B26" t="s">
        <v>214</v>
      </c>
    </row>
    <row r="27" spans="1:2" x14ac:dyDescent="0.35">
      <c r="A27">
        <v>26</v>
      </c>
      <c r="B27" t="s">
        <v>213</v>
      </c>
    </row>
    <row r="28" spans="1:2" x14ac:dyDescent="0.35">
      <c r="A28">
        <v>27</v>
      </c>
      <c r="B28" t="s">
        <v>234</v>
      </c>
    </row>
    <row r="29" spans="1:2" x14ac:dyDescent="0.35">
      <c r="A29">
        <v>28</v>
      </c>
      <c r="B29" t="s">
        <v>193</v>
      </c>
    </row>
    <row r="30" spans="1:2" x14ac:dyDescent="0.35">
      <c r="A30">
        <v>29</v>
      </c>
      <c r="B30" t="s">
        <v>212</v>
      </c>
    </row>
    <row r="31" spans="1:2" x14ac:dyDescent="0.35">
      <c r="A31">
        <v>30</v>
      </c>
      <c r="B31" t="s">
        <v>183</v>
      </c>
    </row>
    <row r="32" spans="1:2" x14ac:dyDescent="0.35">
      <c r="A32">
        <v>31</v>
      </c>
      <c r="B32" t="s">
        <v>184</v>
      </c>
    </row>
    <row r="33" spans="1:2" x14ac:dyDescent="0.35">
      <c r="A33">
        <v>32</v>
      </c>
      <c r="B33" t="s">
        <v>185</v>
      </c>
    </row>
    <row r="34" spans="1:2" x14ac:dyDescent="0.35">
      <c r="A34">
        <v>33</v>
      </c>
      <c r="B34" t="s">
        <v>186</v>
      </c>
    </row>
    <row r="35" spans="1:2" x14ac:dyDescent="0.35">
      <c r="A35">
        <v>34</v>
      </c>
      <c r="B35" t="s">
        <v>187</v>
      </c>
    </row>
    <row r="36" spans="1:2" x14ac:dyDescent="0.35">
      <c r="A36">
        <v>35</v>
      </c>
      <c r="B36" t="s">
        <v>188</v>
      </c>
    </row>
    <row r="37" spans="1:2" x14ac:dyDescent="0.35">
      <c r="A37">
        <v>36</v>
      </c>
      <c r="B37" t="s">
        <v>189</v>
      </c>
    </row>
    <row r="38" spans="1:2" x14ac:dyDescent="0.35">
      <c r="A38">
        <v>37</v>
      </c>
      <c r="B38" t="s">
        <v>190</v>
      </c>
    </row>
    <row r="39" spans="1:2" x14ac:dyDescent="0.35">
      <c r="A39">
        <v>38</v>
      </c>
      <c r="B39" t="s">
        <v>206</v>
      </c>
    </row>
    <row r="40" spans="1:2" x14ac:dyDescent="0.35">
      <c r="A40">
        <v>39</v>
      </c>
      <c r="B40" t="s">
        <v>198</v>
      </c>
    </row>
    <row r="41" spans="1:2" x14ac:dyDescent="0.35">
      <c r="A41">
        <v>40</v>
      </c>
      <c r="B41" t="s">
        <v>225</v>
      </c>
    </row>
    <row r="42" spans="1:2" x14ac:dyDescent="0.35">
      <c r="A42">
        <v>41</v>
      </c>
      <c r="B42" t="s">
        <v>215</v>
      </c>
    </row>
    <row r="43" spans="1:2" x14ac:dyDescent="0.35">
      <c r="A43">
        <v>42</v>
      </c>
      <c r="B43" t="s">
        <v>199</v>
      </c>
    </row>
    <row r="44" spans="1:2" x14ac:dyDescent="0.35">
      <c r="A44">
        <v>43</v>
      </c>
      <c r="B44" t="s">
        <v>182</v>
      </c>
    </row>
    <row r="45" spans="1:2" x14ac:dyDescent="0.35">
      <c r="A45">
        <v>44</v>
      </c>
      <c r="B45" t="s">
        <v>211</v>
      </c>
    </row>
    <row r="46" spans="1:2" x14ac:dyDescent="0.35">
      <c r="A46">
        <v>45</v>
      </c>
      <c r="B46" t="s">
        <v>216</v>
      </c>
    </row>
    <row r="47" spans="1:2" x14ac:dyDescent="0.35">
      <c r="A47">
        <v>46</v>
      </c>
      <c r="B47" t="s">
        <v>202</v>
      </c>
    </row>
    <row r="48" spans="1:2" x14ac:dyDescent="0.35">
      <c r="A48">
        <v>47</v>
      </c>
      <c r="B48" t="s">
        <v>197</v>
      </c>
    </row>
    <row r="49" spans="1:2" x14ac:dyDescent="0.35">
      <c r="A49">
        <v>48</v>
      </c>
      <c r="B49" t="s">
        <v>220</v>
      </c>
    </row>
    <row r="50" spans="1:2" x14ac:dyDescent="0.35">
      <c r="A50">
        <v>49</v>
      </c>
      <c r="B50" t="s">
        <v>232</v>
      </c>
    </row>
    <row r="51" spans="1:2" x14ac:dyDescent="0.35">
      <c r="A51">
        <v>50</v>
      </c>
      <c r="B51" t="s">
        <v>210</v>
      </c>
    </row>
    <row r="52" spans="1:2" x14ac:dyDescent="0.35">
      <c r="A52">
        <v>51</v>
      </c>
      <c r="B52" t="s">
        <v>192</v>
      </c>
    </row>
    <row r="53" spans="1:2" x14ac:dyDescent="0.35">
      <c r="A53">
        <v>52</v>
      </c>
      <c r="B53" t="s">
        <v>205</v>
      </c>
    </row>
    <row r="54" spans="1:2" x14ac:dyDescent="0.35">
      <c r="A54">
        <v>53</v>
      </c>
      <c r="B54" t="s">
        <v>227</v>
      </c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A9EFD-9A09-4580-8108-69E8B1D84F49}">
  <dimension ref="A1:B54"/>
  <sheetViews>
    <sheetView workbookViewId="0">
      <selection activeCell="C3" sqref="C3"/>
    </sheetView>
  </sheetViews>
  <sheetFormatPr defaultRowHeight="14.5" x14ac:dyDescent="0.35"/>
  <sheetData>
    <row r="1" spans="1:2" x14ac:dyDescent="0.35">
      <c r="A1" t="s">
        <v>311</v>
      </c>
      <c r="B1" t="s">
        <v>312</v>
      </c>
    </row>
    <row r="2" spans="1:2" x14ac:dyDescent="0.35">
      <c r="A2">
        <v>1</v>
      </c>
      <c r="B2" t="s">
        <v>219</v>
      </c>
    </row>
    <row r="3" spans="1:2" x14ac:dyDescent="0.35">
      <c r="A3">
        <v>2</v>
      </c>
      <c r="B3" t="s">
        <v>194</v>
      </c>
    </row>
    <row r="4" spans="1:2" x14ac:dyDescent="0.35">
      <c r="A4">
        <v>3</v>
      </c>
      <c r="B4" t="s">
        <v>191</v>
      </c>
    </row>
    <row r="5" spans="1:2" x14ac:dyDescent="0.35">
      <c r="A5">
        <v>4</v>
      </c>
      <c r="B5" t="s">
        <v>201</v>
      </c>
    </row>
    <row r="6" spans="1:2" x14ac:dyDescent="0.35">
      <c r="A6">
        <v>5</v>
      </c>
      <c r="B6" t="s">
        <v>204</v>
      </c>
    </row>
    <row r="7" spans="1:2" x14ac:dyDescent="0.35">
      <c r="A7">
        <v>6</v>
      </c>
      <c r="B7" t="s">
        <v>209</v>
      </c>
    </row>
    <row r="8" spans="1:2" x14ac:dyDescent="0.35">
      <c r="A8">
        <v>7</v>
      </c>
      <c r="B8" t="s">
        <v>217</v>
      </c>
    </row>
    <row r="9" spans="1:2" x14ac:dyDescent="0.35">
      <c r="A9">
        <v>8</v>
      </c>
      <c r="B9" t="s">
        <v>195</v>
      </c>
    </row>
    <row r="10" spans="1:2" x14ac:dyDescent="0.35">
      <c r="A10">
        <v>9</v>
      </c>
      <c r="B10" t="s">
        <v>221</v>
      </c>
    </row>
    <row r="11" spans="1:2" x14ac:dyDescent="0.35">
      <c r="A11">
        <v>10</v>
      </c>
      <c r="B11" t="s">
        <v>230</v>
      </c>
    </row>
    <row r="12" spans="1:2" x14ac:dyDescent="0.35">
      <c r="A12">
        <v>11</v>
      </c>
      <c r="B12" t="s">
        <v>224</v>
      </c>
    </row>
    <row r="13" spans="1:2" x14ac:dyDescent="0.35">
      <c r="A13">
        <v>12</v>
      </c>
      <c r="B13" t="s">
        <v>226</v>
      </c>
    </row>
    <row r="14" spans="1:2" x14ac:dyDescent="0.35">
      <c r="A14">
        <v>13</v>
      </c>
      <c r="B14" t="s">
        <v>207</v>
      </c>
    </row>
    <row r="15" spans="1:2" x14ac:dyDescent="0.35">
      <c r="A15">
        <v>14</v>
      </c>
      <c r="B15" t="s">
        <v>223</v>
      </c>
    </row>
    <row r="16" spans="1:2" x14ac:dyDescent="0.35">
      <c r="A16">
        <v>15</v>
      </c>
      <c r="B16" t="s">
        <v>233</v>
      </c>
    </row>
    <row r="17" spans="1:2" x14ac:dyDescent="0.35">
      <c r="A17">
        <v>16</v>
      </c>
      <c r="B17" t="s">
        <v>228</v>
      </c>
    </row>
    <row r="18" spans="1:2" x14ac:dyDescent="0.35">
      <c r="A18">
        <v>17</v>
      </c>
      <c r="B18" t="s">
        <v>231</v>
      </c>
    </row>
    <row r="19" spans="1:2" x14ac:dyDescent="0.35">
      <c r="A19">
        <v>18</v>
      </c>
      <c r="B19" t="s">
        <v>203</v>
      </c>
    </row>
    <row r="20" spans="1:2" x14ac:dyDescent="0.35">
      <c r="A20">
        <v>19</v>
      </c>
      <c r="B20" t="s">
        <v>218</v>
      </c>
    </row>
    <row r="21" spans="1:2" x14ac:dyDescent="0.35">
      <c r="A21">
        <v>20</v>
      </c>
      <c r="B21" t="s">
        <v>196</v>
      </c>
    </row>
    <row r="22" spans="1:2" x14ac:dyDescent="0.35">
      <c r="A22">
        <v>21</v>
      </c>
      <c r="B22" t="s">
        <v>200</v>
      </c>
    </row>
    <row r="23" spans="1:2" x14ac:dyDescent="0.35">
      <c r="A23">
        <v>22</v>
      </c>
      <c r="B23" t="s">
        <v>208</v>
      </c>
    </row>
    <row r="24" spans="1:2" x14ac:dyDescent="0.35">
      <c r="A24">
        <v>23</v>
      </c>
      <c r="B24" t="s">
        <v>222</v>
      </c>
    </row>
    <row r="25" spans="1:2" x14ac:dyDescent="0.35">
      <c r="A25">
        <v>24</v>
      </c>
      <c r="B25" t="s">
        <v>229</v>
      </c>
    </row>
    <row r="26" spans="1:2" x14ac:dyDescent="0.35">
      <c r="A26">
        <v>25</v>
      </c>
      <c r="B26" t="s">
        <v>214</v>
      </c>
    </row>
    <row r="27" spans="1:2" x14ac:dyDescent="0.35">
      <c r="A27">
        <v>26</v>
      </c>
      <c r="B27" t="s">
        <v>213</v>
      </c>
    </row>
    <row r="28" spans="1:2" x14ac:dyDescent="0.35">
      <c r="A28">
        <v>27</v>
      </c>
      <c r="B28" t="s">
        <v>234</v>
      </c>
    </row>
    <row r="29" spans="1:2" x14ac:dyDescent="0.35">
      <c r="A29">
        <v>28</v>
      </c>
      <c r="B29" t="s">
        <v>193</v>
      </c>
    </row>
    <row r="30" spans="1:2" x14ac:dyDescent="0.35">
      <c r="A30">
        <v>29</v>
      </c>
      <c r="B30" t="s">
        <v>212</v>
      </c>
    </row>
    <row r="31" spans="1:2" x14ac:dyDescent="0.35">
      <c r="A31">
        <v>30</v>
      </c>
      <c r="B31" t="s">
        <v>183</v>
      </c>
    </row>
    <row r="32" spans="1:2" x14ac:dyDescent="0.35">
      <c r="A32">
        <v>31</v>
      </c>
      <c r="B32" t="s">
        <v>184</v>
      </c>
    </row>
    <row r="33" spans="1:2" x14ac:dyDescent="0.35">
      <c r="A33">
        <v>32</v>
      </c>
      <c r="B33" t="s">
        <v>185</v>
      </c>
    </row>
    <row r="34" spans="1:2" x14ac:dyDescent="0.35">
      <c r="A34">
        <v>33</v>
      </c>
      <c r="B34" t="s">
        <v>186</v>
      </c>
    </row>
    <row r="35" spans="1:2" x14ac:dyDescent="0.35">
      <c r="A35">
        <v>34</v>
      </c>
      <c r="B35" t="s">
        <v>187</v>
      </c>
    </row>
    <row r="36" spans="1:2" x14ac:dyDescent="0.35">
      <c r="A36">
        <v>35</v>
      </c>
      <c r="B36" t="s">
        <v>188</v>
      </c>
    </row>
    <row r="37" spans="1:2" x14ac:dyDescent="0.35">
      <c r="A37">
        <v>36</v>
      </c>
      <c r="B37" t="s">
        <v>189</v>
      </c>
    </row>
    <row r="38" spans="1:2" x14ac:dyDescent="0.35">
      <c r="A38">
        <v>37</v>
      </c>
      <c r="B38" t="s">
        <v>190</v>
      </c>
    </row>
    <row r="39" spans="1:2" x14ac:dyDescent="0.35">
      <c r="A39">
        <v>38</v>
      </c>
      <c r="B39" t="s">
        <v>206</v>
      </c>
    </row>
    <row r="40" spans="1:2" x14ac:dyDescent="0.35">
      <c r="A40">
        <v>39</v>
      </c>
      <c r="B40" t="s">
        <v>198</v>
      </c>
    </row>
    <row r="41" spans="1:2" x14ac:dyDescent="0.35">
      <c r="A41">
        <v>40</v>
      </c>
      <c r="B41" t="s">
        <v>225</v>
      </c>
    </row>
    <row r="42" spans="1:2" x14ac:dyDescent="0.35">
      <c r="A42">
        <v>41</v>
      </c>
      <c r="B42" t="s">
        <v>215</v>
      </c>
    </row>
    <row r="43" spans="1:2" x14ac:dyDescent="0.35">
      <c r="A43">
        <v>42</v>
      </c>
      <c r="B43" t="s">
        <v>199</v>
      </c>
    </row>
    <row r="44" spans="1:2" x14ac:dyDescent="0.35">
      <c r="A44">
        <v>43</v>
      </c>
      <c r="B44" t="s">
        <v>182</v>
      </c>
    </row>
    <row r="45" spans="1:2" x14ac:dyDescent="0.35">
      <c r="A45">
        <v>44</v>
      </c>
      <c r="B45" t="s">
        <v>211</v>
      </c>
    </row>
    <row r="46" spans="1:2" x14ac:dyDescent="0.35">
      <c r="A46">
        <v>45</v>
      </c>
      <c r="B46" t="s">
        <v>216</v>
      </c>
    </row>
    <row r="47" spans="1:2" x14ac:dyDescent="0.35">
      <c r="A47">
        <v>46</v>
      </c>
      <c r="B47" t="s">
        <v>202</v>
      </c>
    </row>
    <row r="48" spans="1:2" x14ac:dyDescent="0.35">
      <c r="A48">
        <v>47</v>
      </c>
      <c r="B48" t="s">
        <v>197</v>
      </c>
    </row>
    <row r="49" spans="1:2" x14ac:dyDescent="0.35">
      <c r="A49">
        <v>48</v>
      </c>
      <c r="B49" t="s">
        <v>220</v>
      </c>
    </row>
    <row r="50" spans="1:2" x14ac:dyDescent="0.35">
      <c r="A50">
        <v>49</v>
      </c>
      <c r="B50" t="s">
        <v>232</v>
      </c>
    </row>
    <row r="51" spans="1:2" x14ac:dyDescent="0.35">
      <c r="A51">
        <v>50</v>
      </c>
      <c r="B51" t="s">
        <v>210</v>
      </c>
    </row>
    <row r="52" spans="1:2" x14ac:dyDescent="0.35">
      <c r="A52">
        <v>51</v>
      </c>
      <c r="B52" t="s">
        <v>192</v>
      </c>
    </row>
    <row r="53" spans="1:2" x14ac:dyDescent="0.35">
      <c r="A53">
        <v>52</v>
      </c>
      <c r="B53" t="s">
        <v>205</v>
      </c>
    </row>
    <row r="54" spans="1:2" x14ac:dyDescent="0.35">
      <c r="A54">
        <v>53</v>
      </c>
      <c r="B54" t="s">
        <v>227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186A5-037D-4D1B-BE4E-07A19B2D5D4C}">
  <dimension ref="A1:D55"/>
  <sheetViews>
    <sheetView topLeftCell="A36" workbookViewId="0">
      <selection sqref="A1:D55"/>
    </sheetView>
  </sheetViews>
  <sheetFormatPr defaultRowHeight="14.5" x14ac:dyDescent="0.35"/>
  <sheetData>
    <row r="1" spans="1:4" x14ac:dyDescent="0.35">
      <c r="A1" t="s">
        <v>163</v>
      </c>
      <c r="B1" t="s">
        <v>164</v>
      </c>
      <c r="C1" t="s">
        <v>165</v>
      </c>
      <c r="D1" t="s">
        <v>54</v>
      </c>
    </row>
    <row r="2" spans="1:4" x14ac:dyDescent="0.35">
      <c r="A2" t="s">
        <v>108</v>
      </c>
      <c r="B2">
        <v>101556</v>
      </c>
      <c r="C2">
        <v>8395</v>
      </c>
      <c r="D2">
        <v>109951</v>
      </c>
    </row>
    <row r="3" spans="1:4" x14ac:dyDescent="0.35">
      <c r="A3" t="s">
        <v>109</v>
      </c>
      <c r="B3">
        <v>19346</v>
      </c>
      <c r="C3">
        <v>190</v>
      </c>
      <c r="D3">
        <v>19536</v>
      </c>
    </row>
    <row r="4" spans="1:4" x14ac:dyDescent="0.35">
      <c r="A4" t="s">
        <v>110</v>
      </c>
      <c r="B4">
        <v>4002</v>
      </c>
      <c r="C4">
        <v>159</v>
      </c>
      <c r="D4">
        <v>4161</v>
      </c>
    </row>
    <row r="5" spans="1:4" x14ac:dyDescent="0.35">
      <c r="A5" t="s">
        <v>111</v>
      </c>
      <c r="B5">
        <v>69590</v>
      </c>
      <c r="C5">
        <v>3461</v>
      </c>
      <c r="D5">
        <v>73051</v>
      </c>
    </row>
    <row r="6" spans="1:4" x14ac:dyDescent="0.35">
      <c r="A6" t="s">
        <v>112</v>
      </c>
      <c r="B6">
        <v>114321</v>
      </c>
      <c r="C6">
        <v>9231</v>
      </c>
      <c r="D6">
        <v>123552</v>
      </c>
    </row>
    <row r="7" spans="1:4" x14ac:dyDescent="0.35">
      <c r="A7" t="s">
        <v>113</v>
      </c>
      <c r="B7">
        <v>14099</v>
      </c>
      <c r="C7">
        <v>47063</v>
      </c>
      <c r="D7">
        <v>61162</v>
      </c>
    </row>
    <row r="8" spans="1:4" x14ac:dyDescent="0.35">
      <c r="A8" t="s">
        <v>114</v>
      </c>
      <c r="B8">
        <v>22729</v>
      </c>
      <c r="C8">
        <v>69088</v>
      </c>
      <c r="D8">
        <v>91817</v>
      </c>
    </row>
    <row r="9" spans="1:4" x14ac:dyDescent="0.35">
      <c r="A9" t="s">
        <v>115</v>
      </c>
      <c r="B9">
        <v>24001</v>
      </c>
      <c r="C9">
        <v>2147</v>
      </c>
      <c r="D9">
        <v>26148</v>
      </c>
    </row>
    <row r="10" spans="1:4" x14ac:dyDescent="0.35">
      <c r="A10" t="s">
        <v>116</v>
      </c>
      <c r="B10">
        <v>84431</v>
      </c>
      <c r="C10">
        <v>10852</v>
      </c>
      <c r="D10">
        <v>95283</v>
      </c>
    </row>
    <row r="11" spans="1:4" x14ac:dyDescent="0.35">
      <c r="A11" t="s">
        <v>117</v>
      </c>
      <c r="B11">
        <v>22677</v>
      </c>
      <c r="C11">
        <v>1262</v>
      </c>
      <c r="D11">
        <v>23938</v>
      </c>
    </row>
    <row r="12" spans="1:4" x14ac:dyDescent="0.35">
      <c r="A12" t="s">
        <v>118</v>
      </c>
      <c r="B12">
        <v>37870</v>
      </c>
      <c r="C12">
        <v>21402</v>
      </c>
      <c r="D12">
        <v>59273</v>
      </c>
    </row>
    <row r="13" spans="1:4" x14ac:dyDescent="0.35">
      <c r="A13" t="s">
        <v>119</v>
      </c>
      <c r="B13">
        <v>116319</v>
      </c>
      <c r="C13">
        <v>17870</v>
      </c>
      <c r="D13">
        <v>134189</v>
      </c>
    </row>
    <row r="14" spans="1:4" x14ac:dyDescent="0.35">
      <c r="A14" t="s">
        <v>120</v>
      </c>
      <c r="B14">
        <v>31272</v>
      </c>
      <c r="C14">
        <v>3060</v>
      </c>
      <c r="D14">
        <v>34333</v>
      </c>
    </row>
    <row r="15" spans="1:4" x14ac:dyDescent="0.35">
      <c r="A15" t="s">
        <v>121</v>
      </c>
      <c r="B15">
        <v>12875</v>
      </c>
      <c r="C15">
        <v>8094</v>
      </c>
      <c r="D15">
        <v>20969</v>
      </c>
    </row>
    <row r="16" spans="1:4" x14ac:dyDescent="0.35">
      <c r="A16" t="s">
        <v>122</v>
      </c>
      <c r="B16">
        <v>38779</v>
      </c>
      <c r="C16">
        <v>28195</v>
      </c>
      <c r="D16">
        <v>66973</v>
      </c>
    </row>
    <row r="17" spans="1:4" x14ac:dyDescent="0.35">
      <c r="A17" t="s">
        <v>123</v>
      </c>
      <c r="B17">
        <v>11377</v>
      </c>
      <c r="C17">
        <v>6841</v>
      </c>
      <c r="D17">
        <v>18218</v>
      </c>
    </row>
    <row r="18" spans="1:4" x14ac:dyDescent="0.35">
      <c r="A18" t="s">
        <v>124</v>
      </c>
      <c r="B18">
        <v>165040</v>
      </c>
      <c r="C18">
        <v>87395</v>
      </c>
      <c r="D18">
        <v>252435</v>
      </c>
    </row>
    <row r="19" spans="1:4" x14ac:dyDescent="0.35">
      <c r="A19" t="s">
        <v>125</v>
      </c>
      <c r="B19">
        <v>13980</v>
      </c>
      <c r="C19">
        <v>8276</v>
      </c>
      <c r="D19">
        <v>22256</v>
      </c>
    </row>
    <row r="20" spans="1:4" x14ac:dyDescent="0.35">
      <c r="A20" t="s">
        <v>126</v>
      </c>
      <c r="B20">
        <v>47484</v>
      </c>
      <c r="C20">
        <v>12137</v>
      </c>
      <c r="D20">
        <v>59621</v>
      </c>
    </row>
    <row r="21" spans="1:4" x14ac:dyDescent="0.35">
      <c r="A21" t="s">
        <v>127</v>
      </c>
      <c r="B21">
        <v>9996</v>
      </c>
      <c r="C21">
        <v>2279</v>
      </c>
      <c r="D21">
        <v>12275</v>
      </c>
    </row>
    <row r="22" spans="1:4" x14ac:dyDescent="0.35">
      <c r="A22" t="s">
        <v>128</v>
      </c>
      <c r="B22">
        <v>31568</v>
      </c>
      <c r="C22">
        <v>1281</v>
      </c>
      <c r="D22">
        <v>32849</v>
      </c>
    </row>
    <row r="23" spans="1:4" x14ac:dyDescent="0.35">
      <c r="A23" t="s">
        <v>129</v>
      </c>
      <c r="B23">
        <v>30943</v>
      </c>
      <c r="C23">
        <v>8939</v>
      </c>
      <c r="D23">
        <v>39882</v>
      </c>
    </row>
    <row r="24" spans="1:4" x14ac:dyDescent="0.35">
      <c r="A24" t="s">
        <v>130</v>
      </c>
      <c r="B24">
        <v>95245</v>
      </c>
      <c r="C24">
        <v>23864</v>
      </c>
      <c r="D24">
        <v>119110</v>
      </c>
    </row>
    <row r="25" spans="1:4" x14ac:dyDescent="0.35">
      <c r="A25" t="s">
        <v>131</v>
      </c>
      <c r="B25">
        <v>37421</v>
      </c>
      <c r="C25">
        <v>172941</v>
      </c>
      <c r="D25">
        <v>210362</v>
      </c>
    </row>
    <row r="26" spans="1:4" x14ac:dyDescent="0.35">
      <c r="A26" t="s">
        <v>132</v>
      </c>
      <c r="B26">
        <v>34474</v>
      </c>
      <c r="C26">
        <v>18322</v>
      </c>
      <c r="D26">
        <v>52796</v>
      </c>
    </row>
    <row r="27" spans="1:4" x14ac:dyDescent="0.35">
      <c r="A27" t="s">
        <v>133</v>
      </c>
      <c r="B27">
        <v>20355</v>
      </c>
      <c r="C27">
        <v>43307</v>
      </c>
      <c r="D27">
        <v>63662</v>
      </c>
    </row>
    <row r="28" spans="1:4" x14ac:dyDescent="0.35">
      <c r="A28" t="s">
        <v>134</v>
      </c>
      <c r="B28">
        <v>50363</v>
      </c>
      <c r="C28">
        <v>56328</v>
      </c>
      <c r="D28">
        <v>106691</v>
      </c>
    </row>
    <row r="29" spans="1:4" x14ac:dyDescent="0.35">
      <c r="A29" t="s">
        <v>135</v>
      </c>
      <c r="B29">
        <v>3046</v>
      </c>
      <c r="C29">
        <v>861</v>
      </c>
      <c r="D29">
        <v>3907</v>
      </c>
    </row>
    <row r="30" spans="1:4" x14ac:dyDescent="0.35">
      <c r="A30" t="s">
        <v>136</v>
      </c>
      <c r="B30">
        <v>17377</v>
      </c>
      <c r="C30">
        <v>8788</v>
      </c>
      <c r="D30">
        <v>26165</v>
      </c>
    </row>
    <row r="31" spans="1:4" x14ac:dyDescent="0.35">
      <c r="A31" t="s">
        <v>137</v>
      </c>
      <c r="B31">
        <v>60263</v>
      </c>
      <c r="C31">
        <v>0</v>
      </c>
      <c r="D31">
        <v>60263</v>
      </c>
    </row>
    <row r="32" spans="1:4" x14ac:dyDescent="0.35">
      <c r="A32" t="s">
        <v>138</v>
      </c>
      <c r="B32">
        <v>2276</v>
      </c>
      <c r="C32">
        <v>0</v>
      </c>
      <c r="D32">
        <v>2276</v>
      </c>
    </row>
    <row r="33" spans="1:4" x14ac:dyDescent="0.35">
      <c r="A33" t="s">
        <v>139</v>
      </c>
      <c r="B33">
        <v>230</v>
      </c>
      <c r="C33">
        <v>0</v>
      </c>
      <c r="D33">
        <v>230</v>
      </c>
    </row>
    <row r="34" spans="1:4" x14ac:dyDescent="0.35">
      <c r="A34" t="s">
        <v>140</v>
      </c>
      <c r="B34">
        <v>2710</v>
      </c>
      <c r="C34">
        <v>0</v>
      </c>
      <c r="D34">
        <v>2710</v>
      </c>
    </row>
    <row r="35" spans="1:4" x14ac:dyDescent="0.35">
      <c r="A35" t="s">
        <v>141</v>
      </c>
      <c r="B35">
        <v>801</v>
      </c>
      <c r="C35">
        <v>0</v>
      </c>
      <c r="D35">
        <v>801</v>
      </c>
    </row>
    <row r="36" spans="1:4" x14ac:dyDescent="0.35">
      <c r="A36" t="s">
        <v>142</v>
      </c>
      <c r="B36">
        <v>414</v>
      </c>
      <c r="C36">
        <v>0</v>
      </c>
      <c r="D36">
        <v>414</v>
      </c>
    </row>
    <row r="37" spans="1:4" x14ac:dyDescent="0.35">
      <c r="A37" t="s">
        <v>143</v>
      </c>
      <c r="B37">
        <v>432</v>
      </c>
      <c r="C37">
        <v>0</v>
      </c>
      <c r="D37">
        <v>432</v>
      </c>
    </row>
    <row r="38" spans="1:4" x14ac:dyDescent="0.35">
      <c r="A38" t="s">
        <v>144</v>
      </c>
      <c r="B38">
        <v>2099</v>
      </c>
      <c r="C38">
        <v>0</v>
      </c>
      <c r="D38">
        <v>2099</v>
      </c>
    </row>
    <row r="39" spans="1:4" x14ac:dyDescent="0.35">
      <c r="A39" t="s">
        <v>145</v>
      </c>
      <c r="B39">
        <v>80472</v>
      </c>
      <c r="C39">
        <v>468</v>
      </c>
      <c r="D39">
        <v>80940</v>
      </c>
    </row>
    <row r="40" spans="1:4" x14ac:dyDescent="0.35">
      <c r="A40" t="s">
        <v>146</v>
      </c>
      <c r="B40">
        <v>29851</v>
      </c>
      <c r="C40">
        <v>172</v>
      </c>
      <c r="D40">
        <v>30023</v>
      </c>
    </row>
    <row r="41" spans="1:4" x14ac:dyDescent="0.35">
      <c r="A41" t="s">
        <v>147</v>
      </c>
      <c r="B41">
        <v>102522</v>
      </c>
      <c r="C41">
        <v>715</v>
      </c>
      <c r="D41">
        <v>103237</v>
      </c>
    </row>
    <row r="42" spans="1:4" x14ac:dyDescent="0.35">
      <c r="A42" t="s">
        <v>148</v>
      </c>
      <c r="B42">
        <v>95972</v>
      </c>
      <c r="C42">
        <v>3996</v>
      </c>
      <c r="D42">
        <v>99968</v>
      </c>
    </row>
    <row r="43" spans="1:4" x14ac:dyDescent="0.35">
      <c r="A43" t="s">
        <v>149</v>
      </c>
      <c r="B43">
        <v>24199</v>
      </c>
      <c r="C43">
        <v>8815</v>
      </c>
      <c r="D43">
        <v>33014</v>
      </c>
    </row>
    <row r="44" spans="1:4" x14ac:dyDescent="0.35">
      <c r="A44" t="s">
        <v>150</v>
      </c>
      <c r="B44">
        <v>263331</v>
      </c>
      <c r="C44">
        <v>29762</v>
      </c>
      <c r="D44">
        <v>293093</v>
      </c>
    </row>
    <row r="45" spans="1:4" x14ac:dyDescent="0.35">
      <c r="A45" t="s">
        <v>151</v>
      </c>
      <c r="B45">
        <v>178489</v>
      </c>
      <c r="C45">
        <v>11377</v>
      </c>
      <c r="D45">
        <v>189866</v>
      </c>
    </row>
    <row r="46" spans="1:4" x14ac:dyDescent="0.35">
      <c r="A46" t="s">
        <v>152</v>
      </c>
      <c r="B46">
        <v>272290</v>
      </c>
      <c r="C46">
        <v>3240</v>
      </c>
      <c r="D46">
        <v>275530</v>
      </c>
    </row>
    <row r="47" spans="1:4" x14ac:dyDescent="0.35">
      <c r="A47" t="s">
        <v>153</v>
      </c>
      <c r="B47">
        <v>29344</v>
      </c>
      <c r="C47">
        <v>702</v>
      </c>
      <c r="D47">
        <v>30046</v>
      </c>
    </row>
    <row r="48" spans="1:4" x14ac:dyDescent="0.35">
      <c r="A48" t="s">
        <v>154</v>
      </c>
      <c r="B48">
        <v>190992</v>
      </c>
      <c r="C48">
        <v>2017</v>
      </c>
      <c r="D48">
        <v>193008</v>
      </c>
    </row>
    <row r="49" spans="1:4" x14ac:dyDescent="0.35">
      <c r="A49" t="s">
        <v>155</v>
      </c>
      <c r="B49">
        <v>181793</v>
      </c>
      <c r="C49">
        <v>2677</v>
      </c>
      <c r="D49">
        <v>184469</v>
      </c>
    </row>
    <row r="50" spans="1:4" x14ac:dyDescent="0.35">
      <c r="A50" t="s">
        <v>156</v>
      </c>
      <c r="B50">
        <v>594451</v>
      </c>
      <c r="C50">
        <v>24249</v>
      </c>
      <c r="D50">
        <v>618700</v>
      </c>
    </row>
    <row r="51" spans="1:4" x14ac:dyDescent="0.35">
      <c r="A51" t="s">
        <v>157</v>
      </c>
      <c r="B51">
        <v>168858</v>
      </c>
      <c r="C51">
        <v>963</v>
      </c>
      <c r="D51">
        <v>169821</v>
      </c>
    </row>
    <row r="52" spans="1:4" x14ac:dyDescent="0.35">
      <c r="A52" t="s">
        <v>158</v>
      </c>
      <c r="B52">
        <v>3916</v>
      </c>
      <c r="C52">
        <v>23.1</v>
      </c>
      <c r="D52">
        <v>3940</v>
      </c>
    </row>
    <row r="53" spans="1:4" x14ac:dyDescent="0.35">
      <c r="A53" t="s">
        <v>159</v>
      </c>
      <c r="B53">
        <v>68921</v>
      </c>
      <c r="C53">
        <v>1105</v>
      </c>
      <c r="D53">
        <v>70026</v>
      </c>
    </row>
    <row r="54" spans="1:4" x14ac:dyDescent="0.35">
      <c r="A54" t="s">
        <v>160</v>
      </c>
      <c r="B54">
        <v>133962</v>
      </c>
      <c r="C54">
        <v>9292</v>
      </c>
      <c r="D54">
        <v>143253</v>
      </c>
    </row>
    <row r="55" spans="1:4" x14ac:dyDescent="0.35">
      <c r="A55" t="s">
        <v>54</v>
      </c>
      <c r="B55">
        <v>3771126</v>
      </c>
      <c r="C55">
        <v>781602</v>
      </c>
      <c r="D55">
        <v>4552728</v>
      </c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C2F87D-0CEA-46A9-AF03-2160DEF6D97A}">
  <dimension ref="A1:B12"/>
  <sheetViews>
    <sheetView workbookViewId="0">
      <selection activeCell="A11" sqref="A11"/>
    </sheetView>
  </sheetViews>
  <sheetFormatPr defaultRowHeight="14.5" x14ac:dyDescent="0.35"/>
  <cols>
    <col min="2" max="2" width="12.1796875" bestFit="1" customWidth="1"/>
  </cols>
  <sheetData>
    <row r="1" spans="1:2" x14ac:dyDescent="0.35">
      <c r="A1" t="s">
        <v>311</v>
      </c>
      <c r="B1" t="s">
        <v>312</v>
      </c>
    </row>
    <row r="2" spans="1:2" x14ac:dyDescent="0.35">
      <c r="A2">
        <v>1</v>
      </c>
      <c r="B2" t="s">
        <v>313</v>
      </c>
    </row>
    <row r="3" spans="1:2" x14ac:dyDescent="0.35">
      <c r="A3">
        <v>2</v>
      </c>
      <c r="B3" t="s">
        <v>314</v>
      </c>
    </row>
    <row r="4" spans="1:2" x14ac:dyDescent="0.35">
      <c r="A4">
        <v>3</v>
      </c>
      <c r="B4" t="s">
        <v>315</v>
      </c>
    </row>
    <row r="5" spans="1:2" x14ac:dyDescent="0.35">
      <c r="A5">
        <v>4</v>
      </c>
      <c r="B5" t="s">
        <v>316</v>
      </c>
    </row>
    <row r="6" spans="1:2" x14ac:dyDescent="0.35">
      <c r="A6">
        <v>5</v>
      </c>
      <c r="B6" t="s">
        <v>317</v>
      </c>
    </row>
    <row r="7" spans="1:2" x14ac:dyDescent="0.35">
      <c r="A7">
        <v>6</v>
      </c>
      <c r="B7" t="s">
        <v>318</v>
      </c>
    </row>
    <row r="8" spans="1:2" x14ac:dyDescent="0.35">
      <c r="A8">
        <v>7</v>
      </c>
      <c r="B8" t="s">
        <v>319</v>
      </c>
    </row>
    <row r="9" spans="1:2" x14ac:dyDescent="0.35">
      <c r="A9">
        <v>8</v>
      </c>
      <c r="B9" t="s">
        <v>320</v>
      </c>
    </row>
    <row r="10" spans="1:2" x14ac:dyDescent="0.35">
      <c r="A10">
        <v>9</v>
      </c>
      <c r="B10" t="s">
        <v>321</v>
      </c>
    </row>
    <row r="11" spans="1:2" x14ac:dyDescent="0.35">
      <c r="A11">
        <v>10</v>
      </c>
      <c r="B11" t="s">
        <v>322</v>
      </c>
    </row>
    <row r="12" spans="1:2" x14ac:dyDescent="0.35">
      <c r="A12">
        <v>11</v>
      </c>
      <c r="B12" t="s">
        <v>323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8DD4F4-F7F8-4D52-A0EC-0999FDB93EB1}">
  <dimension ref="A1:E55"/>
  <sheetViews>
    <sheetView topLeftCell="A34" workbookViewId="0">
      <selection activeCell="D55" sqref="D55"/>
    </sheetView>
  </sheetViews>
  <sheetFormatPr defaultRowHeight="14.5" x14ac:dyDescent="0.35"/>
  <cols>
    <col min="1" max="1" width="15.54296875" bestFit="1" customWidth="1"/>
  </cols>
  <sheetData>
    <row r="1" spans="1:5" x14ac:dyDescent="0.35">
      <c r="A1" t="s">
        <v>166</v>
      </c>
      <c r="B1" t="s">
        <v>164</v>
      </c>
      <c r="C1" t="s">
        <v>165</v>
      </c>
      <c r="D1" t="s">
        <v>54</v>
      </c>
    </row>
    <row r="2" spans="1:5" x14ac:dyDescent="0.35">
      <c r="A2" t="s">
        <v>108</v>
      </c>
      <c r="B2">
        <v>10859</v>
      </c>
      <c r="C2">
        <v>895</v>
      </c>
      <c r="D2">
        <v>11755</v>
      </c>
      <c r="E2" s="7">
        <f t="shared" ref="E2:E53" si="0">D2/$D$55</f>
        <v>3.0341513023233003E-2</v>
      </c>
    </row>
    <row r="3" spans="1:5" x14ac:dyDescent="0.35">
      <c r="A3" t="s">
        <v>109</v>
      </c>
      <c r="B3">
        <v>725</v>
      </c>
      <c r="C3">
        <v>6.99</v>
      </c>
      <c r="D3">
        <v>732</v>
      </c>
      <c r="E3" s="7">
        <f t="shared" si="0"/>
        <v>1.8894077016594266E-3</v>
      </c>
    </row>
    <row r="4" spans="1:5" x14ac:dyDescent="0.35">
      <c r="A4" t="s">
        <v>110</v>
      </c>
      <c r="B4">
        <v>1218</v>
      </c>
      <c r="C4">
        <v>48.8</v>
      </c>
      <c r="D4">
        <v>1267</v>
      </c>
      <c r="E4" s="7">
        <f t="shared" si="0"/>
        <v>3.2703272650307287E-3</v>
      </c>
    </row>
    <row r="5" spans="1:5" x14ac:dyDescent="0.35">
      <c r="A5" t="s">
        <v>111</v>
      </c>
      <c r="B5">
        <v>3806</v>
      </c>
      <c r="C5">
        <v>181</v>
      </c>
      <c r="D5">
        <v>3987</v>
      </c>
      <c r="E5" s="7">
        <f t="shared" si="0"/>
        <v>1.0291077194694171E-2</v>
      </c>
    </row>
    <row r="6" spans="1:5" x14ac:dyDescent="0.35">
      <c r="A6" t="s">
        <v>112</v>
      </c>
      <c r="B6">
        <v>65.3</v>
      </c>
      <c r="C6">
        <v>5.27</v>
      </c>
      <c r="D6">
        <v>70.599999999999994</v>
      </c>
      <c r="E6" s="7">
        <f t="shared" si="0"/>
        <v>1.8222975920376434E-4</v>
      </c>
    </row>
    <row r="7" spans="1:5" x14ac:dyDescent="0.35">
      <c r="A7" t="s">
        <v>113</v>
      </c>
      <c r="B7">
        <v>917</v>
      </c>
      <c r="C7">
        <v>3070</v>
      </c>
      <c r="D7">
        <v>3987</v>
      </c>
      <c r="E7" s="7">
        <f t="shared" si="0"/>
        <v>1.0291077194694171E-2</v>
      </c>
    </row>
    <row r="8" spans="1:5" x14ac:dyDescent="0.35">
      <c r="A8" t="s">
        <v>114</v>
      </c>
      <c r="B8">
        <v>1473</v>
      </c>
      <c r="C8">
        <v>4507</v>
      </c>
      <c r="D8">
        <v>5980</v>
      </c>
      <c r="E8" s="7">
        <f t="shared" si="0"/>
        <v>1.5435325213010069E-2</v>
      </c>
    </row>
    <row r="9" spans="1:5" x14ac:dyDescent="0.35">
      <c r="A9" t="s">
        <v>115</v>
      </c>
      <c r="B9">
        <v>0</v>
      </c>
      <c r="C9">
        <v>0</v>
      </c>
      <c r="D9">
        <v>0</v>
      </c>
      <c r="E9" s="7">
        <f t="shared" si="0"/>
        <v>0</v>
      </c>
    </row>
    <row r="10" spans="1:5" x14ac:dyDescent="0.35">
      <c r="A10" t="s">
        <v>116</v>
      </c>
      <c r="B10">
        <v>19793</v>
      </c>
      <c r="C10">
        <v>2545</v>
      </c>
      <c r="D10">
        <v>22338</v>
      </c>
      <c r="E10" s="7">
        <f t="shared" si="0"/>
        <v>5.7657908797361025E-2</v>
      </c>
    </row>
    <row r="11" spans="1:5" x14ac:dyDescent="0.35">
      <c r="A11" t="s">
        <v>117</v>
      </c>
      <c r="B11">
        <v>9446</v>
      </c>
      <c r="C11">
        <v>521</v>
      </c>
      <c r="D11">
        <v>9968</v>
      </c>
      <c r="E11" s="7">
        <f t="shared" si="0"/>
        <v>2.5728983565766618E-2</v>
      </c>
    </row>
    <row r="12" spans="1:5" x14ac:dyDescent="0.35">
      <c r="A12" t="s">
        <v>118</v>
      </c>
      <c r="B12">
        <v>6714</v>
      </c>
      <c r="C12">
        <v>3852</v>
      </c>
      <c r="D12">
        <v>10566</v>
      </c>
      <c r="E12" s="7">
        <f t="shared" si="0"/>
        <v>2.7272516087067624E-2</v>
      </c>
    </row>
    <row r="13" spans="1:5" x14ac:dyDescent="0.35">
      <c r="A13" t="s">
        <v>119</v>
      </c>
      <c r="B13">
        <v>27386</v>
      </c>
      <c r="C13">
        <v>4250</v>
      </c>
      <c r="D13">
        <v>31635</v>
      </c>
      <c r="E13" s="7">
        <f t="shared" si="0"/>
        <v>8.1654935303273168E-2</v>
      </c>
    </row>
    <row r="14" spans="1:5" x14ac:dyDescent="0.35">
      <c r="A14" t="s">
        <v>120</v>
      </c>
      <c r="B14">
        <v>15101</v>
      </c>
      <c r="C14">
        <v>1508</v>
      </c>
      <c r="D14">
        <v>16608</v>
      </c>
      <c r="E14" s="7">
        <f t="shared" si="0"/>
        <v>4.2867873099945018E-2</v>
      </c>
    </row>
    <row r="15" spans="1:5" x14ac:dyDescent="0.35">
      <c r="A15" t="s">
        <v>121</v>
      </c>
      <c r="B15">
        <v>6867</v>
      </c>
      <c r="C15">
        <v>4238</v>
      </c>
      <c r="D15">
        <v>11104</v>
      </c>
      <c r="E15" s="7">
        <f t="shared" si="0"/>
        <v>2.8661179124626054E-2</v>
      </c>
    </row>
    <row r="16" spans="1:5" x14ac:dyDescent="0.35">
      <c r="A16" t="s">
        <v>122</v>
      </c>
      <c r="B16">
        <v>17237</v>
      </c>
      <c r="C16">
        <v>12446</v>
      </c>
      <c r="D16">
        <v>29683</v>
      </c>
      <c r="E16" s="7">
        <f t="shared" si="0"/>
        <v>7.661651476551469E-2</v>
      </c>
    </row>
    <row r="17" spans="1:5" x14ac:dyDescent="0.35">
      <c r="A17" t="s">
        <v>123</v>
      </c>
      <c r="B17">
        <v>4385</v>
      </c>
      <c r="C17">
        <v>2661</v>
      </c>
      <c r="D17">
        <v>7046</v>
      </c>
      <c r="E17" s="7">
        <f t="shared" si="0"/>
        <v>1.8186839707503167E-2</v>
      </c>
    </row>
    <row r="18" spans="1:5" x14ac:dyDescent="0.35">
      <c r="A18" t="s">
        <v>124</v>
      </c>
      <c r="B18">
        <v>34251</v>
      </c>
      <c r="C18">
        <v>18274</v>
      </c>
      <c r="D18">
        <v>52525</v>
      </c>
      <c r="E18" s="7">
        <f t="shared" si="0"/>
        <v>0.13557532722631335</v>
      </c>
    </row>
    <row r="19" spans="1:5" x14ac:dyDescent="0.35">
      <c r="A19" t="s">
        <v>125</v>
      </c>
      <c r="B19">
        <v>2217</v>
      </c>
      <c r="C19">
        <v>1332</v>
      </c>
      <c r="D19">
        <v>3548</v>
      </c>
      <c r="E19" s="7">
        <f t="shared" si="0"/>
        <v>9.1579488053109906E-3</v>
      </c>
    </row>
    <row r="20" spans="1:5" x14ac:dyDescent="0.35">
      <c r="A20" t="s">
        <v>126</v>
      </c>
      <c r="B20">
        <v>19257</v>
      </c>
      <c r="C20">
        <v>5051</v>
      </c>
      <c r="D20">
        <v>24308</v>
      </c>
      <c r="E20" s="7">
        <f t="shared" si="0"/>
        <v>6.2742790180242272E-2</v>
      </c>
    </row>
    <row r="21" spans="1:5" x14ac:dyDescent="0.35">
      <c r="A21" t="s">
        <v>127</v>
      </c>
      <c r="B21">
        <v>2653</v>
      </c>
      <c r="C21">
        <v>617</v>
      </c>
      <c r="D21">
        <v>3270</v>
      </c>
      <c r="E21" s="7">
        <f t="shared" si="0"/>
        <v>8.4403868639703894E-3</v>
      </c>
    </row>
    <row r="22" spans="1:5" x14ac:dyDescent="0.35">
      <c r="A22" t="s">
        <v>128</v>
      </c>
      <c r="B22">
        <v>13442</v>
      </c>
      <c r="C22">
        <v>538</v>
      </c>
      <c r="D22">
        <v>13980</v>
      </c>
      <c r="E22" s="7">
        <f t="shared" si="0"/>
        <v>3.6084589712020193E-2</v>
      </c>
    </row>
    <row r="23" spans="1:5" x14ac:dyDescent="0.35">
      <c r="A23" t="s">
        <v>129</v>
      </c>
      <c r="B23">
        <v>6936</v>
      </c>
      <c r="C23">
        <v>1976</v>
      </c>
      <c r="D23">
        <v>8913</v>
      </c>
      <c r="E23" s="7">
        <f t="shared" si="0"/>
        <v>2.3005861809959657E-2</v>
      </c>
    </row>
    <row r="24" spans="1:5" x14ac:dyDescent="0.35">
      <c r="A24" t="s">
        <v>130</v>
      </c>
      <c r="B24">
        <v>26055</v>
      </c>
      <c r="C24">
        <v>6575</v>
      </c>
      <c r="D24">
        <v>32630</v>
      </c>
      <c r="E24" s="7">
        <f t="shared" si="0"/>
        <v>8.4223187575337546E-2</v>
      </c>
    </row>
    <row r="25" spans="1:5" x14ac:dyDescent="0.35">
      <c r="A25" t="s">
        <v>131</v>
      </c>
      <c r="B25">
        <v>5881</v>
      </c>
      <c r="C25">
        <v>27421</v>
      </c>
      <c r="D25">
        <v>33302</v>
      </c>
      <c r="E25" s="7">
        <f t="shared" si="0"/>
        <v>8.5957725793254405E-2</v>
      </c>
    </row>
    <row r="26" spans="1:5" x14ac:dyDescent="0.35">
      <c r="A26" t="s">
        <v>132</v>
      </c>
      <c r="B26">
        <v>6489</v>
      </c>
      <c r="C26">
        <v>3519</v>
      </c>
      <c r="D26">
        <v>10008</v>
      </c>
      <c r="E26" s="7">
        <f t="shared" si="0"/>
        <v>2.5832229888261667E-2</v>
      </c>
    </row>
    <row r="27" spans="1:5" x14ac:dyDescent="0.35">
      <c r="A27" t="s">
        <v>133</v>
      </c>
      <c r="B27">
        <v>2058</v>
      </c>
      <c r="C27">
        <v>4515</v>
      </c>
      <c r="D27">
        <v>6573</v>
      </c>
      <c r="E27" s="7">
        <f t="shared" si="0"/>
        <v>1.6965951943999195E-2</v>
      </c>
    </row>
    <row r="28" spans="1:5" x14ac:dyDescent="0.35">
      <c r="A28" t="s">
        <v>134</v>
      </c>
      <c r="B28">
        <v>12937</v>
      </c>
      <c r="C28">
        <v>14742</v>
      </c>
      <c r="D28">
        <v>27680</v>
      </c>
      <c r="E28" s="7">
        <f t="shared" si="0"/>
        <v>7.1446455166575037E-2</v>
      </c>
    </row>
    <row r="29" spans="1:5" x14ac:dyDescent="0.35">
      <c r="A29" t="s">
        <v>135</v>
      </c>
      <c r="B29">
        <v>622</v>
      </c>
      <c r="C29">
        <v>179</v>
      </c>
      <c r="D29">
        <v>802</v>
      </c>
      <c r="E29" s="7">
        <f t="shared" si="0"/>
        <v>2.0700887660257653E-3</v>
      </c>
    </row>
    <row r="30" spans="1:5" x14ac:dyDescent="0.35">
      <c r="A30" t="s">
        <v>136</v>
      </c>
      <c r="B30">
        <v>2105</v>
      </c>
      <c r="C30">
        <v>1052</v>
      </c>
      <c r="D30">
        <v>3157</v>
      </c>
      <c r="E30" s="7">
        <f t="shared" si="0"/>
        <v>8.1487160029218714E-3</v>
      </c>
    </row>
    <row r="31" spans="1:5" x14ac:dyDescent="0.35">
      <c r="A31" t="s">
        <v>137</v>
      </c>
      <c r="B31">
        <v>0</v>
      </c>
      <c r="C31">
        <v>0</v>
      </c>
      <c r="D31">
        <v>0</v>
      </c>
      <c r="E31" s="7">
        <f t="shared" si="0"/>
        <v>0</v>
      </c>
    </row>
    <row r="32" spans="1:5" x14ac:dyDescent="0.35">
      <c r="A32" t="s">
        <v>138</v>
      </c>
      <c r="B32">
        <v>0</v>
      </c>
      <c r="C32">
        <v>0</v>
      </c>
      <c r="D32">
        <v>0</v>
      </c>
      <c r="E32" s="7">
        <f t="shared" si="0"/>
        <v>0</v>
      </c>
    </row>
    <row r="33" spans="1:5" x14ac:dyDescent="0.35">
      <c r="A33" t="s">
        <v>139</v>
      </c>
      <c r="B33">
        <v>0</v>
      </c>
      <c r="C33">
        <v>0</v>
      </c>
      <c r="D33">
        <v>0</v>
      </c>
      <c r="E33" s="7">
        <f t="shared" si="0"/>
        <v>0</v>
      </c>
    </row>
    <row r="34" spans="1:5" x14ac:dyDescent="0.35">
      <c r="A34" t="s">
        <v>140</v>
      </c>
      <c r="B34">
        <v>0</v>
      </c>
      <c r="C34">
        <v>0</v>
      </c>
      <c r="D34">
        <v>0</v>
      </c>
      <c r="E34" s="7">
        <f t="shared" si="0"/>
        <v>0</v>
      </c>
    </row>
    <row r="35" spans="1:5" x14ac:dyDescent="0.35">
      <c r="A35" t="s">
        <v>141</v>
      </c>
      <c r="B35">
        <v>0</v>
      </c>
      <c r="C35">
        <v>0</v>
      </c>
      <c r="D35">
        <v>0</v>
      </c>
      <c r="E35" s="7">
        <f t="shared" si="0"/>
        <v>0</v>
      </c>
    </row>
    <row r="36" spans="1:5" x14ac:dyDescent="0.35">
      <c r="A36" t="s">
        <v>142</v>
      </c>
      <c r="B36">
        <v>0</v>
      </c>
      <c r="C36">
        <v>0</v>
      </c>
      <c r="D36">
        <v>0</v>
      </c>
      <c r="E36" s="7">
        <f t="shared" si="0"/>
        <v>0</v>
      </c>
    </row>
    <row r="37" spans="1:5" x14ac:dyDescent="0.35">
      <c r="A37" t="s">
        <v>143</v>
      </c>
      <c r="B37">
        <v>0</v>
      </c>
      <c r="C37">
        <v>0</v>
      </c>
      <c r="D37">
        <v>0</v>
      </c>
      <c r="E37" s="7">
        <f t="shared" si="0"/>
        <v>0</v>
      </c>
    </row>
    <row r="38" spans="1:5" x14ac:dyDescent="0.35">
      <c r="A38" t="s">
        <v>144</v>
      </c>
      <c r="B38">
        <v>0</v>
      </c>
      <c r="C38">
        <v>0</v>
      </c>
      <c r="D38">
        <v>0</v>
      </c>
      <c r="E38" s="7">
        <f t="shared" si="0"/>
        <v>0</v>
      </c>
    </row>
    <row r="39" spans="1:5" x14ac:dyDescent="0.35">
      <c r="A39" t="s">
        <v>145</v>
      </c>
      <c r="B39">
        <v>0</v>
      </c>
      <c r="C39">
        <v>0</v>
      </c>
      <c r="D39">
        <v>0</v>
      </c>
      <c r="E39" s="7">
        <f t="shared" si="0"/>
        <v>0</v>
      </c>
    </row>
    <row r="40" spans="1:5" x14ac:dyDescent="0.35">
      <c r="A40" t="s">
        <v>146</v>
      </c>
      <c r="B40">
        <v>0</v>
      </c>
      <c r="C40">
        <v>0</v>
      </c>
      <c r="D40">
        <v>0</v>
      </c>
      <c r="E40" s="7">
        <f t="shared" si="0"/>
        <v>0</v>
      </c>
    </row>
    <row r="41" spans="1:5" x14ac:dyDescent="0.35">
      <c r="A41" t="s">
        <v>147</v>
      </c>
      <c r="B41">
        <v>0</v>
      </c>
      <c r="C41">
        <v>0</v>
      </c>
      <c r="D41">
        <v>0</v>
      </c>
      <c r="E41" s="7">
        <f t="shared" si="0"/>
        <v>0</v>
      </c>
    </row>
    <row r="42" spans="1:5" x14ac:dyDescent="0.35">
      <c r="A42" t="s">
        <v>148</v>
      </c>
      <c r="B42">
        <v>0</v>
      </c>
      <c r="C42">
        <v>0</v>
      </c>
      <c r="D42">
        <v>0</v>
      </c>
      <c r="E42" s="7">
        <f t="shared" si="0"/>
        <v>0</v>
      </c>
    </row>
    <row r="43" spans="1:5" x14ac:dyDescent="0.35">
      <c r="A43" t="s">
        <v>149</v>
      </c>
      <c r="B43">
        <v>0</v>
      </c>
      <c r="C43">
        <v>0</v>
      </c>
      <c r="D43">
        <v>0</v>
      </c>
      <c r="E43" s="7">
        <f t="shared" si="0"/>
        <v>0</v>
      </c>
    </row>
    <row r="44" spans="1:5" x14ac:dyDescent="0.35">
      <c r="A44" t="s">
        <v>150</v>
      </c>
      <c r="B44">
        <v>0</v>
      </c>
      <c r="C44">
        <v>0</v>
      </c>
      <c r="D44">
        <v>0</v>
      </c>
      <c r="E44" s="7">
        <f t="shared" si="0"/>
        <v>0</v>
      </c>
    </row>
    <row r="45" spans="1:5" x14ac:dyDescent="0.35">
      <c r="A45" t="s">
        <v>151</v>
      </c>
      <c r="B45">
        <v>0</v>
      </c>
      <c r="C45">
        <v>0</v>
      </c>
      <c r="D45">
        <v>0</v>
      </c>
      <c r="E45" s="7">
        <f t="shared" si="0"/>
        <v>0</v>
      </c>
    </row>
    <row r="46" spans="1:5" x14ac:dyDescent="0.35">
      <c r="A46" t="s">
        <v>152</v>
      </c>
      <c r="B46">
        <v>0</v>
      </c>
      <c r="C46">
        <v>0</v>
      </c>
      <c r="D46">
        <v>0</v>
      </c>
      <c r="E46" s="7">
        <f t="shared" si="0"/>
        <v>0</v>
      </c>
    </row>
    <row r="47" spans="1:5" x14ac:dyDescent="0.35">
      <c r="A47" t="s">
        <v>153</v>
      </c>
      <c r="B47">
        <v>0</v>
      </c>
      <c r="C47">
        <v>0</v>
      </c>
      <c r="D47">
        <v>0</v>
      </c>
      <c r="E47" s="7">
        <f t="shared" si="0"/>
        <v>0</v>
      </c>
    </row>
    <row r="48" spans="1:5" x14ac:dyDescent="0.35">
      <c r="A48" t="s">
        <v>154</v>
      </c>
      <c r="B48">
        <v>0</v>
      </c>
      <c r="C48">
        <v>0</v>
      </c>
      <c r="D48">
        <v>0</v>
      </c>
      <c r="E48" s="7">
        <f t="shared" si="0"/>
        <v>0</v>
      </c>
    </row>
    <row r="49" spans="1:5" x14ac:dyDescent="0.35">
      <c r="A49" t="s">
        <v>155</v>
      </c>
      <c r="B49">
        <v>0</v>
      </c>
      <c r="C49">
        <v>0</v>
      </c>
      <c r="D49">
        <v>0</v>
      </c>
      <c r="E49" s="7">
        <f t="shared" si="0"/>
        <v>0</v>
      </c>
    </row>
    <row r="50" spans="1:5" x14ac:dyDescent="0.35">
      <c r="A50" t="s">
        <v>156</v>
      </c>
      <c r="B50">
        <v>0</v>
      </c>
      <c r="C50">
        <v>0</v>
      </c>
      <c r="D50">
        <v>0</v>
      </c>
      <c r="E50" s="7">
        <f t="shared" si="0"/>
        <v>0</v>
      </c>
    </row>
    <row r="51" spans="1:5" x14ac:dyDescent="0.35">
      <c r="A51" t="s">
        <v>157</v>
      </c>
      <c r="B51">
        <v>0</v>
      </c>
      <c r="C51">
        <v>0</v>
      </c>
      <c r="D51">
        <v>0</v>
      </c>
      <c r="E51" s="7">
        <f t="shared" si="0"/>
        <v>0</v>
      </c>
    </row>
    <row r="52" spans="1:5" x14ac:dyDescent="0.35">
      <c r="A52" t="s">
        <v>158</v>
      </c>
      <c r="B52">
        <v>0</v>
      </c>
      <c r="C52">
        <v>0</v>
      </c>
      <c r="D52">
        <v>0</v>
      </c>
      <c r="E52" s="7">
        <f t="shared" si="0"/>
        <v>0</v>
      </c>
    </row>
    <row r="53" spans="1:5" x14ac:dyDescent="0.35">
      <c r="A53" t="s">
        <v>159</v>
      </c>
      <c r="B53">
        <v>0</v>
      </c>
      <c r="C53">
        <v>0</v>
      </c>
      <c r="D53">
        <v>0</v>
      </c>
      <c r="E53" s="7">
        <f t="shared" si="0"/>
        <v>0</v>
      </c>
    </row>
    <row r="54" spans="1:5" x14ac:dyDescent="0.35">
      <c r="A54" t="s">
        <v>160</v>
      </c>
      <c r="B54">
        <v>0</v>
      </c>
      <c r="C54">
        <v>0</v>
      </c>
      <c r="D54">
        <v>0</v>
      </c>
      <c r="E54" s="7">
        <f>D54/$D$55</f>
        <v>0</v>
      </c>
    </row>
    <row r="55" spans="1:5" x14ac:dyDescent="0.35">
      <c r="A55" t="s">
        <v>54</v>
      </c>
      <c r="B55">
        <v>260898</v>
      </c>
      <c r="C55">
        <v>126525</v>
      </c>
      <c r="D55">
        <v>387423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C5FD7-DA2F-4726-808D-33FD950F2FF3}">
  <dimension ref="D4:E12"/>
  <sheetViews>
    <sheetView workbookViewId="0">
      <selection activeCell="D12" sqref="D12"/>
    </sheetView>
  </sheetViews>
  <sheetFormatPr defaultRowHeight="14.5" x14ac:dyDescent="0.35"/>
  <cols>
    <col min="4" max="5" width="13.26953125" bestFit="1" customWidth="1"/>
  </cols>
  <sheetData>
    <row r="4" spans="4:5" x14ac:dyDescent="0.35">
      <c r="D4" t="s">
        <v>167</v>
      </c>
    </row>
    <row r="5" spans="4:5" x14ac:dyDescent="0.35">
      <c r="D5" s="11">
        <f>V1PUR!B55+V2PUR!B55+V3PUR!B55+V4PUR!B55+V5PUR!B55+V6BAS!D55-Imports!F55</f>
        <v>9398369</v>
      </c>
    </row>
    <row r="7" spans="4:5" x14ac:dyDescent="0.35">
      <c r="D7" t="s">
        <v>168</v>
      </c>
      <c r="E7" s="12">
        <f>D5-D8</f>
        <v>4952703</v>
      </c>
    </row>
    <row r="8" spans="4:5" x14ac:dyDescent="0.35">
      <c r="D8" s="11">
        <f>V1LAB!M55+V1CAP!B55+V1TAX!D55+V1LND!B55+V1PTX!B55</f>
        <v>4445666</v>
      </c>
    </row>
    <row r="10" spans="4:5" x14ac:dyDescent="0.35">
      <c r="D10" t="s">
        <v>0</v>
      </c>
    </row>
    <row r="11" spans="4:5" x14ac:dyDescent="0.35">
      <c r="D11" s="11">
        <v>9385815</v>
      </c>
    </row>
    <row r="12" spans="4:5" x14ac:dyDescent="0.35">
      <c r="D12" s="11">
        <f>V1PUR!B55+V1LAB!M55+V1CAP!B55+V1PTX!B55</f>
        <v>9310854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1AB4D-2587-4DB9-AC54-F9B7F8DDC2D1}">
  <dimension ref="A1:B55"/>
  <sheetViews>
    <sheetView workbookViewId="0">
      <selection activeCell="B56" sqref="B56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169</v>
      </c>
      <c r="B1" t="s">
        <v>54</v>
      </c>
    </row>
    <row r="2" spans="1:2" x14ac:dyDescent="0.35">
      <c r="A2" t="s">
        <v>108</v>
      </c>
      <c r="B2">
        <f>V1BAS!D2+V2BAS!D2+V3BAS!D2+V4BAS!B2+V5BAS!D2+V6BAS!D2</f>
        <v>232297</v>
      </c>
    </row>
    <row r="3" spans="1:2" x14ac:dyDescent="0.35">
      <c r="A3" t="s">
        <v>109</v>
      </c>
      <c r="B3">
        <f>V1BAS!D3+V2BAS!D3+V3BAS!D3+V4BAS!B3+V5BAS!D3+V6BAS!D3</f>
        <v>31270</v>
      </c>
    </row>
    <row r="4" spans="1:2" x14ac:dyDescent="0.35">
      <c r="A4" t="s">
        <v>110</v>
      </c>
      <c r="B4">
        <f>V1BAS!D4+V2BAS!D4+V3BAS!D4+V4BAS!B4+V5BAS!D4+V6BAS!D4</f>
        <v>6080.1</v>
      </c>
    </row>
    <row r="5" spans="1:2" x14ac:dyDescent="0.35">
      <c r="A5" t="s">
        <v>111</v>
      </c>
      <c r="B5">
        <f>V1BAS!D5+V2BAS!D5+V3BAS!D5+V4BAS!B5+V5BAS!D5+V6BAS!D5</f>
        <v>141508</v>
      </c>
    </row>
    <row r="6" spans="1:2" x14ac:dyDescent="0.35">
      <c r="A6" t="s">
        <v>112</v>
      </c>
      <c r="B6">
        <f>V1BAS!D6+V2BAS!D6+V3BAS!D6+V4BAS!B6+V5BAS!D6+V6BAS!D6</f>
        <v>442631</v>
      </c>
    </row>
    <row r="7" spans="1:2" x14ac:dyDescent="0.35">
      <c r="A7" t="s">
        <v>113</v>
      </c>
      <c r="B7">
        <f>V1BAS!D7+V2BAS!D7+V3BAS!D7+V4BAS!B7+V5BAS!D7+V6BAS!D7</f>
        <v>83710</v>
      </c>
    </row>
    <row r="8" spans="1:2" x14ac:dyDescent="0.35">
      <c r="A8" t="s">
        <v>114</v>
      </c>
      <c r="B8">
        <f>V1BAS!D8+V2BAS!D8+V3BAS!D8+V4BAS!B8+V5BAS!D8+V6BAS!D8</f>
        <v>127524</v>
      </c>
    </row>
    <row r="9" spans="1:2" x14ac:dyDescent="0.35">
      <c r="A9" t="s">
        <v>115</v>
      </c>
      <c r="B9">
        <f>V1BAS!D9+V2BAS!D9+V3BAS!D9+V4BAS!B9+V5BAS!D9+V6BAS!D9</f>
        <v>30393</v>
      </c>
    </row>
    <row r="10" spans="1:2" x14ac:dyDescent="0.35">
      <c r="A10" t="s">
        <v>116</v>
      </c>
      <c r="B10">
        <f>V1BAS!D10+V2BAS!D10+V3BAS!D10+V4BAS!B10+V5BAS!D10+V6BAS!D10</f>
        <v>421337</v>
      </c>
    </row>
    <row r="11" spans="1:2" x14ac:dyDescent="0.35">
      <c r="A11" t="s">
        <v>117</v>
      </c>
      <c r="B11">
        <f>V1BAS!D11+V2BAS!D11+V3BAS!D11+V4BAS!B11+V5BAS!D11+V6BAS!D11</f>
        <v>123872</v>
      </c>
    </row>
    <row r="12" spans="1:2" x14ac:dyDescent="0.35">
      <c r="A12" t="s">
        <v>118</v>
      </c>
      <c r="B12">
        <f>V1BAS!D12+V2BAS!D12+V3BAS!D12+V4BAS!B12+V5BAS!D12+V6BAS!D12</f>
        <v>179453.5</v>
      </c>
    </row>
    <row r="13" spans="1:2" x14ac:dyDescent="0.35">
      <c r="A13" t="s">
        <v>119</v>
      </c>
      <c r="B13">
        <f>V1BAS!D13+V2BAS!D13+V3BAS!D13+V4BAS!B13+V5BAS!D13+V6BAS!D13</f>
        <v>159564</v>
      </c>
    </row>
    <row r="14" spans="1:2" x14ac:dyDescent="0.35">
      <c r="A14" t="s">
        <v>120</v>
      </c>
      <c r="B14">
        <f>V1BAS!D14+V2BAS!D14+V3BAS!D14+V4BAS!B14+V5BAS!D14+V6BAS!D14</f>
        <v>44983.25</v>
      </c>
    </row>
    <row r="15" spans="1:2" x14ac:dyDescent="0.35">
      <c r="A15" t="s">
        <v>121</v>
      </c>
      <c r="B15">
        <f>V1BAS!D15+V2BAS!D15+V3BAS!D15+V4BAS!B15+V5BAS!D15+V6BAS!D15</f>
        <v>46942</v>
      </c>
    </row>
    <row r="16" spans="1:2" x14ac:dyDescent="0.35">
      <c r="A16" t="s">
        <v>122</v>
      </c>
      <c r="B16">
        <f>V1BAS!D16+V2BAS!D16+V3BAS!D16+V4BAS!B16+V5BAS!D16+V6BAS!D16</f>
        <v>146451</v>
      </c>
    </row>
    <row r="17" spans="1:2" x14ac:dyDescent="0.35">
      <c r="A17" t="s">
        <v>123</v>
      </c>
      <c r="B17">
        <f>V1BAS!D17+V2BAS!D17+V3BAS!D17+V4BAS!B17+V5BAS!D17+V6BAS!D17</f>
        <v>33128</v>
      </c>
    </row>
    <row r="18" spans="1:2" x14ac:dyDescent="0.35">
      <c r="A18" t="s">
        <v>124</v>
      </c>
      <c r="B18">
        <f>V1BAS!D18+V2BAS!D18+V3BAS!D18+V4BAS!B18+V5BAS!D18+V6BAS!D18</f>
        <v>390584</v>
      </c>
    </row>
    <row r="19" spans="1:2" x14ac:dyDescent="0.35">
      <c r="A19" t="s">
        <v>125</v>
      </c>
      <c r="B19">
        <f>V1BAS!D19+V2BAS!D19+V3BAS!D19+V4BAS!B19+V5BAS!D19+V6BAS!D19</f>
        <v>41401.509999999995</v>
      </c>
    </row>
    <row r="20" spans="1:2" x14ac:dyDescent="0.35">
      <c r="A20" t="s">
        <v>126</v>
      </c>
      <c r="B20">
        <f>V1BAS!D20+V2BAS!D20+V3BAS!D20+V4BAS!B20+V5BAS!D20+V6BAS!D20</f>
        <v>68767.600000000006</v>
      </c>
    </row>
    <row r="21" spans="1:2" x14ac:dyDescent="0.35">
      <c r="A21" t="s">
        <v>127</v>
      </c>
      <c r="B21">
        <f>V1BAS!D21+V2BAS!D21+V3BAS!D21+V4BAS!B21+V5BAS!D21+V6BAS!D21</f>
        <v>18373.114999999998</v>
      </c>
    </row>
    <row r="22" spans="1:2" x14ac:dyDescent="0.35">
      <c r="A22" t="s">
        <v>128</v>
      </c>
      <c r="B22">
        <f>V1BAS!D22+V2BAS!D22+V3BAS!D22+V4BAS!B22+V5BAS!D22+V6BAS!D22</f>
        <v>34004</v>
      </c>
    </row>
    <row r="23" spans="1:2" x14ac:dyDescent="0.35">
      <c r="A23" t="s">
        <v>129</v>
      </c>
      <c r="B23">
        <f>V1BAS!D23+V2BAS!D23+V3BAS!D23+V4BAS!B23+V5BAS!D23+V6BAS!D23</f>
        <v>44448.6</v>
      </c>
    </row>
    <row r="24" spans="1:2" x14ac:dyDescent="0.35">
      <c r="A24" t="s">
        <v>130</v>
      </c>
      <c r="B24">
        <f>V1BAS!D24+V2BAS!D24+V3BAS!D24+V4BAS!B24+V5BAS!D24+V6BAS!D24</f>
        <v>196038</v>
      </c>
    </row>
    <row r="25" spans="1:2" x14ac:dyDescent="0.35">
      <c r="A25" t="s">
        <v>131</v>
      </c>
      <c r="B25">
        <f>V1BAS!D25+V2BAS!D25+V3BAS!D25+V4BAS!B25+V5BAS!D25+V6BAS!D25</f>
        <v>601620</v>
      </c>
    </row>
    <row r="26" spans="1:2" x14ac:dyDescent="0.35">
      <c r="A26" t="s">
        <v>132</v>
      </c>
      <c r="B26">
        <f>V1BAS!D26+V2BAS!D26+V3BAS!D26+V4BAS!B26+V5BAS!D26+V6BAS!D26</f>
        <v>100094</v>
      </c>
    </row>
    <row r="27" spans="1:2" x14ac:dyDescent="0.35">
      <c r="A27" t="s">
        <v>133</v>
      </c>
      <c r="B27">
        <f>V1BAS!D27+V2BAS!D27+V3BAS!D27+V4BAS!B27+V5BAS!D27+V6BAS!D27</f>
        <v>110103</v>
      </c>
    </row>
    <row r="28" spans="1:2" x14ac:dyDescent="0.35">
      <c r="A28" t="s">
        <v>134</v>
      </c>
      <c r="B28">
        <f>V1BAS!D28+V2BAS!D28+V3BAS!D28+V4BAS!B28+V5BAS!D28+V6BAS!D28</f>
        <v>401760</v>
      </c>
    </row>
    <row r="29" spans="1:2" x14ac:dyDescent="0.35">
      <c r="A29" t="s">
        <v>135</v>
      </c>
      <c r="B29">
        <f>V1BAS!D29+V2BAS!D29+V3BAS!D29+V4BAS!B29+V5BAS!D29+V6BAS!D29</f>
        <v>34664</v>
      </c>
    </row>
    <row r="30" spans="1:2" x14ac:dyDescent="0.35">
      <c r="A30" t="s">
        <v>136</v>
      </c>
      <c r="B30">
        <f>V1BAS!D30+V2BAS!D30+V3BAS!D30+V4BAS!B30+V5BAS!D30+V6BAS!D30</f>
        <v>57709</v>
      </c>
    </row>
    <row r="31" spans="1:2" x14ac:dyDescent="0.35">
      <c r="A31" t="s">
        <v>137</v>
      </c>
      <c r="B31">
        <f>V1BAS!D31+V2BAS!D31+V3BAS!D31+V4BAS!B31+V5BAS!D31+V6BAS!D31</f>
        <v>60263</v>
      </c>
    </row>
    <row r="32" spans="1:2" x14ac:dyDescent="0.35">
      <c r="A32" t="s">
        <v>138</v>
      </c>
      <c r="B32">
        <f>V1BAS!D32+V2BAS!D32+V3BAS!D32+V4BAS!B32+V5BAS!D32+V6BAS!D32</f>
        <v>2276</v>
      </c>
    </row>
    <row r="33" spans="1:2" x14ac:dyDescent="0.35">
      <c r="A33" t="s">
        <v>139</v>
      </c>
      <c r="B33">
        <f>V1BAS!D33+V2BAS!D33+V3BAS!D33+V4BAS!B33+V5BAS!D33+V6BAS!D33</f>
        <v>230</v>
      </c>
    </row>
    <row r="34" spans="1:2" x14ac:dyDescent="0.35">
      <c r="A34" t="s">
        <v>140</v>
      </c>
      <c r="B34">
        <f>V1BAS!D34+V2BAS!D34+V3BAS!D34+V4BAS!B34+V5BAS!D34+V6BAS!D34</f>
        <v>2710</v>
      </c>
    </row>
    <row r="35" spans="1:2" x14ac:dyDescent="0.35">
      <c r="A35" t="s">
        <v>141</v>
      </c>
      <c r="B35">
        <f>V1BAS!D35+V2BAS!D35+V3BAS!D35+V4BAS!B35+V5BAS!D35+V6BAS!D35</f>
        <v>801</v>
      </c>
    </row>
    <row r="36" spans="1:2" x14ac:dyDescent="0.35">
      <c r="A36" t="s">
        <v>142</v>
      </c>
      <c r="B36">
        <f>V1BAS!D36+V2BAS!D36+V3BAS!D36+V4BAS!B36+V5BAS!D36+V6BAS!D36</f>
        <v>414</v>
      </c>
    </row>
    <row r="37" spans="1:2" x14ac:dyDescent="0.35">
      <c r="A37" t="s">
        <v>143</v>
      </c>
      <c r="B37">
        <f>V1BAS!D37+V2BAS!D37+V3BAS!D37+V4BAS!B37+V5BAS!D37+V6BAS!D37</f>
        <v>432</v>
      </c>
    </row>
    <row r="38" spans="1:2" x14ac:dyDescent="0.35">
      <c r="A38" t="s">
        <v>144</v>
      </c>
      <c r="B38">
        <f>V1BAS!D38+V2BAS!D38+V3BAS!D38+V4BAS!B38+V5BAS!D38+V6BAS!D38</f>
        <v>2099</v>
      </c>
    </row>
    <row r="39" spans="1:2" x14ac:dyDescent="0.35">
      <c r="A39" t="s">
        <v>145</v>
      </c>
      <c r="B39">
        <f>V1BAS!D39+V2BAS!D39+V3BAS!D39+V4BAS!B39+V5BAS!D39+V6BAS!D39</f>
        <v>127574</v>
      </c>
    </row>
    <row r="40" spans="1:2" x14ac:dyDescent="0.35">
      <c r="A40" t="s">
        <v>146</v>
      </c>
      <c r="B40">
        <f>V1BAS!D40+V2BAS!D40+V3BAS!D40+V4BAS!B40+V5BAS!D40+V6BAS!D40</f>
        <v>58500.77</v>
      </c>
    </row>
    <row r="41" spans="1:2" x14ac:dyDescent="0.35">
      <c r="A41" t="s">
        <v>147</v>
      </c>
      <c r="B41">
        <f>V1BAS!D41+V2BAS!D41+V3BAS!D41+V4BAS!B41+V5BAS!D41+V6BAS!D41</f>
        <v>529127</v>
      </c>
    </row>
    <row r="42" spans="1:2" x14ac:dyDescent="0.35">
      <c r="A42" t="s">
        <v>148</v>
      </c>
      <c r="B42">
        <f>V1BAS!D42+V2BAS!D42+V3BAS!D42+V4BAS!B42+V5BAS!D42+V6BAS!D42</f>
        <v>104662</v>
      </c>
    </row>
    <row r="43" spans="1:2" x14ac:dyDescent="0.35">
      <c r="A43" t="s">
        <v>149</v>
      </c>
      <c r="B43">
        <f>V1BAS!D43+V2BAS!D43+V3BAS!D43+V4BAS!B43+V5BAS!D43+V6BAS!D43</f>
        <v>131641</v>
      </c>
    </row>
    <row r="44" spans="1:2" x14ac:dyDescent="0.35">
      <c r="A44" t="s">
        <v>150</v>
      </c>
      <c r="B44">
        <f>V1BAS!D44+V2BAS!D44+V3BAS!D44+V4BAS!B44+V5BAS!D44+V6BAS!D44</f>
        <v>453873</v>
      </c>
    </row>
    <row r="45" spans="1:2" x14ac:dyDescent="0.35">
      <c r="A45" t="s">
        <v>151</v>
      </c>
      <c r="B45">
        <f>V1BAS!D45+V2BAS!D45+V3BAS!D45+V4BAS!B45+V5BAS!D45+V6BAS!D45</f>
        <v>281753</v>
      </c>
    </row>
    <row r="46" spans="1:2" x14ac:dyDescent="0.35">
      <c r="A46" t="s">
        <v>152</v>
      </c>
      <c r="B46">
        <f>V1BAS!D46+V2BAS!D46+V3BAS!D46+V4BAS!B46+V5BAS!D46+V6BAS!D46</f>
        <v>348200</v>
      </c>
    </row>
    <row r="47" spans="1:2" x14ac:dyDescent="0.35">
      <c r="A47" t="s">
        <v>153</v>
      </c>
      <c r="B47">
        <f>V1BAS!D47+V2BAS!D47+V3BAS!D47+V4BAS!B47+V5BAS!D47+V6BAS!D47</f>
        <v>169055.4</v>
      </c>
    </row>
    <row r="48" spans="1:2" x14ac:dyDescent="0.35">
      <c r="A48" t="s">
        <v>154</v>
      </c>
      <c r="B48">
        <f>V1BAS!D48+V2BAS!D48+V3BAS!D48+V4BAS!B48+V5BAS!D48+V6BAS!D48</f>
        <v>205729</v>
      </c>
    </row>
    <row r="49" spans="1:2" x14ac:dyDescent="0.35">
      <c r="A49" t="s">
        <v>155</v>
      </c>
      <c r="B49">
        <f>V1BAS!D49+V2BAS!D49+V3BAS!D49+V4BAS!B49+V5BAS!D49+V6BAS!D49</f>
        <v>549428</v>
      </c>
    </row>
    <row r="50" spans="1:2" x14ac:dyDescent="0.35">
      <c r="A50" t="s">
        <v>156</v>
      </c>
      <c r="B50">
        <f>V1BAS!D50+V2BAS!D50+V3BAS!D50+V4BAS!B50+V5BAS!D50+V6BAS!D50</f>
        <v>743836</v>
      </c>
    </row>
    <row r="51" spans="1:2" x14ac:dyDescent="0.35">
      <c r="A51" t="s">
        <v>157</v>
      </c>
      <c r="B51">
        <f>V1BAS!D51+V2BAS!D51+V3BAS!D51+V4BAS!B51+V5BAS!D51+V6BAS!D51</f>
        <v>1203708</v>
      </c>
    </row>
    <row r="52" spans="1:2" x14ac:dyDescent="0.35">
      <c r="A52" t="s">
        <v>158</v>
      </c>
      <c r="B52">
        <f>V1BAS!D52+V2BAS!D52+V3BAS!D52+V4BAS!B52+V5BAS!D52+V6BAS!D52</f>
        <v>64429</v>
      </c>
    </row>
    <row r="53" spans="1:2" x14ac:dyDescent="0.35">
      <c r="A53" t="s">
        <v>159</v>
      </c>
      <c r="B53">
        <f>V1BAS!D53+V2BAS!D53+V3BAS!D53+V4BAS!B53+V5BAS!D53+V6BAS!D53</f>
        <v>208145.9</v>
      </c>
    </row>
    <row r="54" spans="1:2" x14ac:dyDescent="0.35">
      <c r="A54" t="s">
        <v>160</v>
      </c>
      <c r="B54">
        <f>V1BAS!D54+V2BAS!D54+V3BAS!D54+V4BAS!B54+V5BAS!D54+V6BAS!D54</f>
        <v>289177</v>
      </c>
    </row>
    <row r="55" spans="1:2" x14ac:dyDescent="0.35">
      <c r="A55" t="s">
        <v>54</v>
      </c>
      <c r="B55">
        <f>V1BAS!D55+V2BAS!D55+V3BAS!D55+V4BAS!B55+V5BAS!D55+V6BAS!D55</f>
        <v>9888778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1DCB06-6198-4A7A-88FE-2EE57C286BAC}">
  <dimension ref="A1:B55"/>
  <sheetViews>
    <sheetView workbookViewId="0">
      <selection activeCell="B1" sqref="B1"/>
    </sheetView>
  </sheetViews>
  <sheetFormatPr defaultRowHeight="14.5" x14ac:dyDescent="0.35"/>
  <cols>
    <col min="1" max="1" width="15.54296875" bestFit="1" customWidth="1"/>
  </cols>
  <sheetData>
    <row r="1" spans="1:2" x14ac:dyDescent="0.35">
      <c r="A1" t="s">
        <v>170</v>
      </c>
      <c r="B1" t="s">
        <v>54</v>
      </c>
    </row>
    <row r="2" spans="1:2" x14ac:dyDescent="0.35">
      <c r="A2" t="s">
        <v>108</v>
      </c>
      <c r="B2">
        <f>V1MAR!D2+V2MAR!D2+V3MAR!D2+V4MAR!D2+V5MAR!D2</f>
        <v>378241</v>
      </c>
    </row>
    <row r="3" spans="1:2" x14ac:dyDescent="0.35">
      <c r="A3" t="s">
        <v>109</v>
      </c>
      <c r="B3">
        <f>V1MAR!D3+V2MAR!D3+V3MAR!D3+V4MAR!D3+V5MAR!D3</f>
        <v>100461</v>
      </c>
    </row>
    <row r="4" spans="1:2" x14ac:dyDescent="0.35">
      <c r="A4" t="s">
        <v>110</v>
      </c>
      <c r="B4">
        <f>V1MAR!D4+V2MAR!D4+V3MAR!D4+V4MAR!D4+V5MAR!D4</f>
        <v>54782</v>
      </c>
    </row>
    <row r="5" spans="1:2" x14ac:dyDescent="0.35">
      <c r="A5" t="s">
        <v>111</v>
      </c>
      <c r="B5">
        <f>V1MAR!D5+V2MAR!D5+V3MAR!D5+V4MAR!D5+V5MAR!D5</f>
        <v>51162</v>
      </c>
    </row>
    <row r="6" spans="1:2" x14ac:dyDescent="0.35">
      <c r="A6" t="s">
        <v>112</v>
      </c>
      <c r="B6">
        <f>V1MAR!D6+V2MAR!D6+V3MAR!D6+V4MAR!D6+V5MAR!D6</f>
        <v>37397.599999999999</v>
      </c>
    </row>
    <row r="7" spans="1:2" x14ac:dyDescent="0.35">
      <c r="A7" t="s">
        <v>113</v>
      </c>
      <c r="B7">
        <f>V1MAR!D7+V2MAR!D7+V3MAR!D7+V4MAR!D7+V5MAR!D7</f>
        <v>30218</v>
      </c>
    </row>
    <row r="8" spans="1:2" x14ac:dyDescent="0.35">
      <c r="A8" t="s">
        <v>114</v>
      </c>
      <c r="B8">
        <f>V1MAR!D8+V2MAR!D8+V3MAR!D8+V4MAR!D8+V5MAR!D8</f>
        <v>25336.6</v>
      </c>
    </row>
    <row r="9" spans="1:2" x14ac:dyDescent="0.35">
      <c r="A9" t="s">
        <v>115</v>
      </c>
      <c r="B9">
        <f>V1MAR!D9+V2MAR!D9+V3MAR!D9+V4MAR!D9+V5MAR!D9</f>
        <v>14504</v>
      </c>
    </row>
    <row r="10" spans="1:2" x14ac:dyDescent="0.35">
      <c r="A10" t="s">
        <v>116</v>
      </c>
      <c r="B10">
        <f>V1MAR!D10+V2MAR!D10+V3MAR!D10+V4MAR!D10+V5MAR!D10</f>
        <v>35487</v>
      </c>
    </row>
    <row r="11" spans="1:2" x14ac:dyDescent="0.35">
      <c r="A11" t="s">
        <v>117</v>
      </c>
      <c r="B11">
        <f>V1MAR!D11+V2MAR!D11+V3MAR!D11+V4MAR!D11+V5MAR!D11</f>
        <v>18903</v>
      </c>
    </row>
    <row r="12" spans="1:2" x14ac:dyDescent="0.35">
      <c r="A12" t="s">
        <v>118</v>
      </c>
      <c r="B12">
        <f>V1MAR!D12+V2MAR!D12+V3MAR!D12+V4MAR!D12+V5MAR!D12</f>
        <v>19193</v>
      </c>
    </row>
    <row r="13" spans="1:2" x14ac:dyDescent="0.35">
      <c r="A13" t="s">
        <v>119</v>
      </c>
      <c r="B13">
        <f>V1MAR!D13+V2MAR!D13+V3MAR!D13+V4MAR!D13+V5MAR!D13</f>
        <v>43825</v>
      </c>
    </row>
    <row r="14" spans="1:2" x14ac:dyDescent="0.35">
      <c r="A14" t="s">
        <v>120</v>
      </c>
      <c r="B14">
        <f>V1MAR!D14+V2MAR!D14+V3MAR!D14+V4MAR!D14+V5MAR!D14</f>
        <v>21243</v>
      </c>
    </row>
    <row r="15" spans="1:2" x14ac:dyDescent="0.35">
      <c r="A15" t="s">
        <v>121</v>
      </c>
      <c r="B15">
        <f>V1MAR!D15+V2MAR!D15+V3MAR!D15+V4MAR!D15+V5MAR!D15</f>
        <v>15595</v>
      </c>
    </row>
    <row r="16" spans="1:2" x14ac:dyDescent="0.35">
      <c r="A16" t="s">
        <v>122</v>
      </c>
      <c r="B16">
        <f>V1MAR!D16+V2MAR!D16+V3MAR!D16+V4MAR!D16+V5MAR!D16</f>
        <v>34118</v>
      </c>
    </row>
    <row r="17" spans="1:2" x14ac:dyDescent="0.35">
      <c r="A17" t="s">
        <v>123</v>
      </c>
      <c r="B17">
        <f>V1MAR!D17+V2MAR!D17+V3MAR!D17+V4MAR!D17+V5MAR!D17</f>
        <v>11097</v>
      </c>
    </row>
    <row r="18" spans="1:2" x14ac:dyDescent="0.35">
      <c r="A18" t="s">
        <v>124</v>
      </c>
      <c r="B18">
        <f>V1MAR!D18+V2MAR!D18+V3MAR!D18+V4MAR!D18+V5MAR!D18</f>
        <v>56005</v>
      </c>
    </row>
    <row r="19" spans="1:2" x14ac:dyDescent="0.35">
      <c r="A19" t="s">
        <v>125</v>
      </c>
      <c r="B19">
        <f>V1MAR!D19+V2MAR!D19+V3MAR!D19+V4MAR!D19+V5MAR!D19</f>
        <v>7702</v>
      </c>
    </row>
    <row r="20" spans="1:2" x14ac:dyDescent="0.35">
      <c r="A20" t="s">
        <v>126</v>
      </c>
      <c r="B20">
        <f>V1MAR!D20+V2MAR!D20+V3MAR!D20+V4MAR!D20+V5MAR!D20</f>
        <v>26194</v>
      </c>
    </row>
    <row r="21" spans="1:2" x14ac:dyDescent="0.35">
      <c r="A21" t="s">
        <v>127</v>
      </c>
      <c r="B21">
        <f>V1MAR!D21+V2MAR!D21+V3MAR!D21+V4MAR!D21+V5MAR!D21</f>
        <v>4684</v>
      </c>
    </row>
    <row r="22" spans="1:2" x14ac:dyDescent="0.35">
      <c r="A22" t="s">
        <v>128</v>
      </c>
      <c r="B22">
        <f>V1MAR!D22+V2MAR!D22+V3MAR!D22+V4MAR!D22+V5MAR!D22</f>
        <v>15327.029</v>
      </c>
    </row>
    <row r="23" spans="1:2" x14ac:dyDescent="0.35">
      <c r="A23" t="s">
        <v>129</v>
      </c>
      <c r="B23">
        <f>V1MAR!D23+V2MAR!D23+V3MAR!D23+V4MAR!D23+V5MAR!D23</f>
        <v>9923</v>
      </c>
    </row>
    <row r="24" spans="1:2" x14ac:dyDescent="0.35">
      <c r="A24" t="s">
        <v>130</v>
      </c>
      <c r="B24">
        <f>V1MAR!D24+V2MAR!D24+V3MAR!D24+V4MAR!D24+V5MAR!D24</f>
        <v>33495</v>
      </c>
    </row>
    <row r="25" spans="1:2" x14ac:dyDescent="0.35">
      <c r="A25" t="s">
        <v>131</v>
      </c>
      <c r="B25">
        <f>V1MAR!D25+V2MAR!D25+V3MAR!D25+V4MAR!D25+V5MAR!D25</f>
        <v>33708</v>
      </c>
    </row>
    <row r="26" spans="1:2" x14ac:dyDescent="0.35">
      <c r="A26" t="s">
        <v>132</v>
      </c>
      <c r="B26">
        <f>V1MAR!D26+V2MAR!D26+V3MAR!D26+V4MAR!D26+V5MAR!D26</f>
        <v>10374.700000000001</v>
      </c>
    </row>
    <row r="27" spans="1:2" x14ac:dyDescent="0.35">
      <c r="A27" t="s">
        <v>133</v>
      </c>
      <c r="B27">
        <f>V1MAR!D27+V2MAR!D27+V3MAR!D27+V4MAR!D27+V5MAR!D27</f>
        <v>6917.5</v>
      </c>
    </row>
    <row r="28" spans="1:2" x14ac:dyDescent="0.35">
      <c r="A28" t="s">
        <v>134</v>
      </c>
      <c r="B28">
        <f>V1MAR!D28+V2MAR!D28+V3MAR!D28+V4MAR!D28+V5MAR!D28</f>
        <v>27982</v>
      </c>
    </row>
    <row r="29" spans="1:2" x14ac:dyDescent="0.35">
      <c r="A29" t="s">
        <v>135</v>
      </c>
      <c r="B29">
        <f>V1MAR!D29+V2MAR!D29+V3MAR!D29+V4MAR!D29+V5MAR!D29</f>
        <v>977</v>
      </c>
    </row>
    <row r="30" spans="1:2" x14ac:dyDescent="0.35">
      <c r="A30" t="s">
        <v>136</v>
      </c>
      <c r="B30">
        <f>V1MAR!D30+V2MAR!D30+V3MAR!D30+V4MAR!D30+V5MAR!D30</f>
        <v>3197.3</v>
      </c>
    </row>
    <row r="31" spans="1:2" x14ac:dyDescent="0.35">
      <c r="A31" t="s">
        <v>137</v>
      </c>
      <c r="B31">
        <f>V1MAR!D31+V2MAR!D31+V3MAR!D31+V4MAR!D31+V5MAR!D31</f>
        <v>0</v>
      </c>
    </row>
    <row r="32" spans="1:2" x14ac:dyDescent="0.35">
      <c r="A32" t="s">
        <v>138</v>
      </c>
      <c r="B32">
        <f>V1MAR!D32+V2MAR!D32+V3MAR!D32+V4MAR!D32+V5MAR!D32</f>
        <v>0</v>
      </c>
    </row>
    <row r="33" spans="1:2" x14ac:dyDescent="0.35">
      <c r="A33" t="s">
        <v>139</v>
      </c>
      <c r="B33">
        <f>V1MAR!D33+V2MAR!D33+V3MAR!D33+V4MAR!D33+V5MAR!D33</f>
        <v>0</v>
      </c>
    </row>
    <row r="34" spans="1:2" x14ac:dyDescent="0.35">
      <c r="A34" t="s">
        <v>140</v>
      </c>
      <c r="B34">
        <f>V1MAR!D34+V2MAR!D34+V3MAR!D34+V4MAR!D34+V5MAR!D34</f>
        <v>162</v>
      </c>
    </row>
    <row r="35" spans="1:2" x14ac:dyDescent="0.35">
      <c r="A35" t="s">
        <v>141</v>
      </c>
      <c r="B35">
        <f>V1MAR!D35+V2MAR!D35+V3MAR!D35+V4MAR!D35+V5MAR!D35</f>
        <v>24312</v>
      </c>
    </row>
    <row r="36" spans="1:2" x14ac:dyDescent="0.35">
      <c r="A36" t="s">
        <v>142</v>
      </c>
      <c r="B36">
        <f>V1MAR!D36+V2MAR!D36+V3MAR!D36+V4MAR!D36+V5MAR!D36</f>
        <v>0</v>
      </c>
    </row>
    <row r="37" spans="1:2" x14ac:dyDescent="0.35">
      <c r="A37" t="s">
        <v>143</v>
      </c>
      <c r="B37">
        <f>V1MAR!D37+V2MAR!D37+V3MAR!D37+V4MAR!D37+V5MAR!D37</f>
        <v>3.65</v>
      </c>
    </row>
    <row r="38" spans="1:2" x14ac:dyDescent="0.35">
      <c r="A38" t="s">
        <v>144</v>
      </c>
      <c r="B38">
        <f>V1MAR!D38+V2MAR!D38+V3MAR!D38+V4MAR!D38+V5MAR!D38</f>
        <v>0</v>
      </c>
    </row>
    <row r="39" spans="1:2" x14ac:dyDescent="0.35">
      <c r="A39" t="s">
        <v>145</v>
      </c>
      <c r="B39">
        <f>V1MAR!D39+V2MAR!D39+V3MAR!D39+V4MAR!D39+V5MAR!D39</f>
        <v>119</v>
      </c>
    </row>
    <row r="40" spans="1:2" x14ac:dyDescent="0.35">
      <c r="A40" t="s">
        <v>146</v>
      </c>
      <c r="B40">
        <f>V1MAR!D40+V2MAR!D40+V3MAR!D40+V4MAR!D40+V5MAR!D40</f>
        <v>4</v>
      </c>
    </row>
    <row r="41" spans="1:2" x14ac:dyDescent="0.35">
      <c r="A41" t="s">
        <v>147</v>
      </c>
      <c r="B41">
        <f>V1MAR!D41+V2MAR!D41+V3MAR!D41+V4MAR!D41+V5MAR!D41</f>
        <v>0</v>
      </c>
    </row>
    <row r="42" spans="1:2" x14ac:dyDescent="0.35">
      <c r="A42" t="s">
        <v>148</v>
      </c>
      <c r="B42">
        <f>V1MAR!D42+V2MAR!D42+V3MAR!D42+V4MAR!D42+V5MAR!D42</f>
        <v>0.55900000000000005</v>
      </c>
    </row>
    <row r="43" spans="1:2" x14ac:dyDescent="0.35">
      <c r="A43" t="s">
        <v>149</v>
      </c>
      <c r="B43">
        <f>V1MAR!D43+V2MAR!D43+V3MAR!D43+V4MAR!D43+V5MAR!D43</f>
        <v>3245</v>
      </c>
    </row>
    <row r="44" spans="1:2" x14ac:dyDescent="0.35">
      <c r="A44" t="s">
        <v>150</v>
      </c>
      <c r="B44">
        <f>V1MAR!D44+V2MAR!D44+V3MAR!D44+V4MAR!D44+V5MAR!D44</f>
        <v>0</v>
      </c>
    </row>
    <row r="45" spans="1:2" x14ac:dyDescent="0.35">
      <c r="A45" t="s">
        <v>151</v>
      </c>
      <c r="B45">
        <f>V1MAR!D45+V2MAR!D45+V3MAR!D45+V4MAR!D45+V5MAR!D45</f>
        <v>0.50900000000000001</v>
      </c>
    </row>
    <row r="46" spans="1:2" x14ac:dyDescent="0.35">
      <c r="A46" t="s">
        <v>152</v>
      </c>
      <c r="B46">
        <f>V1MAR!D46+V2MAR!D46+V3MAR!D46+V4MAR!D46+V5MAR!D46</f>
        <v>0</v>
      </c>
    </row>
    <row r="47" spans="1:2" x14ac:dyDescent="0.35">
      <c r="A47" t="s">
        <v>153</v>
      </c>
      <c r="B47">
        <f>V1MAR!D47+V2MAR!D47+V3MAR!D47+V4MAR!D47+V5MAR!D47</f>
        <v>0</v>
      </c>
    </row>
    <row r="48" spans="1:2" x14ac:dyDescent="0.35">
      <c r="A48" t="s">
        <v>154</v>
      </c>
      <c r="B48">
        <f>V1MAR!D48+V2MAR!D48+V3MAR!D48+V4MAR!D48+V5MAR!D48</f>
        <v>4.6399999999999997</v>
      </c>
    </row>
    <row r="49" spans="1:2" x14ac:dyDescent="0.35">
      <c r="A49" t="s">
        <v>155</v>
      </c>
      <c r="B49">
        <f>V1MAR!D49+V2MAR!D49+V3MAR!D49+V4MAR!D49+V5MAR!D49</f>
        <v>62240</v>
      </c>
    </row>
    <row r="50" spans="1:2" x14ac:dyDescent="0.35">
      <c r="A50" t="s">
        <v>156</v>
      </c>
      <c r="B50">
        <f>V1MAR!D50+V2MAR!D50+V3MAR!D50+V4MAR!D50+V5MAR!D50</f>
        <v>0</v>
      </c>
    </row>
    <row r="51" spans="1:2" x14ac:dyDescent="0.35">
      <c r="A51" t="s">
        <v>157</v>
      </c>
      <c r="B51">
        <f>V1MAR!D51+V2MAR!D51+V3MAR!D51+V4MAR!D51+V5MAR!D51</f>
        <v>26735</v>
      </c>
    </row>
    <row r="52" spans="1:2" x14ac:dyDescent="0.35">
      <c r="A52" t="s">
        <v>158</v>
      </c>
      <c r="B52">
        <f>V1MAR!D52+V2MAR!D52+V3MAR!D52+V4MAR!D52+V5MAR!D52</f>
        <v>0</v>
      </c>
    </row>
    <row r="53" spans="1:2" x14ac:dyDescent="0.35">
      <c r="A53" t="s">
        <v>159</v>
      </c>
      <c r="B53">
        <f>V1MAR!D53+V2MAR!D53+V3MAR!D53+V4MAR!D53+V5MAR!D53</f>
        <v>0</v>
      </c>
    </row>
    <row r="54" spans="1:2" x14ac:dyDescent="0.35">
      <c r="A54" t="s">
        <v>160</v>
      </c>
      <c r="B54">
        <f>V1MAR!D54+V2MAR!D54+V3MAR!D54+V4MAR!D54+V5MAR!D54</f>
        <v>0</v>
      </c>
    </row>
    <row r="55" spans="1:2" x14ac:dyDescent="0.35">
      <c r="A55" t="s">
        <v>54</v>
      </c>
      <c r="B55">
        <f>V1MAR!D55+V2MAR!D55+V3MAR!D55+V4MAR!D55+V5MAR!D55</f>
        <v>387423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072D6-0939-4DA7-9F13-EDF12B81D2C6}">
  <dimension ref="A1:C55"/>
  <sheetViews>
    <sheetView workbookViewId="0">
      <selection activeCell="D55" sqref="D55"/>
    </sheetView>
  </sheetViews>
  <sheetFormatPr defaultRowHeight="14.5" x14ac:dyDescent="0.35"/>
  <cols>
    <col min="1" max="1" width="15.54296875" bestFit="1" customWidth="1"/>
    <col min="2" max="2" width="17.54296875" bestFit="1" customWidth="1"/>
    <col min="3" max="3" width="14.26953125" bestFit="1" customWidth="1"/>
  </cols>
  <sheetData>
    <row r="1" spans="1:3" x14ac:dyDescent="0.35">
      <c r="A1" t="s">
        <v>171</v>
      </c>
      <c r="B1" t="s">
        <v>172</v>
      </c>
      <c r="C1" t="s">
        <v>173</v>
      </c>
    </row>
    <row r="2" spans="1:3" x14ac:dyDescent="0.35">
      <c r="A2" t="s">
        <v>108</v>
      </c>
      <c r="B2">
        <f>V1PUR!B2+V2PUR!B2+V3PUR!B2+V4PUR!B2+V5PUR!B2+V6BAS!D2</f>
        <v>604276</v>
      </c>
      <c r="C2">
        <f>BAS!B2+MAR!B2+TAX!B2</f>
        <v>604276</v>
      </c>
    </row>
    <row r="3" spans="1:3" x14ac:dyDescent="0.35">
      <c r="A3" t="s">
        <v>109</v>
      </c>
      <c r="B3">
        <f>V1PUR!B3+V2PUR!B3+V3PUR!B3+V4PUR!B3+V5PUR!B3+V6BAS!D3</f>
        <v>131731</v>
      </c>
      <c r="C3">
        <f>BAS!B3+MAR!B3+TAX!B3</f>
        <v>131731</v>
      </c>
    </row>
    <row r="4" spans="1:3" x14ac:dyDescent="0.35">
      <c r="A4" t="s">
        <v>110</v>
      </c>
      <c r="B4">
        <f>V1PUR!B4+V2PUR!B4+V3PUR!B4+V4PUR!B4+V5PUR!B4+V6BAS!D4</f>
        <v>60862.1</v>
      </c>
      <c r="C4">
        <f>BAS!B4+MAR!B4+TAX!B4</f>
        <v>60862.1</v>
      </c>
    </row>
    <row r="5" spans="1:3" x14ac:dyDescent="0.35">
      <c r="A5" t="s">
        <v>111</v>
      </c>
      <c r="B5">
        <f>V1PUR!B5+V2PUR!B5+V3PUR!B5+V4PUR!B5+V5PUR!B5+V6BAS!D5</f>
        <v>192670</v>
      </c>
      <c r="C5">
        <f>BAS!B5+MAR!B5+TAX!B5</f>
        <v>192670</v>
      </c>
    </row>
    <row r="6" spans="1:3" x14ac:dyDescent="0.35">
      <c r="A6" t="s">
        <v>112</v>
      </c>
      <c r="B6">
        <f>V1PUR!B6+V2PUR!B6+V3PUR!B6+V4PUR!B6+V5PUR!B6+V6BAS!D6</f>
        <v>480028.6</v>
      </c>
      <c r="C6">
        <f>BAS!B6+MAR!B6+TAX!B6</f>
        <v>480028.6</v>
      </c>
    </row>
    <row r="7" spans="1:3" x14ac:dyDescent="0.35">
      <c r="A7" t="s">
        <v>113</v>
      </c>
      <c r="B7">
        <f>V1PUR!B7+V2PUR!B7+V3PUR!B7+V4PUR!B7+V5PUR!B7+V6BAS!D7</f>
        <v>113928</v>
      </c>
      <c r="C7">
        <f>BAS!B7+MAR!B7+TAX!B7</f>
        <v>113928</v>
      </c>
    </row>
    <row r="8" spans="1:3" x14ac:dyDescent="0.35">
      <c r="A8" t="s">
        <v>114</v>
      </c>
      <c r="B8">
        <f>V1PUR!B8+V2PUR!B8+V3PUR!B8+V4PUR!B8+V5PUR!B8+V6BAS!D8</f>
        <v>152860.6</v>
      </c>
      <c r="C8">
        <f>BAS!B8+MAR!B8+TAX!B8</f>
        <v>152860.6</v>
      </c>
    </row>
    <row r="9" spans="1:3" x14ac:dyDescent="0.35">
      <c r="A9" t="s">
        <v>115</v>
      </c>
      <c r="B9">
        <f>V1PUR!B9+V2PUR!B9+V3PUR!B9+V4PUR!B9+V5PUR!B9+V6BAS!D9</f>
        <v>44897</v>
      </c>
      <c r="C9">
        <f>BAS!B9+MAR!B9+TAX!B9</f>
        <v>44897</v>
      </c>
    </row>
    <row r="10" spans="1:3" x14ac:dyDescent="0.35">
      <c r="A10" t="s">
        <v>116</v>
      </c>
      <c r="B10">
        <f>V1PUR!B10+V2PUR!B10+V3PUR!B10+V4PUR!B10+V5PUR!B10+V6BAS!D10</f>
        <v>456824</v>
      </c>
      <c r="C10">
        <f>BAS!B10+MAR!B10+TAX!B10</f>
        <v>456824</v>
      </c>
    </row>
    <row r="11" spans="1:3" x14ac:dyDescent="0.35">
      <c r="A11" t="s">
        <v>117</v>
      </c>
      <c r="B11">
        <f>V1PUR!B11+V2PUR!B11+V3PUR!B11+V4PUR!B11+V5PUR!B11+V6BAS!D11</f>
        <v>143022</v>
      </c>
      <c r="C11">
        <f>BAS!B11+MAR!B11+TAX!B11</f>
        <v>143022</v>
      </c>
    </row>
    <row r="12" spans="1:3" x14ac:dyDescent="0.35">
      <c r="A12" t="s">
        <v>118</v>
      </c>
      <c r="B12">
        <f>V1PUR!B12+V2PUR!B12+V3PUR!B12+V4PUR!B12+V5PUR!B12+V6BAS!D12</f>
        <v>198896.5</v>
      </c>
      <c r="C12">
        <f>BAS!B12+MAR!B12+TAX!B12</f>
        <v>198896.5</v>
      </c>
    </row>
    <row r="13" spans="1:3" x14ac:dyDescent="0.35">
      <c r="A13" t="s">
        <v>119</v>
      </c>
      <c r="B13">
        <f>V1PUR!B13+V2PUR!B13+V3PUR!B13+V4PUR!B13+V5PUR!B13+V6BAS!D13</f>
        <v>203749</v>
      </c>
      <c r="C13">
        <f>BAS!B13+MAR!B13+TAX!B13</f>
        <v>203749</v>
      </c>
    </row>
    <row r="14" spans="1:3" x14ac:dyDescent="0.35">
      <c r="A14" t="s">
        <v>120</v>
      </c>
      <c r="B14">
        <f>V1PUR!B14+V2PUR!B14+V3PUR!B14+V4PUR!B14+V5PUR!B14+V6BAS!D14</f>
        <v>66862.25</v>
      </c>
      <c r="C14">
        <f>BAS!B14+MAR!B14+TAX!B14</f>
        <v>66862.25</v>
      </c>
    </row>
    <row r="15" spans="1:3" x14ac:dyDescent="0.35">
      <c r="A15" t="s">
        <v>121</v>
      </c>
      <c r="B15">
        <f>V1PUR!B15+V2PUR!B15+V3PUR!B15+V4PUR!B15+V5PUR!B15+V6BAS!D15</f>
        <v>63222</v>
      </c>
      <c r="C15">
        <f>BAS!B15+MAR!B15+TAX!B15</f>
        <v>63222</v>
      </c>
    </row>
    <row r="16" spans="1:3" x14ac:dyDescent="0.35">
      <c r="A16" t="s">
        <v>122</v>
      </c>
      <c r="B16">
        <f>V1PUR!B16+V2PUR!B16+V3PUR!B16+V4PUR!B16+V5PUR!B16+V6BAS!D16</f>
        <v>181416</v>
      </c>
      <c r="C16">
        <f>BAS!B16+MAR!B16+TAX!B16</f>
        <v>181416</v>
      </c>
    </row>
    <row r="17" spans="1:3" x14ac:dyDescent="0.35">
      <c r="A17" t="s">
        <v>123</v>
      </c>
      <c r="B17">
        <f>V1PUR!B17+V2PUR!B17+V3PUR!B17+V4PUR!B17+V5PUR!B17+V6BAS!D17</f>
        <v>45479</v>
      </c>
      <c r="C17">
        <f>BAS!B17+MAR!B17+TAX!B17</f>
        <v>45479</v>
      </c>
    </row>
    <row r="18" spans="1:3" x14ac:dyDescent="0.35">
      <c r="A18" t="s">
        <v>124</v>
      </c>
      <c r="B18">
        <f>V1PUR!B18+V2PUR!B18+V3PUR!B18+V4PUR!B18+V5PUR!B18+V6BAS!D18</f>
        <v>448057.59999999998</v>
      </c>
      <c r="C18">
        <f>BAS!B18+MAR!B18+TAX!B18</f>
        <v>448057.59999999998</v>
      </c>
    </row>
    <row r="19" spans="1:3" x14ac:dyDescent="0.35">
      <c r="A19" t="s">
        <v>125</v>
      </c>
      <c r="B19">
        <f>V1PUR!B19+V2PUR!B19+V3PUR!B19+V4PUR!B19+V5PUR!B19+V6BAS!D19</f>
        <v>50632.81</v>
      </c>
      <c r="C19">
        <f>BAS!B19+MAR!B19+TAX!B19</f>
        <v>50632.81</v>
      </c>
    </row>
    <row r="20" spans="1:3" x14ac:dyDescent="0.35">
      <c r="A20" t="s">
        <v>126</v>
      </c>
      <c r="B20">
        <f>V1PUR!B20+V2PUR!B20+V3PUR!B20+V4PUR!B20+V5PUR!B20+V6BAS!D20</f>
        <v>96547.6</v>
      </c>
      <c r="C20">
        <f>BAS!B20+MAR!B20+TAX!B20</f>
        <v>96547.6</v>
      </c>
    </row>
    <row r="21" spans="1:3" x14ac:dyDescent="0.35">
      <c r="A21" t="s">
        <v>127</v>
      </c>
      <c r="B21">
        <f>V1PUR!B21+V2PUR!B21+V3PUR!B21+V4PUR!B21+V5PUR!B21+V6BAS!D21</f>
        <v>24689.815000000002</v>
      </c>
      <c r="C21">
        <f>BAS!B21+MAR!B21+TAX!B21</f>
        <v>24689.814999999999</v>
      </c>
    </row>
    <row r="22" spans="1:3" x14ac:dyDescent="0.35">
      <c r="A22" t="s">
        <v>128</v>
      </c>
      <c r="B22">
        <f>V1PUR!B22+V2PUR!B22+V3PUR!B22+V4PUR!B22+V5PUR!B22+V6BAS!D22</f>
        <v>51439.029000000002</v>
      </c>
      <c r="C22">
        <f>BAS!B22+MAR!B22+TAX!B22</f>
        <v>51439.029000000002</v>
      </c>
    </row>
    <row r="23" spans="1:3" x14ac:dyDescent="0.35">
      <c r="A23" t="s">
        <v>129</v>
      </c>
      <c r="B23">
        <f>V1PUR!B23+V2PUR!B23+V3PUR!B23+V4PUR!B23+V5PUR!B23+V6BAS!D23</f>
        <v>56877.599999999999</v>
      </c>
      <c r="C23">
        <f>BAS!B23+MAR!B23+TAX!B23</f>
        <v>56877.599999999999</v>
      </c>
    </row>
    <row r="24" spans="1:3" x14ac:dyDescent="0.35">
      <c r="A24" t="s">
        <v>130</v>
      </c>
      <c r="B24">
        <f>V1PUR!B24+V2PUR!B24+V3PUR!B24+V4PUR!B24+V5PUR!B24+V6BAS!D24</f>
        <v>232243</v>
      </c>
      <c r="C24">
        <f>BAS!B24+MAR!B24+TAX!B24</f>
        <v>232243</v>
      </c>
    </row>
    <row r="25" spans="1:3" x14ac:dyDescent="0.35">
      <c r="A25" t="s">
        <v>131</v>
      </c>
      <c r="B25">
        <f>V1PUR!B25+V2PUR!B25+V3PUR!B25+V4PUR!B25+V5PUR!B25+V6BAS!D25</f>
        <v>638220</v>
      </c>
      <c r="C25">
        <f>BAS!B25+MAR!B25+TAX!B25</f>
        <v>638220</v>
      </c>
    </row>
    <row r="26" spans="1:3" x14ac:dyDescent="0.35">
      <c r="A26" t="s">
        <v>132</v>
      </c>
      <c r="B26">
        <f>V1PUR!B26+V2PUR!B26+V3PUR!B26+V4PUR!B26+V5PUR!B26+V6BAS!D26</f>
        <v>113744.7</v>
      </c>
      <c r="C26">
        <f>BAS!B26+MAR!B26+TAX!B26</f>
        <v>113744.7</v>
      </c>
    </row>
    <row r="27" spans="1:3" x14ac:dyDescent="0.35">
      <c r="A27" t="s">
        <v>133</v>
      </c>
      <c r="B27">
        <f>V1PUR!B27+V2PUR!B27+V3PUR!B27+V4PUR!B27+V5PUR!B27+V6BAS!D27</f>
        <v>120692.5</v>
      </c>
      <c r="C27">
        <f>BAS!B27+MAR!B27+TAX!B27</f>
        <v>120692.5</v>
      </c>
    </row>
    <row r="28" spans="1:3" x14ac:dyDescent="0.35">
      <c r="A28" t="s">
        <v>134</v>
      </c>
      <c r="B28">
        <f>V1PUR!B28+V2PUR!B28+V3PUR!B28+V4PUR!B28+V5PUR!B28+V6BAS!D28</f>
        <v>433674</v>
      </c>
      <c r="C28">
        <f>BAS!B28+MAR!B28+TAX!B28</f>
        <v>433674</v>
      </c>
    </row>
    <row r="29" spans="1:3" x14ac:dyDescent="0.35">
      <c r="A29" t="s">
        <v>135</v>
      </c>
      <c r="B29">
        <f>V1PUR!B29+V2PUR!B29+V3PUR!B29+V4PUR!B29+V5PUR!B29+V6BAS!D29</f>
        <v>39796</v>
      </c>
      <c r="C29">
        <f>BAS!B29+MAR!B29+TAX!B29</f>
        <v>39796</v>
      </c>
    </row>
    <row r="30" spans="1:3" x14ac:dyDescent="0.35">
      <c r="A30" t="s">
        <v>136</v>
      </c>
      <c r="B30">
        <f>V1PUR!B30+V2PUR!B30+V3PUR!B30+V4PUR!B30+V5PUR!B30+V6BAS!D30</f>
        <v>65120.3</v>
      </c>
      <c r="C30">
        <f>BAS!B30+MAR!B30+TAX!B30</f>
        <v>65120.3</v>
      </c>
    </row>
    <row r="31" spans="1:3" x14ac:dyDescent="0.35">
      <c r="A31" t="s">
        <v>137</v>
      </c>
      <c r="B31">
        <f>V1PUR!B31+V2PUR!B31+V3PUR!B31+V4PUR!B31+V5PUR!B31+V6BAS!D31</f>
        <v>64672</v>
      </c>
      <c r="C31">
        <f>BAS!B31+MAR!B31+TAX!B31</f>
        <v>64672</v>
      </c>
    </row>
    <row r="32" spans="1:3" x14ac:dyDescent="0.35">
      <c r="A32" t="s">
        <v>138</v>
      </c>
      <c r="B32">
        <f>V1PUR!B32+V2PUR!B32+V3PUR!B32+V4PUR!B32+V5PUR!B32+V6BAS!D32</f>
        <v>7034</v>
      </c>
      <c r="C32">
        <f>BAS!B32+MAR!B32+TAX!B32</f>
        <v>7034</v>
      </c>
    </row>
    <row r="33" spans="1:3" x14ac:dyDescent="0.35">
      <c r="A33" t="s">
        <v>139</v>
      </c>
      <c r="B33">
        <f>V1PUR!B33+V2PUR!B33+V3PUR!B33+V4PUR!B33+V5PUR!B33+V6BAS!D33</f>
        <v>5754</v>
      </c>
      <c r="C33">
        <f>BAS!B33+MAR!B33+TAX!B33</f>
        <v>5754</v>
      </c>
    </row>
    <row r="34" spans="1:3" x14ac:dyDescent="0.35">
      <c r="A34" t="s">
        <v>140</v>
      </c>
      <c r="B34">
        <f>V1PUR!B34+V2PUR!B34+V3PUR!B34+V4PUR!B34+V5PUR!B34+V6BAS!D34</f>
        <v>8710</v>
      </c>
      <c r="C34">
        <f>BAS!B34+MAR!B34+TAX!B34</f>
        <v>8710</v>
      </c>
    </row>
    <row r="35" spans="1:3" x14ac:dyDescent="0.35">
      <c r="A35" t="s">
        <v>141</v>
      </c>
      <c r="B35">
        <f>V1PUR!B35+V2PUR!B35+V3PUR!B35+V4PUR!B35+V5PUR!B35+V6BAS!D35</f>
        <v>31318</v>
      </c>
      <c r="C35">
        <f>BAS!B35+MAR!B35+TAX!B35</f>
        <v>31318</v>
      </c>
    </row>
    <row r="36" spans="1:3" x14ac:dyDescent="0.35">
      <c r="A36" t="s">
        <v>142</v>
      </c>
      <c r="B36">
        <f>V1PUR!B36+V2PUR!B36+V3PUR!B36+V4PUR!B36+V5PUR!B36+V6BAS!D36</f>
        <v>6820</v>
      </c>
      <c r="C36">
        <f>BAS!B36+MAR!B36+TAX!B36</f>
        <v>6820</v>
      </c>
    </row>
    <row r="37" spans="1:3" x14ac:dyDescent="0.35">
      <c r="A37" t="s">
        <v>143</v>
      </c>
      <c r="B37">
        <f>V1PUR!B37+V2PUR!B37+V3PUR!B37+V4PUR!B37+V5PUR!B37+V6BAS!D37</f>
        <v>6937.65</v>
      </c>
      <c r="C37">
        <f>BAS!B37+MAR!B37+TAX!B37</f>
        <v>6937.65</v>
      </c>
    </row>
    <row r="38" spans="1:3" x14ac:dyDescent="0.35">
      <c r="A38" t="s">
        <v>144</v>
      </c>
      <c r="B38">
        <f>V1PUR!B38+V2PUR!B38+V3PUR!B38+V4PUR!B38+V5PUR!B38+V6BAS!D38</f>
        <v>9465</v>
      </c>
      <c r="C38">
        <f>BAS!B38+MAR!B38+TAX!B38</f>
        <v>9465</v>
      </c>
    </row>
    <row r="39" spans="1:3" x14ac:dyDescent="0.35">
      <c r="A39" t="s">
        <v>145</v>
      </c>
      <c r="B39">
        <f>V1PUR!B39+V2PUR!B39+V3PUR!B39+V4PUR!B39+V5PUR!B39+V6BAS!D39</f>
        <v>135324</v>
      </c>
      <c r="C39">
        <f>BAS!B39+MAR!B39+TAX!B39</f>
        <v>135324</v>
      </c>
    </row>
    <row r="40" spans="1:3" x14ac:dyDescent="0.35">
      <c r="A40" t="s">
        <v>146</v>
      </c>
      <c r="B40">
        <f>V1PUR!B40+V2PUR!B40+V3PUR!B40+V4PUR!B40+V5PUR!B40+V6BAS!D40</f>
        <v>67328.77</v>
      </c>
      <c r="C40">
        <f>BAS!B40+MAR!B40+TAX!B40</f>
        <v>67328.76999999999</v>
      </c>
    </row>
    <row r="41" spans="1:3" x14ac:dyDescent="0.35">
      <c r="A41" t="s">
        <v>147</v>
      </c>
      <c r="B41">
        <f>V1PUR!B41+V2PUR!B41+V3PUR!B41+V4PUR!B41+V5PUR!B41+V6BAS!D41</f>
        <v>538340</v>
      </c>
      <c r="C41">
        <f>BAS!B41+MAR!B41+TAX!B41</f>
        <v>538340</v>
      </c>
    </row>
    <row r="42" spans="1:3" x14ac:dyDescent="0.35">
      <c r="A42" t="s">
        <v>148</v>
      </c>
      <c r="B42">
        <f>V1PUR!B42+V2PUR!B42+V3PUR!B42+V4PUR!B42+V5PUR!B42+V6BAS!D42</f>
        <v>115364.55899999999</v>
      </c>
      <c r="C42">
        <f>BAS!B42+MAR!B42+TAX!B42</f>
        <v>115364.55899999999</v>
      </c>
    </row>
    <row r="43" spans="1:3" x14ac:dyDescent="0.35">
      <c r="A43" t="s">
        <v>149</v>
      </c>
      <c r="B43">
        <f>V1PUR!B43+V2PUR!B43+V3PUR!B43+V4PUR!B43+V5PUR!B43+V6BAS!D43</f>
        <v>146377</v>
      </c>
      <c r="C43">
        <f>BAS!B43+MAR!B43+TAX!B43</f>
        <v>146377</v>
      </c>
    </row>
    <row r="44" spans="1:3" x14ac:dyDescent="0.35">
      <c r="A44" t="s">
        <v>150</v>
      </c>
      <c r="B44">
        <f>V1PUR!B44+V2PUR!B44+V3PUR!B44+V4PUR!B44+V5PUR!B44+V6BAS!D44</f>
        <v>466219</v>
      </c>
      <c r="C44">
        <f>BAS!B44+MAR!B44+TAX!B44</f>
        <v>466219</v>
      </c>
    </row>
    <row r="45" spans="1:3" x14ac:dyDescent="0.35">
      <c r="A45" t="s">
        <v>151</v>
      </c>
      <c r="B45">
        <f>V1PUR!B45+V2PUR!B45+V3PUR!B45+V4PUR!B45+V5PUR!B45+V6BAS!D45</f>
        <v>295031.50899999996</v>
      </c>
      <c r="C45">
        <f>BAS!B45+MAR!B45+TAX!B45</f>
        <v>295031.50900000002</v>
      </c>
    </row>
    <row r="46" spans="1:3" x14ac:dyDescent="0.35">
      <c r="A46" t="s">
        <v>152</v>
      </c>
      <c r="B46">
        <f>V1PUR!B46+V2PUR!B46+V3PUR!B46+V4PUR!B46+V5PUR!B46+V6BAS!D46</f>
        <v>364326</v>
      </c>
      <c r="C46">
        <f>BAS!B46+MAR!B46+TAX!B46</f>
        <v>364326</v>
      </c>
    </row>
    <row r="47" spans="1:3" x14ac:dyDescent="0.35">
      <c r="A47" t="s">
        <v>153</v>
      </c>
      <c r="B47">
        <f>V1PUR!B47+V2PUR!B47+V3PUR!B47+V4PUR!B47+V5PUR!B47+V6BAS!D47</f>
        <v>189363.4</v>
      </c>
      <c r="C47">
        <f>BAS!B47+MAR!B47+TAX!B47</f>
        <v>189363.4</v>
      </c>
    </row>
    <row r="48" spans="1:3" x14ac:dyDescent="0.35">
      <c r="A48" t="s">
        <v>154</v>
      </c>
      <c r="B48">
        <f>V1PUR!B48+V2PUR!B48+V3PUR!B48+V4PUR!B48+V5PUR!B48+V6BAS!D48</f>
        <v>231121.64</v>
      </c>
      <c r="C48">
        <f>BAS!B48+MAR!B48+TAX!B48</f>
        <v>231121.64</v>
      </c>
    </row>
    <row r="49" spans="1:3" x14ac:dyDescent="0.35">
      <c r="A49" t="s">
        <v>155</v>
      </c>
      <c r="B49">
        <f>V1PUR!B49+V2PUR!B49+V3PUR!B49+V4PUR!B49+V5PUR!B49+V6BAS!D49</f>
        <v>638139</v>
      </c>
      <c r="C49">
        <f>BAS!B49+MAR!B49+TAX!B49</f>
        <v>638139</v>
      </c>
    </row>
    <row r="50" spans="1:3" x14ac:dyDescent="0.35">
      <c r="A50" t="s">
        <v>156</v>
      </c>
      <c r="B50">
        <f>V1PUR!B50+V2PUR!B50+V3PUR!B50+V4PUR!B50+V5PUR!B50+V6BAS!D50</f>
        <v>774566</v>
      </c>
      <c r="C50">
        <f>BAS!B50+MAR!B50+TAX!B50</f>
        <v>774566</v>
      </c>
    </row>
    <row r="51" spans="1:3" x14ac:dyDescent="0.35">
      <c r="A51" t="s">
        <v>157</v>
      </c>
      <c r="B51">
        <f>V1PUR!B51+V2PUR!B51+V3PUR!B51+V4PUR!B51+V5PUR!B51+V6BAS!D51</f>
        <v>1264641</v>
      </c>
      <c r="C51">
        <f>BAS!B51+MAR!B51+TAX!B51</f>
        <v>1264641</v>
      </c>
    </row>
    <row r="52" spans="1:3" x14ac:dyDescent="0.35">
      <c r="A52" t="s">
        <v>158</v>
      </c>
      <c r="B52">
        <f>V1PUR!B52+V2PUR!B52+V3PUR!B52+V4PUR!B52+V5PUR!B52+V6BAS!D52</f>
        <v>103210</v>
      </c>
      <c r="C52">
        <f>BAS!B52+MAR!B52+TAX!B52</f>
        <v>103210</v>
      </c>
    </row>
    <row r="53" spans="1:3" x14ac:dyDescent="0.35">
      <c r="A53" t="s">
        <v>159</v>
      </c>
      <c r="B53">
        <f>V1PUR!B53+V2PUR!B53+V3PUR!B53+V4PUR!B53+V5PUR!B53+V6BAS!D53</f>
        <v>251410.9</v>
      </c>
      <c r="C53">
        <f>BAS!B53+MAR!B53+TAX!B53</f>
        <v>251410.9</v>
      </c>
    </row>
    <row r="54" spans="1:3" x14ac:dyDescent="0.35">
      <c r="A54" t="s">
        <v>160</v>
      </c>
      <c r="B54">
        <f>V1PUR!B54+V2PUR!B54+V3PUR!B54+V4PUR!B54+V5PUR!B54+V6BAS!D54</f>
        <v>366828</v>
      </c>
      <c r="C54">
        <f>BAS!B54+MAR!B54+TAX!B54</f>
        <v>366828</v>
      </c>
    </row>
    <row r="55" spans="1:3" x14ac:dyDescent="0.35">
      <c r="A55" t="s">
        <v>54</v>
      </c>
      <c r="B55" s="11">
        <f>V1PUR!B55+V2PUR!B55+V3PUR!B55+V4PUR!B55+V5PUR!B55+V6BAS!D55</f>
        <v>10743314</v>
      </c>
      <c r="C55" s="11">
        <f>BAS!B55+MAR!B55+TAX!B55</f>
        <v>10743314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40</vt:i4>
      </vt:variant>
    </vt:vector>
  </HeadingPairs>
  <TitlesOfParts>
    <vt:vector size="40" baseType="lpstr">
      <vt:lpstr>MAKE (Appendix)</vt:lpstr>
      <vt:lpstr>MAKE</vt:lpstr>
      <vt:lpstr>V1PTX</vt:lpstr>
      <vt:lpstr>V1BAS</vt:lpstr>
      <vt:lpstr>V1MAR</vt:lpstr>
      <vt:lpstr>equations</vt:lpstr>
      <vt:lpstr>BAS</vt:lpstr>
      <vt:lpstr>MAR</vt:lpstr>
      <vt:lpstr>PUR</vt:lpstr>
      <vt:lpstr>PUR (Matrix)</vt:lpstr>
      <vt:lpstr>TAX</vt:lpstr>
      <vt:lpstr>V1TAX</vt:lpstr>
      <vt:lpstr>V1PUR</vt:lpstr>
      <vt:lpstr>V1LAB</vt:lpstr>
      <vt:lpstr>skills</vt:lpstr>
      <vt:lpstr>Read me</vt:lpstr>
      <vt:lpstr>V1CAP</vt:lpstr>
      <vt:lpstr>V1LND</vt:lpstr>
      <vt:lpstr>V2BAS</vt:lpstr>
      <vt:lpstr>V2MAR</vt:lpstr>
      <vt:lpstr>V2TAX</vt:lpstr>
      <vt:lpstr>V2PUR</vt:lpstr>
      <vt:lpstr>V3BAS</vt:lpstr>
      <vt:lpstr>V3MAR</vt:lpstr>
      <vt:lpstr>V3TAX</vt:lpstr>
      <vt:lpstr>V3PUR</vt:lpstr>
      <vt:lpstr>V4BAS</vt:lpstr>
      <vt:lpstr>V4MAR</vt:lpstr>
      <vt:lpstr>V4TAX</vt:lpstr>
      <vt:lpstr>V4PUR</vt:lpstr>
      <vt:lpstr>Imports</vt:lpstr>
      <vt:lpstr>V5BAS</vt:lpstr>
      <vt:lpstr>V5MAR</vt:lpstr>
      <vt:lpstr>V5PUR</vt:lpstr>
      <vt:lpstr>V6BAS</vt:lpstr>
      <vt:lpstr>VCAP</vt:lpstr>
      <vt:lpstr>TRANSSA2FN</vt:lpstr>
      <vt:lpstr>COMM</vt:lpstr>
      <vt:lpstr>IND53</vt:lpstr>
      <vt:lpstr>OCC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Bokang Vumbukani-Lepolesa</dc:creator>
  <cp:keywords/>
  <dc:description/>
  <cp:lastModifiedBy>Bokang Vumbukani-Lepolesa</cp:lastModifiedBy>
  <cp:revision/>
  <dcterms:created xsi:type="dcterms:W3CDTF">2024-01-20T02:00:28Z</dcterms:created>
  <dcterms:modified xsi:type="dcterms:W3CDTF">2025-02-27T12:22:01Z</dcterms:modified>
  <cp:category/>
  <cp:contentStatus/>
</cp:coreProperties>
</file>