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esley_baartzes\Desktop\University of Pretoria MCom Financial Management\Courses\Research Proposal\"/>
    </mc:Choice>
  </mc:AlternateContent>
  <bookViews>
    <workbookView xWindow="28680" yWindow="-120" windowWidth="29040" windowHeight="15840" tabRatio="809" activeTab="2"/>
  </bookViews>
  <sheets>
    <sheet name="Basic Materials Analysis" sheetId="45" r:id="rId1"/>
    <sheet name="EFORA Energy" sheetId="1" r:id="rId2"/>
    <sheet name="OANDO PLC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B37" i="45" l="1"/>
  <c r="DA37" i="45"/>
  <c r="CZ37" i="45"/>
  <c r="CY37" i="45"/>
  <c r="CX37" i="45"/>
  <c r="CW37" i="45"/>
  <c r="CV37" i="45"/>
  <c r="CU37" i="45"/>
  <c r="CT37" i="45"/>
  <c r="CS37" i="45"/>
  <c r="CR5" i="45"/>
  <c r="CQ5" i="45"/>
  <c r="CQ6" i="45" s="1"/>
  <c r="CQ7" i="45" s="1"/>
  <c r="CQ8" i="45" s="1"/>
  <c r="CQ9" i="45" s="1"/>
  <c r="CQ10" i="45" s="1"/>
  <c r="CQ11" i="45" s="1"/>
  <c r="CQ12" i="45" s="1"/>
  <c r="CQ13" i="45" s="1"/>
  <c r="CQ14" i="45" s="1"/>
  <c r="CQ15" i="45" s="1"/>
  <c r="CQ16" i="45" s="1"/>
  <c r="CQ17" i="45" s="1"/>
  <c r="CQ18" i="45" s="1"/>
  <c r="CQ19" i="45" s="1"/>
  <c r="CQ20" i="45" s="1"/>
  <c r="CQ21" i="45" s="1"/>
  <c r="CQ22" i="45" s="1"/>
  <c r="CQ23" i="45" s="1"/>
  <c r="CQ24" i="45" s="1"/>
  <c r="CQ25" i="45" s="1"/>
  <c r="CQ26" i="45" s="1"/>
  <c r="CQ27" i="45" s="1"/>
  <c r="CQ28" i="45" s="1"/>
  <c r="CQ29" i="45" s="1"/>
  <c r="CQ30" i="45" s="1"/>
  <c r="CQ31" i="45" s="1"/>
  <c r="CQ32" i="45" s="1"/>
  <c r="CQ33" i="45" s="1"/>
  <c r="CQ34" i="45" s="1"/>
  <c r="CQ35" i="45" s="1"/>
  <c r="CQ36" i="45" s="1"/>
  <c r="CQ37" i="45" s="1"/>
  <c r="CQ38" i="45" s="1"/>
  <c r="CQ39" i="45" s="1"/>
  <c r="CQ40" i="45" s="1"/>
  <c r="CQ41" i="45" s="1"/>
  <c r="CQ42" i="45" s="1"/>
  <c r="CQ43" i="45" s="1"/>
  <c r="CQ44" i="45" s="1"/>
  <c r="CS2" i="45"/>
  <c r="CE5" i="45"/>
  <c r="CD5" i="45"/>
  <c r="CD6" i="45" s="1"/>
  <c r="CD7" i="45" s="1"/>
  <c r="CD8" i="45" s="1"/>
  <c r="CD9" i="45" s="1"/>
  <c r="CD10" i="45" s="1"/>
  <c r="CD11" i="45" s="1"/>
  <c r="CD12" i="45" s="1"/>
  <c r="CD13" i="45" s="1"/>
  <c r="CD14" i="45" s="1"/>
  <c r="CD15" i="45" s="1"/>
  <c r="CD16" i="45" s="1"/>
  <c r="CD17" i="45" s="1"/>
  <c r="CD18" i="45" s="1"/>
  <c r="CD19" i="45" s="1"/>
  <c r="CD20" i="45" s="1"/>
  <c r="CD21" i="45" s="1"/>
  <c r="CD22" i="45" s="1"/>
  <c r="CD23" i="45" s="1"/>
  <c r="CD24" i="45" s="1"/>
  <c r="CD25" i="45" s="1"/>
  <c r="CD26" i="45" s="1"/>
  <c r="CD27" i="45" s="1"/>
  <c r="CD28" i="45" s="1"/>
  <c r="CD29" i="45" s="1"/>
  <c r="CD30" i="45" s="1"/>
  <c r="CD31" i="45" s="1"/>
  <c r="CD32" i="45" s="1"/>
  <c r="CD33" i="45" s="1"/>
  <c r="CD34" i="45" s="1"/>
  <c r="CD35" i="45" s="1"/>
  <c r="CD36" i="45" s="1"/>
  <c r="CD37" i="45" s="1"/>
  <c r="CD38" i="45" s="1"/>
  <c r="CD39" i="45" s="1"/>
  <c r="CD40" i="45" s="1"/>
  <c r="CD41" i="45" s="1"/>
  <c r="CD42" i="45" s="1"/>
  <c r="CD43" i="45" s="1"/>
  <c r="CD44" i="45" s="1"/>
  <c r="CF2" i="45"/>
  <c r="CB37" i="45"/>
  <c r="CA37" i="45"/>
  <c r="BZ37" i="45"/>
  <c r="BY37" i="45"/>
  <c r="BX37" i="45"/>
  <c r="BW37" i="45"/>
  <c r="BV37" i="45"/>
  <c r="BU37" i="45"/>
  <c r="BT37" i="45"/>
  <c r="BS37" i="45"/>
  <c r="BR5" i="45"/>
  <c r="BQ5" i="45"/>
  <c r="BQ6" i="45" s="1"/>
  <c r="BQ7" i="45" s="1"/>
  <c r="BQ8" i="45" s="1"/>
  <c r="BQ9" i="45" s="1"/>
  <c r="BQ10" i="45" s="1"/>
  <c r="BQ11" i="45" s="1"/>
  <c r="BQ12" i="45" s="1"/>
  <c r="BQ13" i="45" s="1"/>
  <c r="BQ14" i="45" s="1"/>
  <c r="BQ15" i="45" s="1"/>
  <c r="BQ16" i="45" s="1"/>
  <c r="BQ17" i="45" s="1"/>
  <c r="BQ18" i="45" s="1"/>
  <c r="BQ19" i="45" s="1"/>
  <c r="BQ20" i="45" s="1"/>
  <c r="BQ21" i="45" s="1"/>
  <c r="BQ22" i="45" s="1"/>
  <c r="BQ23" i="45" s="1"/>
  <c r="BQ24" i="45" s="1"/>
  <c r="BQ25" i="45" s="1"/>
  <c r="BQ26" i="45" s="1"/>
  <c r="BQ27" i="45" s="1"/>
  <c r="BQ28" i="45" s="1"/>
  <c r="BQ29" i="45" s="1"/>
  <c r="BQ30" i="45" s="1"/>
  <c r="BQ31" i="45" s="1"/>
  <c r="BQ32" i="45" s="1"/>
  <c r="BQ33" i="45" s="1"/>
  <c r="BQ34" i="45" s="1"/>
  <c r="BQ35" i="45" s="1"/>
  <c r="BQ36" i="45" s="1"/>
  <c r="BQ37" i="45" s="1"/>
  <c r="BQ38" i="45" s="1"/>
  <c r="BQ39" i="45" s="1"/>
  <c r="BQ40" i="45" s="1"/>
  <c r="BQ41" i="45" s="1"/>
  <c r="BQ42" i="45" s="1"/>
  <c r="BQ43" i="45" s="1"/>
  <c r="BQ44" i="45" s="1"/>
  <c r="BS2" i="45"/>
  <c r="BE5" i="45"/>
  <c r="BD5" i="45"/>
  <c r="BD6" i="45" s="1"/>
  <c r="BD7" i="45" s="1"/>
  <c r="BD8" i="45" s="1"/>
  <c r="BD9" i="45" s="1"/>
  <c r="BD10" i="45" s="1"/>
  <c r="BD11" i="45" s="1"/>
  <c r="BD12" i="45" s="1"/>
  <c r="BD13" i="45" s="1"/>
  <c r="BD14" i="45" s="1"/>
  <c r="BD15" i="45" s="1"/>
  <c r="BD16" i="45" s="1"/>
  <c r="BD17" i="45" s="1"/>
  <c r="BD18" i="45" s="1"/>
  <c r="BD19" i="45" s="1"/>
  <c r="BD20" i="45" s="1"/>
  <c r="BD21" i="45" s="1"/>
  <c r="BD22" i="45" s="1"/>
  <c r="BD23" i="45" s="1"/>
  <c r="BD24" i="45" s="1"/>
  <c r="BD25" i="45" s="1"/>
  <c r="BD26" i="45" s="1"/>
  <c r="BD27" i="45" s="1"/>
  <c r="BD28" i="45" s="1"/>
  <c r="BD29" i="45" s="1"/>
  <c r="BD30" i="45" s="1"/>
  <c r="BD31" i="45" s="1"/>
  <c r="BD32" i="45" s="1"/>
  <c r="BD33" i="45" s="1"/>
  <c r="BD34" i="45" s="1"/>
  <c r="BD35" i="45" s="1"/>
  <c r="BD36" i="45" s="1"/>
  <c r="BD37" i="45" s="1"/>
  <c r="BD38" i="45" s="1"/>
  <c r="BD39" i="45" s="1"/>
  <c r="BD40" i="45" s="1"/>
  <c r="BD41" i="45" s="1"/>
  <c r="BD42" i="45" s="1"/>
  <c r="BD43" i="45" s="1"/>
  <c r="BD44" i="45" s="1"/>
  <c r="BF2" i="45"/>
  <c r="BB37" i="45"/>
  <c r="BA37" i="45"/>
  <c r="AZ37" i="45"/>
  <c r="AY37" i="45"/>
  <c r="AX37" i="45"/>
  <c r="AW37" i="45"/>
  <c r="AV37" i="45"/>
  <c r="AU37" i="45"/>
  <c r="AT37" i="45"/>
  <c r="AS37" i="45"/>
  <c r="AR5" i="45"/>
  <c r="AQ5" i="45"/>
  <c r="AQ6" i="45" s="1"/>
  <c r="AQ7" i="45" s="1"/>
  <c r="AQ8" i="45" s="1"/>
  <c r="AQ9" i="45" s="1"/>
  <c r="AQ10" i="45" s="1"/>
  <c r="AQ11" i="45" s="1"/>
  <c r="AQ12" i="45" s="1"/>
  <c r="AQ13" i="45" s="1"/>
  <c r="AQ14" i="45" s="1"/>
  <c r="AQ15" i="45" s="1"/>
  <c r="AQ16" i="45" s="1"/>
  <c r="AQ17" i="45" s="1"/>
  <c r="AQ18" i="45" s="1"/>
  <c r="AQ19" i="45" s="1"/>
  <c r="AQ20" i="45" s="1"/>
  <c r="AQ21" i="45" s="1"/>
  <c r="AQ22" i="45" s="1"/>
  <c r="AQ23" i="45" s="1"/>
  <c r="AQ24" i="45" s="1"/>
  <c r="AQ25" i="45" s="1"/>
  <c r="AQ26" i="45" s="1"/>
  <c r="AQ27" i="45" s="1"/>
  <c r="AQ28" i="45" s="1"/>
  <c r="AQ29" i="45" s="1"/>
  <c r="AQ30" i="45" s="1"/>
  <c r="AQ31" i="45" s="1"/>
  <c r="AQ32" i="45" s="1"/>
  <c r="AQ33" i="45" s="1"/>
  <c r="AQ34" i="45" s="1"/>
  <c r="AQ35" i="45" s="1"/>
  <c r="AQ36" i="45" s="1"/>
  <c r="AQ37" i="45" s="1"/>
  <c r="AQ38" i="45" s="1"/>
  <c r="AQ39" i="45" s="1"/>
  <c r="AQ40" i="45" s="1"/>
  <c r="AQ41" i="45" s="1"/>
  <c r="AQ42" i="45" s="1"/>
  <c r="AQ43" i="45" s="1"/>
  <c r="AQ44" i="45" s="1"/>
  <c r="AS4" i="45"/>
  <c r="AS2" i="45"/>
  <c r="AS44" i="45" s="1"/>
  <c r="AO37" i="45"/>
  <c r="AN37" i="45"/>
  <c r="AM37" i="45"/>
  <c r="AL37" i="45"/>
  <c r="AK37" i="45"/>
  <c r="AJ37" i="45"/>
  <c r="AI37" i="45"/>
  <c r="AH37" i="45"/>
  <c r="AG37" i="45"/>
  <c r="AF37" i="45"/>
  <c r="AD5" i="45"/>
  <c r="AD6" i="45" s="1"/>
  <c r="AD7" i="45" s="1"/>
  <c r="AD8" i="45" s="1"/>
  <c r="AD9" i="45" s="1"/>
  <c r="AD10" i="45" s="1"/>
  <c r="AD11" i="45" s="1"/>
  <c r="AD12" i="45" s="1"/>
  <c r="AD13" i="45" s="1"/>
  <c r="AD14" i="45" s="1"/>
  <c r="AD15" i="45" s="1"/>
  <c r="AD16" i="45" s="1"/>
  <c r="AD17" i="45" s="1"/>
  <c r="AD18" i="45" s="1"/>
  <c r="AD19" i="45" s="1"/>
  <c r="AD20" i="45" s="1"/>
  <c r="AD21" i="45" s="1"/>
  <c r="AD22" i="45" s="1"/>
  <c r="AD23" i="45" s="1"/>
  <c r="AD24" i="45" s="1"/>
  <c r="AD25" i="45" s="1"/>
  <c r="AD26" i="45" s="1"/>
  <c r="AD27" i="45" s="1"/>
  <c r="AD28" i="45" s="1"/>
  <c r="AD29" i="45" s="1"/>
  <c r="AD30" i="45" s="1"/>
  <c r="AD31" i="45" s="1"/>
  <c r="AD32" i="45" s="1"/>
  <c r="AD33" i="45" s="1"/>
  <c r="AD34" i="45" s="1"/>
  <c r="AD35" i="45" s="1"/>
  <c r="AD36" i="45" s="1"/>
  <c r="AD37" i="45" s="1"/>
  <c r="AD38" i="45" s="1"/>
  <c r="AD39" i="45" s="1"/>
  <c r="AD40" i="45" s="1"/>
  <c r="AD41" i="45" s="1"/>
  <c r="AD42" i="45" s="1"/>
  <c r="AD43" i="45" s="1"/>
  <c r="AD44" i="45" s="1"/>
  <c r="AF2" i="45"/>
  <c r="AB42" i="45"/>
  <c r="AA42" i="45"/>
  <c r="Z42" i="45"/>
  <c r="Y42" i="45"/>
  <c r="X42" i="45"/>
  <c r="W42" i="45"/>
  <c r="V42" i="45"/>
  <c r="U42" i="45"/>
  <c r="T42" i="45"/>
  <c r="S42" i="45"/>
  <c r="Z41" i="45"/>
  <c r="T40" i="45"/>
  <c r="AB37" i="45"/>
  <c r="AA37" i="45"/>
  <c r="Z37" i="45"/>
  <c r="Y37" i="45"/>
  <c r="X37" i="45"/>
  <c r="W37" i="45"/>
  <c r="V37" i="45"/>
  <c r="U37" i="45"/>
  <c r="T37" i="45"/>
  <c r="S37" i="45"/>
  <c r="V33" i="45"/>
  <c r="U30" i="45"/>
  <c r="Y29" i="45"/>
  <c r="AA28" i="45"/>
  <c r="X27" i="45"/>
  <c r="AA26" i="45"/>
  <c r="S26" i="45"/>
  <c r="AA20" i="45"/>
  <c r="X19" i="45"/>
  <c r="W18" i="45"/>
  <c r="S18" i="45"/>
  <c r="U17" i="45"/>
  <c r="X16" i="45"/>
  <c r="AB14" i="45"/>
  <c r="AA14" i="45"/>
  <c r="Z14" i="45"/>
  <c r="Y14" i="45"/>
  <c r="X14" i="45"/>
  <c r="W14" i="45"/>
  <c r="V14" i="45"/>
  <c r="U14" i="45"/>
  <c r="T14" i="45"/>
  <c r="S14" i="45"/>
  <c r="W12" i="45"/>
  <c r="AA8" i="45"/>
  <c r="W7" i="45"/>
  <c r="T5" i="45"/>
  <c r="V4" i="45"/>
  <c r="E37" i="45"/>
  <c r="F37" i="45"/>
  <c r="G37" i="45"/>
  <c r="H37" i="45"/>
  <c r="I37" i="45"/>
  <c r="J37" i="45"/>
  <c r="K37" i="45"/>
  <c r="L37" i="45"/>
  <c r="M37" i="45"/>
  <c r="D42" i="45"/>
  <c r="D37" i="45"/>
  <c r="D18" i="45"/>
  <c r="D17" i="45"/>
  <c r="D14" i="45"/>
  <c r="D7" i="45"/>
  <c r="O69" i="1"/>
  <c r="O69" i="2"/>
  <c r="T69" i="2"/>
  <c r="X69" i="2"/>
  <c r="W69" i="2"/>
  <c r="V69" i="2"/>
  <c r="U69" i="2"/>
  <c r="S69" i="2"/>
  <c r="R69" i="2"/>
  <c r="Q69" i="2"/>
  <c r="P69" i="2"/>
  <c r="P69" i="1"/>
  <c r="Q69" i="1"/>
  <c r="R69" i="1"/>
  <c r="S69" i="1"/>
  <c r="T69" i="1"/>
  <c r="U69" i="1"/>
  <c r="V69" i="1"/>
  <c r="W69" i="1"/>
  <c r="X69" i="1"/>
  <c r="O67" i="1"/>
  <c r="S4" i="45" s="1"/>
  <c r="O66" i="1"/>
  <c r="D4" i="45" s="1"/>
  <c r="X67" i="1"/>
  <c r="AB4" i="45" s="1"/>
  <c r="W67" i="1"/>
  <c r="AA4" i="45" s="1"/>
  <c r="V67" i="1"/>
  <c r="Z4" i="45" s="1"/>
  <c r="U67" i="1"/>
  <c r="Y4" i="45" s="1"/>
  <c r="T67" i="1"/>
  <c r="X4" i="45" s="1"/>
  <c r="S67" i="1"/>
  <c r="W4" i="45" s="1"/>
  <c r="R67" i="1"/>
  <c r="Q67" i="1"/>
  <c r="U4" i="45" s="1"/>
  <c r="P67" i="1"/>
  <c r="T4" i="45" s="1"/>
  <c r="X66" i="1"/>
  <c r="W66" i="1"/>
  <c r="V66" i="1"/>
  <c r="U66" i="1"/>
  <c r="U68" i="1" s="1"/>
  <c r="T66" i="1"/>
  <c r="T68" i="1" s="1"/>
  <c r="S66" i="1"/>
  <c r="R66" i="1"/>
  <c r="R68" i="1" s="1"/>
  <c r="Q66" i="1"/>
  <c r="P66" i="1"/>
  <c r="O68" i="1"/>
  <c r="AF4" i="45" s="1"/>
  <c r="O67" i="2"/>
  <c r="S5" i="45" s="1"/>
  <c r="O66" i="2"/>
  <c r="O70" i="2" s="1"/>
  <c r="X67" i="2"/>
  <c r="AB5" i="45" s="1"/>
  <c r="W67" i="2"/>
  <c r="AA5" i="45" s="1"/>
  <c r="V67" i="2"/>
  <c r="Z5" i="45" s="1"/>
  <c r="U67" i="2"/>
  <c r="Y5" i="45" s="1"/>
  <c r="T67" i="2"/>
  <c r="X5" i="45" s="1"/>
  <c r="S67" i="2"/>
  <c r="R67" i="2"/>
  <c r="V5" i="45" s="1"/>
  <c r="Q67" i="2"/>
  <c r="U5" i="45" s="1"/>
  <c r="P67" i="2"/>
  <c r="X66" i="2"/>
  <c r="X68" i="2" s="1"/>
  <c r="W66" i="2"/>
  <c r="W68" i="2" s="1"/>
  <c r="V66" i="2"/>
  <c r="V68" i="2" s="1"/>
  <c r="U66" i="2"/>
  <c r="T66" i="2"/>
  <c r="S66" i="2"/>
  <c r="R66" i="2"/>
  <c r="Q66" i="2"/>
  <c r="Q68" i="2" s="1"/>
  <c r="P66" i="2"/>
  <c r="O68" i="2"/>
  <c r="D6" i="45"/>
  <c r="AB6" i="45"/>
  <c r="AA6" i="45"/>
  <c r="Z6" i="45"/>
  <c r="Y6" i="45"/>
  <c r="X6" i="45"/>
  <c r="W6" i="45"/>
  <c r="V6" i="45"/>
  <c r="U6" i="45"/>
  <c r="T6" i="45"/>
  <c r="S6" i="45"/>
  <c r="AB7" i="45"/>
  <c r="AA7" i="45"/>
  <c r="Z7" i="45"/>
  <c r="Y7" i="45"/>
  <c r="X7" i="45"/>
  <c r="V7" i="45"/>
  <c r="U7" i="45"/>
  <c r="T7" i="45"/>
  <c r="S7" i="45"/>
  <c r="D8" i="45"/>
  <c r="AB8" i="45"/>
  <c r="Z8" i="45"/>
  <c r="Y8" i="45"/>
  <c r="X8" i="45"/>
  <c r="U8" i="45"/>
  <c r="T8" i="45"/>
  <c r="S8" i="45"/>
  <c r="S9" i="45"/>
  <c r="D9" i="45"/>
  <c r="AB9" i="45"/>
  <c r="AA9" i="45"/>
  <c r="Z9" i="45"/>
  <c r="Y9" i="45"/>
  <c r="X9" i="45"/>
  <c r="V9" i="45"/>
  <c r="U9" i="45"/>
  <c r="T9" i="45"/>
  <c r="D10" i="45"/>
  <c r="AB10" i="45"/>
  <c r="AA10" i="45"/>
  <c r="Z10" i="45"/>
  <c r="Y10" i="45"/>
  <c r="V10" i="45"/>
  <c r="U10" i="45"/>
  <c r="T10" i="45"/>
  <c r="S10" i="45"/>
  <c r="D11" i="45"/>
  <c r="AB11" i="45"/>
  <c r="AA11" i="45"/>
  <c r="Z11" i="45"/>
  <c r="Y11" i="45"/>
  <c r="X11" i="45"/>
  <c r="T11" i="45"/>
  <c r="S11" i="45"/>
  <c r="D12" i="45"/>
  <c r="AB12" i="45"/>
  <c r="AA12" i="45"/>
  <c r="Z12" i="45"/>
  <c r="Y12" i="45"/>
  <c r="V12" i="45"/>
  <c r="U12" i="45"/>
  <c r="T12" i="45"/>
  <c r="D13" i="45"/>
  <c r="AB13" i="45"/>
  <c r="AA13" i="45"/>
  <c r="Z13" i="45"/>
  <c r="Y13" i="45"/>
  <c r="X13" i="45"/>
  <c r="V13" i="45"/>
  <c r="U13" i="45"/>
  <c r="T13" i="45"/>
  <c r="S15" i="45"/>
  <c r="AB15" i="45"/>
  <c r="AA15" i="45"/>
  <c r="Z15" i="45"/>
  <c r="Y15" i="45"/>
  <c r="X15" i="45"/>
  <c r="W15" i="45"/>
  <c r="V15" i="45"/>
  <c r="U15" i="45"/>
  <c r="T16" i="45"/>
  <c r="U16" i="45"/>
  <c r="V16" i="45"/>
  <c r="W16" i="45"/>
  <c r="Y16" i="45"/>
  <c r="Z16" i="45"/>
  <c r="AA16" i="45"/>
  <c r="AB16" i="45"/>
  <c r="S16" i="45"/>
  <c r="D16" i="45"/>
  <c r="T17" i="45"/>
  <c r="W17" i="45"/>
  <c r="X17" i="45"/>
  <c r="Y17" i="45"/>
  <c r="Z17" i="45"/>
  <c r="AA17" i="45"/>
  <c r="AB17" i="45"/>
  <c r="S17" i="45"/>
  <c r="T18" i="45"/>
  <c r="U18" i="45"/>
  <c r="V18" i="45"/>
  <c r="X18" i="45"/>
  <c r="Y18" i="45"/>
  <c r="Z18" i="45"/>
  <c r="AA18" i="45"/>
  <c r="AB18" i="45"/>
  <c r="M18" i="45"/>
  <c r="AB19" i="45"/>
  <c r="AA19" i="45"/>
  <c r="Z19" i="45"/>
  <c r="Y19" i="45"/>
  <c r="W19" i="45"/>
  <c r="V19" i="45"/>
  <c r="T19" i="45"/>
  <c r="S19" i="45"/>
  <c r="S20" i="45"/>
  <c r="AB20" i="45"/>
  <c r="Z20" i="45"/>
  <c r="Y20" i="45"/>
  <c r="V20" i="45"/>
  <c r="U20" i="45"/>
  <c r="T20" i="45"/>
  <c r="AB21" i="45"/>
  <c r="AA21" i="45"/>
  <c r="Z21" i="45"/>
  <c r="Y21" i="45"/>
  <c r="V21" i="45"/>
  <c r="U21" i="45"/>
  <c r="T21" i="45"/>
  <c r="S21" i="45"/>
  <c r="S22" i="45"/>
  <c r="D22" i="45"/>
  <c r="AB22" i="45"/>
  <c r="AA22" i="45"/>
  <c r="Z22" i="45"/>
  <c r="Y22" i="45"/>
  <c r="X22" i="45"/>
  <c r="W22" i="45"/>
  <c r="U22" i="45"/>
  <c r="T22" i="45"/>
  <c r="D23" i="45"/>
  <c r="AB23" i="45"/>
  <c r="AA23" i="45"/>
  <c r="Z23" i="45"/>
  <c r="Y23" i="45"/>
  <c r="V23" i="45"/>
  <c r="U23" i="45"/>
  <c r="T23" i="45"/>
  <c r="S23" i="45"/>
  <c r="AB24" i="45"/>
  <c r="AA24" i="45"/>
  <c r="Z24" i="45"/>
  <c r="Y24" i="45"/>
  <c r="X24" i="45"/>
  <c r="V24" i="45"/>
  <c r="U24" i="45"/>
  <c r="T24" i="45"/>
  <c r="S25" i="45"/>
  <c r="AB25" i="45"/>
  <c r="AA25" i="45"/>
  <c r="Z25" i="45"/>
  <c r="Y25" i="45"/>
  <c r="V25" i="45"/>
  <c r="U25" i="45"/>
  <c r="T25" i="45"/>
  <c r="D26" i="45"/>
  <c r="AB26" i="45"/>
  <c r="Z26" i="45"/>
  <c r="Y26" i="45"/>
  <c r="X26" i="45"/>
  <c r="U26" i="45"/>
  <c r="T26" i="45"/>
  <c r="S27" i="45"/>
  <c r="AB27" i="45"/>
  <c r="AA27" i="45"/>
  <c r="Z27" i="45"/>
  <c r="Y27" i="45"/>
  <c r="V27" i="45"/>
  <c r="T27" i="45"/>
  <c r="AB28" i="45"/>
  <c r="Z28" i="45"/>
  <c r="Y28" i="45"/>
  <c r="V28" i="45"/>
  <c r="U28" i="45"/>
  <c r="T28" i="45"/>
  <c r="S28" i="45"/>
  <c r="S29" i="45"/>
  <c r="AB29" i="45"/>
  <c r="AA29" i="45"/>
  <c r="Z29" i="45"/>
  <c r="X29" i="45"/>
  <c r="V29" i="45"/>
  <c r="U29" i="45"/>
  <c r="T29" i="45"/>
  <c r="S30" i="45"/>
  <c r="AB30" i="45"/>
  <c r="AA30" i="45"/>
  <c r="Z30" i="45"/>
  <c r="Y30" i="45"/>
  <c r="X30" i="45"/>
  <c r="V30" i="45"/>
  <c r="T30" i="45"/>
  <c r="D31" i="45"/>
  <c r="AB31" i="45"/>
  <c r="AA31" i="45"/>
  <c r="Z31" i="45"/>
  <c r="Y31" i="45"/>
  <c r="V31" i="45"/>
  <c r="U31" i="45"/>
  <c r="T31" i="45"/>
  <c r="D32" i="45"/>
  <c r="AB32" i="45"/>
  <c r="AA32" i="45"/>
  <c r="Z32" i="45"/>
  <c r="Y32" i="45"/>
  <c r="X32" i="45"/>
  <c r="V32" i="45"/>
  <c r="U32" i="45"/>
  <c r="T32" i="45"/>
  <c r="S32" i="45"/>
  <c r="D33" i="45"/>
  <c r="AB33" i="45"/>
  <c r="AA33" i="45"/>
  <c r="Z33" i="45"/>
  <c r="Y33" i="45"/>
  <c r="X33" i="45"/>
  <c r="U33" i="45"/>
  <c r="T33" i="45"/>
  <c r="S33" i="45"/>
  <c r="S34" i="45"/>
  <c r="D34" i="45"/>
  <c r="AB34" i="45"/>
  <c r="AA34" i="45"/>
  <c r="Z34" i="45"/>
  <c r="Y34" i="45"/>
  <c r="X34" i="45"/>
  <c r="W34" i="45"/>
  <c r="U34" i="45"/>
  <c r="T34" i="45"/>
  <c r="D35" i="45"/>
  <c r="AB35" i="45"/>
  <c r="AA35" i="45"/>
  <c r="Z35" i="45"/>
  <c r="Y35" i="45"/>
  <c r="V35" i="45"/>
  <c r="U35" i="45"/>
  <c r="T35" i="45"/>
  <c r="S36" i="45"/>
  <c r="D36" i="45"/>
  <c r="AB36" i="45"/>
  <c r="AA36" i="45"/>
  <c r="Z36" i="45"/>
  <c r="Y36" i="45"/>
  <c r="X36" i="45"/>
  <c r="V36" i="45"/>
  <c r="U36" i="45"/>
  <c r="T36" i="45"/>
  <c r="AB38" i="45"/>
  <c r="AA38" i="45"/>
  <c r="Z38" i="45"/>
  <c r="Y38" i="45"/>
  <c r="X38" i="45"/>
  <c r="V38" i="45"/>
  <c r="U38" i="45"/>
  <c r="T38" i="45"/>
  <c r="S38" i="45"/>
  <c r="AB39" i="45"/>
  <c r="AA39" i="45"/>
  <c r="Z39" i="45"/>
  <c r="Y39" i="45"/>
  <c r="X39" i="45"/>
  <c r="W39" i="45"/>
  <c r="V39" i="45"/>
  <c r="U39" i="45"/>
  <c r="T39" i="45"/>
  <c r="S40" i="45"/>
  <c r="AB40" i="45"/>
  <c r="AA40" i="45"/>
  <c r="Z40" i="45"/>
  <c r="Y40" i="45"/>
  <c r="X40" i="45"/>
  <c r="W40" i="45"/>
  <c r="U40" i="45"/>
  <c r="S41" i="45"/>
  <c r="AB41" i="45"/>
  <c r="AA41" i="45"/>
  <c r="Y41" i="45"/>
  <c r="X41" i="45"/>
  <c r="V41" i="45"/>
  <c r="U41" i="45"/>
  <c r="T41" i="45"/>
  <c r="T43" i="45"/>
  <c r="U43" i="45"/>
  <c r="W43" i="45"/>
  <c r="X43" i="45"/>
  <c r="Y43" i="45"/>
  <c r="Z43" i="45"/>
  <c r="AA43" i="45"/>
  <c r="AB43" i="45"/>
  <c r="S43" i="45"/>
  <c r="Q5" i="45"/>
  <c r="R4" i="45"/>
  <c r="AE4" i="45" s="1"/>
  <c r="AR4" i="45" s="1"/>
  <c r="BE4" i="45" s="1"/>
  <c r="BR4" i="45" s="1"/>
  <c r="CE4" i="45" s="1"/>
  <c r="CR4" i="45" s="1"/>
  <c r="HF2" i="45"/>
  <c r="HG2" i="45" s="1"/>
  <c r="HH2" i="45" s="1"/>
  <c r="HI2" i="45" s="1"/>
  <c r="HJ2" i="45" s="1"/>
  <c r="HK2" i="45" s="1"/>
  <c r="HL2" i="45" s="1"/>
  <c r="HM2" i="45" s="1"/>
  <c r="HN2" i="45" s="1"/>
  <c r="HO2" i="45" s="1"/>
  <c r="GS2" i="45"/>
  <c r="GT2" i="45" s="1"/>
  <c r="GU2" i="45" s="1"/>
  <c r="GV2" i="45" s="1"/>
  <c r="GW2" i="45" s="1"/>
  <c r="GX2" i="45" s="1"/>
  <c r="GY2" i="45" s="1"/>
  <c r="GZ2" i="45" s="1"/>
  <c r="HA2" i="45" s="1"/>
  <c r="HB2" i="45" s="1"/>
  <c r="GF2" i="45"/>
  <c r="GG2" i="45" s="1"/>
  <c r="GH2" i="45" s="1"/>
  <c r="GI2" i="45" s="1"/>
  <c r="GJ2" i="45" s="1"/>
  <c r="GK2" i="45" s="1"/>
  <c r="GL2" i="45" s="1"/>
  <c r="GM2" i="45" s="1"/>
  <c r="GN2" i="45" s="1"/>
  <c r="GO2" i="45" s="1"/>
  <c r="FS2" i="45"/>
  <c r="FT2" i="45" s="1"/>
  <c r="FU2" i="45" s="1"/>
  <c r="FV2" i="45" s="1"/>
  <c r="FW2" i="45" s="1"/>
  <c r="FX2" i="45" s="1"/>
  <c r="FY2" i="45" s="1"/>
  <c r="FZ2" i="45" s="1"/>
  <c r="GA2" i="45" s="1"/>
  <c r="GB2" i="45" s="1"/>
  <c r="FF2" i="45"/>
  <c r="FG2" i="45" s="1"/>
  <c r="FH2" i="45" s="1"/>
  <c r="FI2" i="45" s="1"/>
  <c r="FJ2" i="45" s="1"/>
  <c r="FK2" i="45" s="1"/>
  <c r="FL2" i="45" s="1"/>
  <c r="FM2" i="45" s="1"/>
  <c r="FN2" i="45" s="1"/>
  <c r="FO2" i="45" s="1"/>
  <c r="ES2" i="45"/>
  <c r="ET2" i="45" s="1"/>
  <c r="EU2" i="45" s="1"/>
  <c r="EV2" i="45" s="1"/>
  <c r="EW2" i="45" s="1"/>
  <c r="EX2" i="45" s="1"/>
  <c r="EY2" i="45" s="1"/>
  <c r="EZ2" i="45" s="1"/>
  <c r="FA2" i="45" s="1"/>
  <c r="FB2" i="45" s="1"/>
  <c r="EF2" i="45"/>
  <c r="EG2" i="45" s="1"/>
  <c r="EH2" i="45" s="1"/>
  <c r="EI2" i="45" s="1"/>
  <c r="EJ2" i="45" s="1"/>
  <c r="EK2" i="45" s="1"/>
  <c r="EL2" i="45" s="1"/>
  <c r="EM2" i="45" s="1"/>
  <c r="EN2" i="45" s="1"/>
  <c r="EO2" i="45" s="1"/>
  <c r="DS2" i="45"/>
  <c r="DT2" i="45" s="1"/>
  <c r="DU2" i="45" s="1"/>
  <c r="DV2" i="45" s="1"/>
  <c r="DW2" i="45" s="1"/>
  <c r="DX2" i="45" s="1"/>
  <c r="DY2" i="45" s="1"/>
  <c r="DZ2" i="45" s="1"/>
  <c r="EA2" i="45" s="1"/>
  <c r="EB2" i="45" s="1"/>
  <c r="DF2" i="45"/>
  <c r="DG2" i="45" s="1"/>
  <c r="DH2" i="45" s="1"/>
  <c r="DI2" i="45" s="1"/>
  <c r="DJ2" i="45" s="1"/>
  <c r="DK2" i="45" s="1"/>
  <c r="DL2" i="45" s="1"/>
  <c r="DM2" i="45" s="1"/>
  <c r="DN2" i="45" s="1"/>
  <c r="DO2" i="45" s="1"/>
  <c r="S2" i="45"/>
  <c r="T2" i="45" s="1"/>
  <c r="U2" i="45" s="1"/>
  <c r="V2" i="45" s="1"/>
  <c r="W2" i="45" s="1"/>
  <c r="X2" i="45" s="1"/>
  <c r="Y2" i="45" s="1"/>
  <c r="Z2" i="45" s="1"/>
  <c r="AA2" i="45" s="1"/>
  <c r="AB2" i="45" s="1"/>
  <c r="E2" i="45"/>
  <c r="F2" i="45" s="1"/>
  <c r="G2" i="45" s="1"/>
  <c r="H2" i="45" s="1"/>
  <c r="I2" i="45" s="1"/>
  <c r="J2" i="45" s="1"/>
  <c r="K2" i="45" s="1"/>
  <c r="L2" i="45" s="1"/>
  <c r="M2" i="45" s="1"/>
  <c r="D2" i="45"/>
  <c r="C9" i="45"/>
  <c r="R9" i="45" s="1"/>
  <c r="AE9" i="45" s="1"/>
  <c r="AR9" i="45" s="1"/>
  <c r="BE9" i="45" s="1"/>
  <c r="BR9" i="45" s="1"/>
  <c r="CE9" i="45" s="1"/>
  <c r="CR9" i="45" s="1"/>
  <c r="C5" i="45"/>
  <c r="R5" i="45" s="1"/>
  <c r="AE5" i="45" s="1"/>
  <c r="C44" i="45"/>
  <c r="R44" i="45" s="1"/>
  <c r="AE44" i="45" s="1"/>
  <c r="AR44" i="45" s="1"/>
  <c r="BE44" i="45" s="1"/>
  <c r="BR44" i="45" s="1"/>
  <c r="CE44" i="45" s="1"/>
  <c r="CR44" i="45" s="1"/>
  <c r="C43" i="45"/>
  <c r="R43" i="45" s="1"/>
  <c r="AE43" i="45" s="1"/>
  <c r="AR43" i="45" s="1"/>
  <c r="BE43" i="45" s="1"/>
  <c r="BR43" i="45" s="1"/>
  <c r="CE43" i="45" s="1"/>
  <c r="CR43" i="45" s="1"/>
  <c r="C42" i="45"/>
  <c r="R42" i="45" s="1"/>
  <c r="AE42" i="45" s="1"/>
  <c r="AR42" i="45" s="1"/>
  <c r="BE42" i="45" s="1"/>
  <c r="BR42" i="45" s="1"/>
  <c r="CE42" i="45" s="1"/>
  <c r="CR42" i="45" s="1"/>
  <c r="C41" i="45"/>
  <c r="R41" i="45" s="1"/>
  <c r="AE41" i="45" s="1"/>
  <c r="AR41" i="45" s="1"/>
  <c r="BE41" i="45" s="1"/>
  <c r="BR41" i="45" s="1"/>
  <c r="CE41" i="45" s="1"/>
  <c r="CR41" i="45" s="1"/>
  <c r="C40" i="45"/>
  <c r="R40" i="45" s="1"/>
  <c r="AE40" i="45" s="1"/>
  <c r="AR40" i="45" s="1"/>
  <c r="BE40" i="45" s="1"/>
  <c r="BR40" i="45" s="1"/>
  <c r="CE40" i="45" s="1"/>
  <c r="CR40" i="45" s="1"/>
  <c r="C39" i="45"/>
  <c r="R39" i="45" s="1"/>
  <c r="AE39" i="45" s="1"/>
  <c r="AR39" i="45" s="1"/>
  <c r="BE39" i="45" s="1"/>
  <c r="BR39" i="45" s="1"/>
  <c r="CE39" i="45" s="1"/>
  <c r="CR39" i="45" s="1"/>
  <c r="C38" i="45"/>
  <c r="R38" i="45" s="1"/>
  <c r="AE38" i="45" s="1"/>
  <c r="AR38" i="45" s="1"/>
  <c r="BE38" i="45" s="1"/>
  <c r="BR38" i="45" s="1"/>
  <c r="CE38" i="45" s="1"/>
  <c r="CR38" i="45" s="1"/>
  <c r="C37" i="45"/>
  <c r="R37" i="45" s="1"/>
  <c r="AE37" i="45" s="1"/>
  <c r="AR37" i="45" s="1"/>
  <c r="BE37" i="45" s="1"/>
  <c r="BR37" i="45" s="1"/>
  <c r="CE37" i="45" s="1"/>
  <c r="CR37" i="45" s="1"/>
  <c r="C36" i="45"/>
  <c r="R36" i="45" s="1"/>
  <c r="AE36" i="45" s="1"/>
  <c r="AR36" i="45" s="1"/>
  <c r="BE36" i="45" s="1"/>
  <c r="BR36" i="45" s="1"/>
  <c r="CE36" i="45" s="1"/>
  <c r="CR36" i="45" s="1"/>
  <c r="C35" i="45"/>
  <c r="R35" i="45" s="1"/>
  <c r="AE35" i="45" s="1"/>
  <c r="AR35" i="45" s="1"/>
  <c r="BE35" i="45" s="1"/>
  <c r="BR35" i="45" s="1"/>
  <c r="CE35" i="45" s="1"/>
  <c r="CR35" i="45" s="1"/>
  <c r="C34" i="45"/>
  <c r="R34" i="45" s="1"/>
  <c r="AE34" i="45" s="1"/>
  <c r="AR34" i="45" s="1"/>
  <c r="BE34" i="45" s="1"/>
  <c r="BR34" i="45" s="1"/>
  <c r="CE34" i="45" s="1"/>
  <c r="CR34" i="45" s="1"/>
  <c r="C33" i="45"/>
  <c r="R33" i="45" s="1"/>
  <c r="AE33" i="45" s="1"/>
  <c r="AR33" i="45" s="1"/>
  <c r="BE33" i="45" s="1"/>
  <c r="BR33" i="45" s="1"/>
  <c r="CE33" i="45" s="1"/>
  <c r="CR33" i="45" s="1"/>
  <c r="C32" i="45"/>
  <c r="R32" i="45" s="1"/>
  <c r="AE32" i="45" s="1"/>
  <c r="AR32" i="45" s="1"/>
  <c r="BE32" i="45" s="1"/>
  <c r="BR32" i="45" s="1"/>
  <c r="CE32" i="45" s="1"/>
  <c r="CR32" i="45" s="1"/>
  <c r="C31" i="45"/>
  <c r="R31" i="45" s="1"/>
  <c r="AE31" i="45" s="1"/>
  <c r="AR31" i="45" s="1"/>
  <c r="BE31" i="45" s="1"/>
  <c r="BR31" i="45" s="1"/>
  <c r="CE31" i="45" s="1"/>
  <c r="CR31" i="45" s="1"/>
  <c r="C30" i="45"/>
  <c r="R30" i="45" s="1"/>
  <c r="AE30" i="45" s="1"/>
  <c r="AR30" i="45" s="1"/>
  <c r="BE30" i="45" s="1"/>
  <c r="BR30" i="45" s="1"/>
  <c r="CE30" i="45" s="1"/>
  <c r="CR30" i="45" s="1"/>
  <c r="C29" i="45"/>
  <c r="R29" i="45" s="1"/>
  <c r="AE29" i="45" s="1"/>
  <c r="AR29" i="45" s="1"/>
  <c r="BE29" i="45" s="1"/>
  <c r="BR29" i="45" s="1"/>
  <c r="CE29" i="45" s="1"/>
  <c r="CR29" i="45" s="1"/>
  <c r="C28" i="45"/>
  <c r="R28" i="45" s="1"/>
  <c r="AE28" i="45" s="1"/>
  <c r="AR28" i="45" s="1"/>
  <c r="BE28" i="45" s="1"/>
  <c r="BR28" i="45" s="1"/>
  <c r="CE28" i="45" s="1"/>
  <c r="CR28" i="45" s="1"/>
  <c r="C27" i="45"/>
  <c r="R27" i="45" s="1"/>
  <c r="AE27" i="45" s="1"/>
  <c r="AR27" i="45" s="1"/>
  <c r="BE27" i="45" s="1"/>
  <c r="BR27" i="45" s="1"/>
  <c r="CE27" i="45" s="1"/>
  <c r="CR27" i="45" s="1"/>
  <c r="C26" i="45"/>
  <c r="R26" i="45" s="1"/>
  <c r="AE26" i="45" s="1"/>
  <c r="AR26" i="45" s="1"/>
  <c r="BE26" i="45" s="1"/>
  <c r="BR26" i="45" s="1"/>
  <c r="CE26" i="45" s="1"/>
  <c r="CR26" i="45" s="1"/>
  <c r="C25" i="45"/>
  <c r="R25" i="45" s="1"/>
  <c r="AE25" i="45" s="1"/>
  <c r="AR25" i="45" s="1"/>
  <c r="BE25" i="45" s="1"/>
  <c r="BR25" i="45" s="1"/>
  <c r="CE25" i="45" s="1"/>
  <c r="CR25" i="45" s="1"/>
  <c r="C24" i="45"/>
  <c r="R24" i="45" s="1"/>
  <c r="AE24" i="45" s="1"/>
  <c r="AR24" i="45" s="1"/>
  <c r="BE24" i="45" s="1"/>
  <c r="BR24" i="45" s="1"/>
  <c r="CE24" i="45" s="1"/>
  <c r="CR24" i="45" s="1"/>
  <c r="C23" i="45"/>
  <c r="R23" i="45" s="1"/>
  <c r="AE23" i="45" s="1"/>
  <c r="AR23" i="45" s="1"/>
  <c r="BE23" i="45" s="1"/>
  <c r="BR23" i="45" s="1"/>
  <c r="CE23" i="45" s="1"/>
  <c r="CR23" i="45" s="1"/>
  <c r="C22" i="45"/>
  <c r="R22" i="45" s="1"/>
  <c r="AE22" i="45" s="1"/>
  <c r="AR22" i="45" s="1"/>
  <c r="BE22" i="45" s="1"/>
  <c r="BR22" i="45" s="1"/>
  <c r="CE22" i="45" s="1"/>
  <c r="CR22" i="45" s="1"/>
  <c r="C21" i="45"/>
  <c r="R21" i="45" s="1"/>
  <c r="AE21" i="45" s="1"/>
  <c r="AR21" i="45" s="1"/>
  <c r="BE21" i="45" s="1"/>
  <c r="BR21" i="45" s="1"/>
  <c r="CE21" i="45" s="1"/>
  <c r="CR21" i="45" s="1"/>
  <c r="C20" i="45"/>
  <c r="R20" i="45" s="1"/>
  <c r="AE20" i="45" s="1"/>
  <c r="AR20" i="45" s="1"/>
  <c r="BE20" i="45" s="1"/>
  <c r="BR20" i="45" s="1"/>
  <c r="CE20" i="45" s="1"/>
  <c r="CR20" i="45" s="1"/>
  <c r="C19" i="45"/>
  <c r="R19" i="45" s="1"/>
  <c r="AE19" i="45" s="1"/>
  <c r="AR19" i="45" s="1"/>
  <c r="BE19" i="45" s="1"/>
  <c r="BR19" i="45" s="1"/>
  <c r="CE19" i="45" s="1"/>
  <c r="CR19" i="45" s="1"/>
  <c r="C18" i="45"/>
  <c r="R18" i="45" s="1"/>
  <c r="AE18" i="45" s="1"/>
  <c r="AR18" i="45" s="1"/>
  <c r="BE18" i="45" s="1"/>
  <c r="BR18" i="45" s="1"/>
  <c r="CE18" i="45" s="1"/>
  <c r="CR18" i="45" s="1"/>
  <c r="C17" i="45"/>
  <c r="R17" i="45" s="1"/>
  <c r="AE17" i="45" s="1"/>
  <c r="AR17" i="45" s="1"/>
  <c r="BE17" i="45" s="1"/>
  <c r="BR17" i="45" s="1"/>
  <c r="CE17" i="45" s="1"/>
  <c r="CR17" i="45" s="1"/>
  <c r="C16" i="45"/>
  <c r="R16" i="45" s="1"/>
  <c r="AE16" i="45" s="1"/>
  <c r="AR16" i="45" s="1"/>
  <c r="BE16" i="45" s="1"/>
  <c r="BR16" i="45" s="1"/>
  <c r="CE16" i="45" s="1"/>
  <c r="CR16" i="45" s="1"/>
  <c r="C15" i="45"/>
  <c r="R15" i="45" s="1"/>
  <c r="AE15" i="45" s="1"/>
  <c r="AR15" i="45" s="1"/>
  <c r="BE15" i="45" s="1"/>
  <c r="BR15" i="45" s="1"/>
  <c r="CE15" i="45" s="1"/>
  <c r="CR15" i="45" s="1"/>
  <c r="C14" i="45"/>
  <c r="R14" i="45" s="1"/>
  <c r="AE14" i="45" s="1"/>
  <c r="AR14" i="45" s="1"/>
  <c r="BE14" i="45" s="1"/>
  <c r="BR14" i="45" s="1"/>
  <c r="CE14" i="45" s="1"/>
  <c r="CR14" i="45" s="1"/>
  <c r="C13" i="45"/>
  <c r="R13" i="45" s="1"/>
  <c r="AE13" i="45" s="1"/>
  <c r="AR13" i="45" s="1"/>
  <c r="BE13" i="45" s="1"/>
  <c r="BR13" i="45" s="1"/>
  <c r="CE13" i="45" s="1"/>
  <c r="CR13" i="45" s="1"/>
  <c r="C12" i="45"/>
  <c r="R12" i="45" s="1"/>
  <c r="AE12" i="45" s="1"/>
  <c r="AR12" i="45" s="1"/>
  <c r="BE12" i="45" s="1"/>
  <c r="BR12" i="45" s="1"/>
  <c r="CE12" i="45" s="1"/>
  <c r="CR12" i="45" s="1"/>
  <c r="C11" i="45"/>
  <c r="R11" i="45" s="1"/>
  <c r="AE11" i="45" s="1"/>
  <c r="AR11" i="45" s="1"/>
  <c r="BE11" i="45" s="1"/>
  <c r="BR11" i="45" s="1"/>
  <c r="CE11" i="45" s="1"/>
  <c r="CR11" i="45" s="1"/>
  <c r="C10" i="45"/>
  <c r="R10" i="45" s="1"/>
  <c r="AE10" i="45" s="1"/>
  <c r="AR10" i="45" s="1"/>
  <c r="BE10" i="45" s="1"/>
  <c r="BR10" i="45" s="1"/>
  <c r="CE10" i="45" s="1"/>
  <c r="CR10" i="45" s="1"/>
  <c r="C8" i="45"/>
  <c r="R8" i="45" s="1"/>
  <c r="AE8" i="45" s="1"/>
  <c r="AR8" i="45" s="1"/>
  <c r="BE8" i="45" s="1"/>
  <c r="BR8" i="45" s="1"/>
  <c r="CE8" i="45" s="1"/>
  <c r="CR8" i="45" s="1"/>
  <c r="C7" i="45"/>
  <c r="R7" i="45" s="1"/>
  <c r="AE7" i="45" s="1"/>
  <c r="AR7" i="45" s="1"/>
  <c r="BE7" i="45" s="1"/>
  <c r="BR7" i="45" s="1"/>
  <c r="CE7" i="45" s="1"/>
  <c r="CR7" i="45" s="1"/>
  <c r="C6" i="45"/>
  <c r="R6" i="45" s="1"/>
  <c r="AE6" i="45" s="1"/>
  <c r="AR6" i="45" s="1"/>
  <c r="BE6" i="45" s="1"/>
  <c r="BR6" i="45" s="1"/>
  <c r="CE6" i="45" s="1"/>
  <c r="CR6" i="45" s="1"/>
  <c r="B5" i="45"/>
  <c r="B6" i="45" s="1"/>
  <c r="B7" i="45" s="1"/>
  <c r="B8" i="45" s="1"/>
  <c r="B9" i="45" s="1"/>
  <c r="B10" i="45" s="1"/>
  <c r="B11" i="45" s="1"/>
  <c r="B12" i="45" s="1"/>
  <c r="B13" i="45" s="1"/>
  <c r="B14" i="45" s="1"/>
  <c r="B15" i="45" s="1"/>
  <c r="B16" i="45" s="1"/>
  <c r="B17" i="45" s="1"/>
  <c r="B18" i="45" s="1"/>
  <c r="B19" i="45" s="1"/>
  <c r="B20" i="45" s="1"/>
  <c r="B21" i="45" s="1"/>
  <c r="B22" i="45" s="1"/>
  <c r="B23" i="45" s="1"/>
  <c r="B24" i="45" s="1"/>
  <c r="B25" i="45" s="1"/>
  <c r="B26" i="45" s="1"/>
  <c r="B27" i="45" s="1"/>
  <c r="B28" i="45" s="1"/>
  <c r="B29" i="45" s="1"/>
  <c r="B30" i="45" s="1"/>
  <c r="B31" i="45" s="1"/>
  <c r="B32" i="45" s="1"/>
  <c r="B33" i="45" s="1"/>
  <c r="B34" i="45" s="1"/>
  <c r="B35" i="45" s="1"/>
  <c r="B36" i="45" s="1"/>
  <c r="B37" i="45" s="1"/>
  <c r="B38" i="45" s="1"/>
  <c r="B39" i="45" s="1"/>
  <c r="B40" i="45" s="1"/>
  <c r="B41" i="45" s="1"/>
  <c r="B42" i="45" s="1"/>
  <c r="B43" i="45" s="1"/>
  <c r="B44" i="45" s="1"/>
  <c r="HO21" i="45"/>
  <c r="HN21" i="45"/>
  <c r="HM21" i="45"/>
  <c r="HL21" i="45"/>
  <c r="HK21" i="45"/>
  <c r="HJ21" i="45"/>
  <c r="HI21" i="45"/>
  <c r="HH21" i="45"/>
  <c r="HG21" i="45"/>
  <c r="HF21" i="45"/>
  <c r="HO20" i="45"/>
  <c r="HN20" i="45"/>
  <c r="HM20" i="45"/>
  <c r="HL20" i="45"/>
  <c r="HK20" i="45"/>
  <c r="HJ20" i="45"/>
  <c r="HJ22" i="45" s="1"/>
  <c r="HI20" i="45"/>
  <c r="HH20" i="45"/>
  <c r="HG20" i="45"/>
  <c r="HF20" i="45"/>
  <c r="HO16" i="45"/>
  <c r="HN16" i="45"/>
  <c r="HN17" i="45" s="1"/>
  <c r="HM16" i="45"/>
  <c r="HM17" i="45" s="1"/>
  <c r="HL16" i="45"/>
  <c r="HK16" i="45"/>
  <c r="HJ16" i="45"/>
  <c r="HI16" i="45"/>
  <c r="HH16" i="45"/>
  <c r="HG16" i="45"/>
  <c r="HG17" i="45" s="1"/>
  <c r="HF16" i="45"/>
  <c r="HF17" i="45" s="1"/>
  <c r="HO15" i="45"/>
  <c r="HN15" i="45"/>
  <c r="HM15" i="45"/>
  <c r="HL15" i="45"/>
  <c r="HK15" i="45"/>
  <c r="HJ15" i="45"/>
  <c r="HI15" i="45"/>
  <c r="HH15" i="45"/>
  <c r="HG15" i="45"/>
  <c r="HF15" i="45"/>
  <c r="HO14" i="45"/>
  <c r="HN14" i="45"/>
  <c r="HM14" i="45"/>
  <c r="HL14" i="45"/>
  <c r="HK14" i="45"/>
  <c r="HJ14" i="45"/>
  <c r="HI14" i="45"/>
  <c r="HH14" i="45"/>
  <c r="HG14" i="45"/>
  <c r="HF14" i="45"/>
  <c r="HO12" i="45"/>
  <c r="HN12" i="45"/>
  <c r="HM12" i="45"/>
  <c r="HL12" i="45"/>
  <c r="HK12" i="45"/>
  <c r="HJ12" i="45"/>
  <c r="HI12" i="45"/>
  <c r="HH12" i="45"/>
  <c r="HG12" i="45"/>
  <c r="HF12" i="45"/>
  <c r="HO11" i="45"/>
  <c r="HN11" i="45"/>
  <c r="HM11" i="45"/>
  <c r="HL11" i="45"/>
  <c r="HK11" i="45"/>
  <c r="HJ11" i="45"/>
  <c r="HJ13" i="45" s="1"/>
  <c r="HI11" i="45"/>
  <c r="HH11" i="45"/>
  <c r="HG11" i="45"/>
  <c r="HF11" i="45"/>
  <c r="HO10" i="45"/>
  <c r="HN10" i="45"/>
  <c r="HM10" i="45"/>
  <c r="HL10" i="45"/>
  <c r="HK10" i="45"/>
  <c r="HJ10" i="45"/>
  <c r="HI10" i="45"/>
  <c r="HH10" i="45"/>
  <c r="HG10" i="45"/>
  <c r="HF10" i="45"/>
  <c r="HO7" i="45"/>
  <c r="HO8" i="45" s="1"/>
  <c r="HN7" i="45"/>
  <c r="HN9" i="45" s="1"/>
  <c r="HM7" i="45"/>
  <c r="HM9" i="45" s="1"/>
  <c r="HL7" i="45"/>
  <c r="HL9" i="45" s="1"/>
  <c r="HK7" i="45"/>
  <c r="HK9" i="45" s="1"/>
  <c r="HJ7" i="45"/>
  <c r="HJ9" i="45" s="1"/>
  <c r="HI7" i="45"/>
  <c r="HI8" i="45" s="1"/>
  <c r="HH7" i="45"/>
  <c r="HH8" i="45" s="1"/>
  <c r="HG7" i="45"/>
  <c r="HG8" i="45" s="1"/>
  <c r="HF7" i="45"/>
  <c r="HF9" i="45" s="1"/>
  <c r="HD4" i="45"/>
  <c r="HD5" i="45" s="1"/>
  <c r="HD6" i="45" s="1"/>
  <c r="HD7" i="45" s="1"/>
  <c r="HD8" i="45" s="1"/>
  <c r="HD9" i="45" s="1"/>
  <c r="HD10" i="45" s="1"/>
  <c r="HD11" i="45" s="1"/>
  <c r="HD12" i="45" s="1"/>
  <c r="HD13" i="45" s="1"/>
  <c r="HD14" i="45" s="1"/>
  <c r="HD15" i="45" s="1"/>
  <c r="HD16" i="45" s="1"/>
  <c r="HD17" i="45" s="1"/>
  <c r="HD18" i="45" s="1"/>
  <c r="HD19" i="45" s="1"/>
  <c r="HD20" i="45" s="1"/>
  <c r="HD21" i="45" s="1"/>
  <c r="HD22" i="45" s="1"/>
  <c r="HB21" i="45"/>
  <c r="HA21" i="45"/>
  <c r="GZ21" i="45"/>
  <c r="GY21" i="45"/>
  <c r="GX21" i="45"/>
  <c r="GW21" i="45"/>
  <c r="GV21" i="45"/>
  <c r="GU21" i="45"/>
  <c r="GU22" i="45" s="1"/>
  <c r="GT21" i="45"/>
  <c r="GS21" i="45"/>
  <c r="HB20" i="45"/>
  <c r="HA20" i="45"/>
  <c r="GZ20" i="45"/>
  <c r="GY20" i="45"/>
  <c r="GX20" i="45"/>
  <c r="GW20" i="45"/>
  <c r="GV20" i="45"/>
  <c r="GU20" i="45"/>
  <c r="GT20" i="45"/>
  <c r="GS20" i="45"/>
  <c r="HB16" i="45"/>
  <c r="HA16" i="45"/>
  <c r="GZ16" i="45"/>
  <c r="GZ17" i="45" s="1"/>
  <c r="GY16" i="45"/>
  <c r="GX16" i="45"/>
  <c r="GW16" i="45"/>
  <c r="GW17" i="45" s="1"/>
  <c r="GV16" i="45"/>
  <c r="GV17" i="45" s="1"/>
  <c r="GU16" i="45"/>
  <c r="GT16" i="45"/>
  <c r="GS16" i="45"/>
  <c r="HB15" i="45"/>
  <c r="HB17" i="45" s="1"/>
  <c r="HA15" i="45"/>
  <c r="GZ15" i="45"/>
  <c r="GY15" i="45"/>
  <c r="GX15" i="45"/>
  <c r="GW15" i="45"/>
  <c r="GV15" i="45"/>
  <c r="GU15" i="45"/>
  <c r="GT15" i="45"/>
  <c r="GT17" i="45" s="1"/>
  <c r="GS15" i="45"/>
  <c r="HB14" i="45"/>
  <c r="HA14" i="45"/>
  <c r="GZ14" i="45"/>
  <c r="GY14" i="45"/>
  <c r="GX14" i="45"/>
  <c r="GW14" i="45"/>
  <c r="GV14" i="45"/>
  <c r="GU14" i="45"/>
  <c r="GT14" i="45"/>
  <c r="GS14" i="45"/>
  <c r="HB12" i="45"/>
  <c r="HA12" i="45"/>
  <c r="GZ12" i="45"/>
  <c r="GY12" i="45"/>
  <c r="GY13" i="45" s="1"/>
  <c r="GX12" i="45"/>
  <c r="GW12" i="45"/>
  <c r="GV12" i="45"/>
  <c r="GU12" i="45"/>
  <c r="GT12" i="45"/>
  <c r="GS12" i="45"/>
  <c r="HB11" i="45"/>
  <c r="HA11" i="45"/>
  <c r="GZ11" i="45"/>
  <c r="GZ13" i="45" s="1"/>
  <c r="GY11" i="45"/>
  <c r="GX11" i="45"/>
  <c r="GW11" i="45"/>
  <c r="GV11" i="45"/>
  <c r="GU11" i="45"/>
  <c r="GT11" i="45"/>
  <c r="GS11" i="45"/>
  <c r="HB10" i="45"/>
  <c r="HA10" i="45"/>
  <c r="GZ10" i="45"/>
  <c r="GY10" i="45"/>
  <c r="GX10" i="45"/>
  <c r="GW10" i="45"/>
  <c r="GV10" i="45"/>
  <c r="GU10" i="45"/>
  <c r="GT10" i="45"/>
  <c r="GS10" i="45"/>
  <c r="HB7" i="45"/>
  <c r="HB8" i="45" s="1"/>
  <c r="HA7" i="45"/>
  <c r="HA9" i="45" s="1"/>
  <c r="GZ7" i="45"/>
  <c r="GZ9" i="45" s="1"/>
  <c r="GY7" i="45"/>
  <c r="GY9" i="45" s="1"/>
  <c r="GX7" i="45"/>
  <c r="GX9" i="45" s="1"/>
  <c r="GW7" i="45"/>
  <c r="GW9" i="45" s="1"/>
  <c r="GV7" i="45"/>
  <c r="GV8" i="45" s="1"/>
  <c r="GU7" i="45"/>
  <c r="GU8" i="45" s="1"/>
  <c r="GT7" i="45"/>
  <c r="GT8" i="45" s="1"/>
  <c r="GS7" i="45"/>
  <c r="GS9" i="45" s="1"/>
  <c r="GQ4" i="45"/>
  <c r="GQ5" i="45" s="1"/>
  <c r="GQ6" i="45" s="1"/>
  <c r="GQ7" i="45" s="1"/>
  <c r="GQ8" i="45" s="1"/>
  <c r="GQ9" i="45" s="1"/>
  <c r="GQ10" i="45" s="1"/>
  <c r="GQ11" i="45" s="1"/>
  <c r="GQ12" i="45" s="1"/>
  <c r="GQ13" i="45" s="1"/>
  <c r="GQ14" i="45" s="1"/>
  <c r="GQ15" i="45" s="1"/>
  <c r="GQ16" i="45" s="1"/>
  <c r="GQ17" i="45" s="1"/>
  <c r="GQ18" i="45" s="1"/>
  <c r="GQ19" i="45" s="1"/>
  <c r="GQ20" i="45" s="1"/>
  <c r="GQ21" i="45" s="1"/>
  <c r="GQ22" i="45" s="1"/>
  <c r="GO21" i="45"/>
  <c r="GN21" i="45"/>
  <c r="GM21" i="45"/>
  <c r="GL21" i="45"/>
  <c r="GK21" i="45"/>
  <c r="GJ21" i="45"/>
  <c r="GI21" i="45"/>
  <c r="GH21" i="45"/>
  <c r="GG21" i="45"/>
  <c r="GF21" i="45"/>
  <c r="GO20" i="45"/>
  <c r="GN20" i="45"/>
  <c r="GM20" i="45"/>
  <c r="GL20" i="45"/>
  <c r="GK20" i="45"/>
  <c r="GJ20" i="45"/>
  <c r="GI20" i="45"/>
  <c r="GH20" i="45"/>
  <c r="GG20" i="45"/>
  <c r="GF20" i="45"/>
  <c r="GO16" i="45"/>
  <c r="GN16" i="45"/>
  <c r="GM16" i="45"/>
  <c r="GL16" i="45"/>
  <c r="GL17" i="45" s="1"/>
  <c r="GK16" i="45"/>
  <c r="GJ16" i="45"/>
  <c r="GI16" i="45"/>
  <c r="GH16" i="45"/>
  <c r="GH17" i="45" s="1"/>
  <c r="GG16" i="45"/>
  <c r="GF16" i="45"/>
  <c r="GO15" i="45"/>
  <c r="GN15" i="45"/>
  <c r="GM15" i="45"/>
  <c r="GL15" i="45"/>
  <c r="GK15" i="45"/>
  <c r="GJ15" i="45"/>
  <c r="GI15" i="45"/>
  <c r="GH15" i="45"/>
  <c r="GG15" i="45"/>
  <c r="GF15" i="45"/>
  <c r="GO14" i="45"/>
  <c r="GN14" i="45"/>
  <c r="GM14" i="45"/>
  <c r="GL14" i="45"/>
  <c r="GK14" i="45"/>
  <c r="GJ14" i="45"/>
  <c r="GI14" i="45"/>
  <c r="GH14" i="45"/>
  <c r="GG14" i="45"/>
  <c r="GF14" i="45"/>
  <c r="GO12" i="45"/>
  <c r="GN12" i="45"/>
  <c r="GM12" i="45"/>
  <c r="GL12" i="45"/>
  <c r="GK12" i="45"/>
  <c r="GJ12" i="45"/>
  <c r="GI12" i="45"/>
  <c r="GH12" i="45"/>
  <c r="GG12" i="45"/>
  <c r="GF12" i="45"/>
  <c r="GO11" i="45"/>
  <c r="GN11" i="45"/>
  <c r="GM11" i="45"/>
  <c r="GL11" i="45"/>
  <c r="GL13" i="45" s="1"/>
  <c r="GK11" i="45"/>
  <c r="GK13" i="45" s="1"/>
  <c r="GJ11" i="45"/>
  <c r="GI11" i="45"/>
  <c r="GH11" i="45"/>
  <c r="GH13" i="45" s="1"/>
  <c r="GG11" i="45"/>
  <c r="GF11" i="45"/>
  <c r="GO10" i="45"/>
  <c r="GN10" i="45"/>
  <c r="GM10" i="45"/>
  <c r="GL10" i="45"/>
  <c r="GK10" i="45"/>
  <c r="GJ10" i="45"/>
  <c r="GI10" i="45"/>
  <c r="GH10" i="45"/>
  <c r="GG10" i="45"/>
  <c r="GF10" i="45"/>
  <c r="GK8" i="45"/>
  <c r="GO7" i="45"/>
  <c r="GO8" i="45" s="1"/>
  <c r="GN7" i="45"/>
  <c r="GN9" i="45" s="1"/>
  <c r="GM7" i="45"/>
  <c r="GM9" i="45" s="1"/>
  <c r="GL7" i="45"/>
  <c r="GL9" i="45" s="1"/>
  <c r="GK7" i="45"/>
  <c r="GK9" i="45" s="1"/>
  <c r="GJ7" i="45"/>
  <c r="GJ9" i="45" s="1"/>
  <c r="GI7" i="45"/>
  <c r="GI8" i="45" s="1"/>
  <c r="GH7" i="45"/>
  <c r="GH8" i="45" s="1"/>
  <c r="GG7" i="45"/>
  <c r="GG8" i="45" s="1"/>
  <c r="GF7" i="45"/>
  <c r="GF9" i="45" s="1"/>
  <c r="GD4" i="45"/>
  <c r="GD5" i="45" s="1"/>
  <c r="GD6" i="45" s="1"/>
  <c r="GD7" i="45" s="1"/>
  <c r="GD8" i="45" s="1"/>
  <c r="GD9" i="45" s="1"/>
  <c r="GD10" i="45" s="1"/>
  <c r="GD11" i="45" s="1"/>
  <c r="GD12" i="45" s="1"/>
  <c r="GD13" i="45" s="1"/>
  <c r="GD14" i="45" s="1"/>
  <c r="GD15" i="45" s="1"/>
  <c r="GD16" i="45" s="1"/>
  <c r="GD17" i="45" s="1"/>
  <c r="GD18" i="45" s="1"/>
  <c r="GD19" i="45" s="1"/>
  <c r="GD20" i="45" s="1"/>
  <c r="GD21" i="45" s="1"/>
  <c r="GD22" i="45" s="1"/>
  <c r="GB21" i="45"/>
  <c r="GA21" i="45"/>
  <c r="FZ21" i="45"/>
  <c r="FY21" i="45"/>
  <c r="FX21" i="45"/>
  <c r="FW21" i="45"/>
  <c r="FV21" i="45"/>
  <c r="FU21" i="45"/>
  <c r="FT21" i="45"/>
  <c r="FS21" i="45"/>
  <c r="GB20" i="45"/>
  <c r="GA20" i="45"/>
  <c r="FZ20" i="45"/>
  <c r="FY20" i="45"/>
  <c r="FX20" i="45"/>
  <c r="FW20" i="45"/>
  <c r="FW22" i="45" s="1"/>
  <c r="FV20" i="45"/>
  <c r="FU20" i="45"/>
  <c r="FT20" i="45"/>
  <c r="FS20" i="45"/>
  <c r="GB16" i="45"/>
  <c r="GA16" i="45"/>
  <c r="FZ16" i="45"/>
  <c r="FZ17" i="45" s="1"/>
  <c r="FY16" i="45"/>
  <c r="FX16" i="45"/>
  <c r="FW16" i="45"/>
  <c r="FV16" i="45"/>
  <c r="FU16" i="45"/>
  <c r="FU17" i="45" s="1"/>
  <c r="FT16" i="45"/>
  <c r="FS16" i="45"/>
  <c r="GB15" i="45"/>
  <c r="GA15" i="45"/>
  <c r="FZ15" i="45"/>
  <c r="FY15" i="45"/>
  <c r="FX15" i="45"/>
  <c r="FW15" i="45"/>
  <c r="FV15" i="45"/>
  <c r="FU15" i="45"/>
  <c r="FT15" i="45"/>
  <c r="FS15" i="45"/>
  <c r="GB14" i="45"/>
  <c r="GA14" i="45"/>
  <c r="FZ14" i="45"/>
  <c r="FY14" i="45"/>
  <c r="FX14" i="45"/>
  <c r="FW14" i="45"/>
  <c r="FV14" i="45"/>
  <c r="FU14" i="45"/>
  <c r="FT14" i="45"/>
  <c r="FS14" i="45"/>
  <c r="GB12" i="45"/>
  <c r="GA12" i="45"/>
  <c r="FZ12" i="45"/>
  <c r="FY12" i="45"/>
  <c r="FX12" i="45"/>
  <c r="FW12" i="45"/>
  <c r="FV12" i="45"/>
  <c r="FU12" i="45"/>
  <c r="FT12" i="45"/>
  <c r="FS12" i="45"/>
  <c r="GB11" i="45"/>
  <c r="GA11" i="45"/>
  <c r="FZ11" i="45"/>
  <c r="FZ13" i="45" s="1"/>
  <c r="FY11" i="45"/>
  <c r="FX11" i="45"/>
  <c r="FW11" i="45"/>
  <c r="FV11" i="45"/>
  <c r="FU11" i="45"/>
  <c r="FT11" i="45"/>
  <c r="FS11" i="45"/>
  <c r="GB10" i="45"/>
  <c r="GA10" i="45"/>
  <c r="FZ10" i="45"/>
  <c r="FY10" i="45"/>
  <c r="FX10" i="45"/>
  <c r="FW10" i="45"/>
  <c r="FV10" i="45"/>
  <c r="FU10" i="45"/>
  <c r="FT10" i="45"/>
  <c r="FS10" i="45"/>
  <c r="FU9" i="45"/>
  <c r="GB7" i="45"/>
  <c r="GB8" i="45" s="1"/>
  <c r="GA7" i="45"/>
  <c r="GA9" i="45" s="1"/>
  <c r="FZ7" i="45"/>
  <c r="FZ9" i="45" s="1"/>
  <c r="FY7" i="45"/>
  <c r="FY9" i="45" s="1"/>
  <c r="FX7" i="45"/>
  <c r="FX9" i="45" s="1"/>
  <c r="FW7" i="45"/>
  <c r="FW9" i="45" s="1"/>
  <c r="FV7" i="45"/>
  <c r="FV8" i="45" s="1"/>
  <c r="FU7" i="45"/>
  <c r="FU8" i="45" s="1"/>
  <c r="FT7" i="45"/>
  <c r="FT8" i="45" s="1"/>
  <c r="FS7" i="45"/>
  <c r="FS9" i="45" s="1"/>
  <c r="FQ4" i="45"/>
  <c r="FQ5" i="45" s="1"/>
  <c r="FQ6" i="45" s="1"/>
  <c r="FQ7" i="45" s="1"/>
  <c r="FQ8" i="45" s="1"/>
  <c r="FQ9" i="45" s="1"/>
  <c r="FQ10" i="45" s="1"/>
  <c r="FQ11" i="45" s="1"/>
  <c r="FQ12" i="45" s="1"/>
  <c r="FQ13" i="45" s="1"/>
  <c r="FQ14" i="45" s="1"/>
  <c r="FQ15" i="45" s="1"/>
  <c r="FQ16" i="45" s="1"/>
  <c r="FQ17" i="45" s="1"/>
  <c r="FQ18" i="45" s="1"/>
  <c r="FQ19" i="45" s="1"/>
  <c r="FQ20" i="45" s="1"/>
  <c r="FQ21" i="45" s="1"/>
  <c r="FQ22" i="45" s="1"/>
  <c r="FO21" i="45"/>
  <c r="FN21" i="45"/>
  <c r="FM21" i="45"/>
  <c r="FL21" i="45"/>
  <c r="FK21" i="45"/>
  <c r="FJ21" i="45"/>
  <c r="FI21" i="45"/>
  <c r="FI22" i="45" s="1"/>
  <c r="FH21" i="45"/>
  <c r="FG21" i="45"/>
  <c r="FF21" i="45"/>
  <c r="FO20" i="45"/>
  <c r="FO22" i="45" s="1"/>
  <c r="FN20" i="45"/>
  <c r="FM20" i="45"/>
  <c r="FL20" i="45"/>
  <c r="FK20" i="45"/>
  <c r="FJ20" i="45"/>
  <c r="FI20" i="45"/>
  <c r="FH20" i="45"/>
  <c r="FH22" i="45" s="1"/>
  <c r="FG20" i="45"/>
  <c r="FG22" i="45" s="1"/>
  <c r="FF20" i="45"/>
  <c r="FO16" i="45"/>
  <c r="FN16" i="45"/>
  <c r="FM16" i="45"/>
  <c r="FL16" i="45"/>
  <c r="FK16" i="45"/>
  <c r="FJ16" i="45"/>
  <c r="FJ17" i="45" s="1"/>
  <c r="FI16" i="45"/>
  <c r="FH16" i="45"/>
  <c r="FH17" i="45" s="1"/>
  <c r="FG16" i="45"/>
  <c r="FF16" i="45"/>
  <c r="FO15" i="45"/>
  <c r="FN15" i="45"/>
  <c r="FM15" i="45"/>
  <c r="FL15" i="45"/>
  <c r="FK15" i="45"/>
  <c r="FJ15" i="45"/>
  <c r="FI15" i="45"/>
  <c r="FH15" i="45"/>
  <c r="FG15" i="45"/>
  <c r="FF15" i="45"/>
  <c r="FO14" i="45"/>
  <c r="FN14" i="45"/>
  <c r="FM14" i="45"/>
  <c r="FL14" i="45"/>
  <c r="FK14" i="45"/>
  <c r="FJ14" i="45"/>
  <c r="FI14" i="45"/>
  <c r="FH14" i="45"/>
  <c r="FG14" i="45"/>
  <c r="FF14" i="45"/>
  <c r="FO12" i="45"/>
  <c r="FN12" i="45"/>
  <c r="FM12" i="45"/>
  <c r="FL12" i="45"/>
  <c r="FK12" i="45"/>
  <c r="FJ12" i="45"/>
  <c r="FI12" i="45"/>
  <c r="FH12" i="45"/>
  <c r="FG12" i="45"/>
  <c r="FF12" i="45"/>
  <c r="FO11" i="45"/>
  <c r="FN11" i="45"/>
  <c r="FM11" i="45"/>
  <c r="FL11" i="45"/>
  <c r="FK11" i="45"/>
  <c r="FJ11" i="45"/>
  <c r="FI11" i="45"/>
  <c r="FH11" i="45"/>
  <c r="FG11" i="45"/>
  <c r="FF11" i="45"/>
  <c r="FO10" i="45"/>
  <c r="FN10" i="45"/>
  <c r="FM10" i="45"/>
  <c r="FL10" i="45"/>
  <c r="FK10" i="45"/>
  <c r="FJ10" i="45"/>
  <c r="FI10" i="45"/>
  <c r="FH10" i="45"/>
  <c r="FG10" i="45"/>
  <c r="FF10" i="45"/>
  <c r="FL8" i="45"/>
  <c r="FO7" i="45"/>
  <c r="FO8" i="45" s="1"/>
  <c r="FN7" i="45"/>
  <c r="FN9" i="45" s="1"/>
  <c r="FM7" i="45"/>
  <c r="FM9" i="45" s="1"/>
  <c r="FL7" i="45"/>
  <c r="FL9" i="45" s="1"/>
  <c r="FK7" i="45"/>
  <c r="FK9" i="45" s="1"/>
  <c r="FJ7" i="45"/>
  <c r="FJ9" i="45" s="1"/>
  <c r="FI7" i="45"/>
  <c r="FI8" i="45" s="1"/>
  <c r="FH7" i="45"/>
  <c r="FH8" i="45" s="1"/>
  <c r="FG7" i="45"/>
  <c r="FG8" i="45" s="1"/>
  <c r="FF7" i="45"/>
  <c r="FF9" i="45" s="1"/>
  <c r="FD4" i="45"/>
  <c r="FD5" i="45" s="1"/>
  <c r="FD6" i="45" s="1"/>
  <c r="FD7" i="45" s="1"/>
  <c r="FD8" i="45" s="1"/>
  <c r="FD9" i="45" s="1"/>
  <c r="FD10" i="45" s="1"/>
  <c r="FD11" i="45" s="1"/>
  <c r="FD12" i="45" s="1"/>
  <c r="FD13" i="45" s="1"/>
  <c r="FD14" i="45" s="1"/>
  <c r="FD15" i="45" s="1"/>
  <c r="FD16" i="45" s="1"/>
  <c r="FD17" i="45" s="1"/>
  <c r="FD18" i="45" s="1"/>
  <c r="FD19" i="45" s="1"/>
  <c r="FD20" i="45" s="1"/>
  <c r="FD21" i="45" s="1"/>
  <c r="FD22" i="45" s="1"/>
  <c r="FB21" i="45"/>
  <c r="FA21" i="45"/>
  <c r="EZ21" i="45"/>
  <c r="EY21" i="45"/>
  <c r="EX21" i="45"/>
  <c r="EW21" i="45"/>
  <c r="EV21" i="45"/>
  <c r="EU21" i="45"/>
  <c r="ET21" i="45"/>
  <c r="ES21" i="45"/>
  <c r="FB20" i="45"/>
  <c r="FA20" i="45"/>
  <c r="EZ20" i="45"/>
  <c r="EY20" i="45"/>
  <c r="EX20" i="45"/>
  <c r="EW20" i="45"/>
  <c r="EV20" i="45"/>
  <c r="EU20" i="45"/>
  <c r="ET20" i="45"/>
  <c r="ES20" i="45"/>
  <c r="FB16" i="45"/>
  <c r="FB17" i="45" s="1"/>
  <c r="FA16" i="45"/>
  <c r="EZ16" i="45"/>
  <c r="EY16" i="45"/>
  <c r="EX16" i="45"/>
  <c r="EW16" i="45"/>
  <c r="EV16" i="45"/>
  <c r="EU16" i="45"/>
  <c r="ET16" i="45"/>
  <c r="ET17" i="45" s="1"/>
  <c r="ES16" i="45"/>
  <c r="FB15" i="45"/>
  <c r="FA15" i="45"/>
  <c r="EZ15" i="45"/>
  <c r="EY15" i="45"/>
  <c r="EX15" i="45"/>
  <c r="EW15" i="45"/>
  <c r="EV15" i="45"/>
  <c r="EV17" i="45" s="1"/>
  <c r="EU15" i="45"/>
  <c r="ET15" i="45"/>
  <c r="ES15" i="45"/>
  <c r="FB14" i="45"/>
  <c r="FA14" i="45"/>
  <c r="EZ14" i="45"/>
  <c r="EY14" i="45"/>
  <c r="EX14" i="45"/>
  <c r="EW14" i="45"/>
  <c r="EV14" i="45"/>
  <c r="EU14" i="45"/>
  <c r="ET14" i="45"/>
  <c r="ES14" i="45"/>
  <c r="FB12" i="45"/>
  <c r="FA12" i="45"/>
  <c r="EZ12" i="45"/>
  <c r="EY12" i="45"/>
  <c r="EX12" i="45"/>
  <c r="EW12" i="45"/>
  <c r="EV12" i="45"/>
  <c r="EU12" i="45"/>
  <c r="ET12" i="45"/>
  <c r="ES12" i="45"/>
  <c r="FB11" i="45"/>
  <c r="FA11" i="45"/>
  <c r="EZ11" i="45"/>
  <c r="EY11" i="45"/>
  <c r="EX11" i="45"/>
  <c r="EW11" i="45"/>
  <c r="EV11" i="45"/>
  <c r="EU11" i="45"/>
  <c r="ET11" i="45"/>
  <c r="ES11" i="45"/>
  <c r="FB10" i="45"/>
  <c r="FA10" i="45"/>
  <c r="EZ10" i="45"/>
  <c r="EY10" i="45"/>
  <c r="EX10" i="45"/>
  <c r="EW10" i="45"/>
  <c r="EV10" i="45"/>
  <c r="EU10" i="45"/>
  <c r="ET10" i="45"/>
  <c r="ES10" i="45"/>
  <c r="FB7" i="45"/>
  <c r="FB8" i="45" s="1"/>
  <c r="FA7" i="45"/>
  <c r="FA9" i="45" s="1"/>
  <c r="EZ7" i="45"/>
  <c r="EZ9" i="45" s="1"/>
  <c r="EY7" i="45"/>
  <c r="EY9" i="45" s="1"/>
  <c r="EX7" i="45"/>
  <c r="EX9" i="45" s="1"/>
  <c r="EW7" i="45"/>
  <c r="EW9" i="45" s="1"/>
  <c r="EV7" i="45"/>
  <c r="EV8" i="45" s="1"/>
  <c r="EU7" i="45"/>
  <c r="EU9" i="45" s="1"/>
  <c r="ET7" i="45"/>
  <c r="ET8" i="45" s="1"/>
  <c r="ES7" i="45"/>
  <c r="ES9" i="45" s="1"/>
  <c r="EQ4" i="45"/>
  <c r="EQ5" i="45" s="1"/>
  <c r="EQ6" i="45" s="1"/>
  <c r="EQ7" i="45" s="1"/>
  <c r="EQ8" i="45" s="1"/>
  <c r="EQ9" i="45" s="1"/>
  <c r="EQ10" i="45" s="1"/>
  <c r="EQ11" i="45" s="1"/>
  <c r="EQ12" i="45" s="1"/>
  <c r="EQ13" i="45" s="1"/>
  <c r="EQ14" i="45" s="1"/>
  <c r="EQ15" i="45" s="1"/>
  <c r="EQ16" i="45" s="1"/>
  <c r="EQ17" i="45" s="1"/>
  <c r="EQ18" i="45" s="1"/>
  <c r="EQ19" i="45" s="1"/>
  <c r="EQ20" i="45" s="1"/>
  <c r="EQ21" i="45" s="1"/>
  <c r="EQ22" i="45" s="1"/>
  <c r="EO21" i="45"/>
  <c r="EN21" i="45"/>
  <c r="EM21" i="45"/>
  <c r="EL21" i="45"/>
  <c r="EK21" i="45"/>
  <c r="EJ21" i="45"/>
  <c r="EI21" i="45"/>
  <c r="EH21" i="45"/>
  <c r="EG21" i="45"/>
  <c r="EF21" i="45"/>
  <c r="EO20" i="45"/>
  <c r="EN20" i="45"/>
  <c r="EM20" i="45"/>
  <c r="EL20" i="45"/>
  <c r="EK20" i="45"/>
  <c r="EK22" i="45" s="1"/>
  <c r="EJ20" i="45"/>
  <c r="EI20" i="45"/>
  <c r="EH20" i="45"/>
  <c r="EG20" i="45"/>
  <c r="EF20" i="45"/>
  <c r="EO16" i="45"/>
  <c r="EO17" i="45" s="1"/>
  <c r="EN16" i="45"/>
  <c r="EM16" i="45"/>
  <c r="EL16" i="45"/>
  <c r="EK16" i="45"/>
  <c r="EJ16" i="45"/>
  <c r="EI16" i="45"/>
  <c r="EH16" i="45"/>
  <c r="EH17" i="45" s="1"/>
  <c r="EG16" i="45"/>
  <c r="EG17" i="45" s="1"/>
  <c r="EF16" i="45"/>
  <c r="EO15" i="45"/>
  <c r="EN15" i="45"/>
  <c r="EM15" i="45"/>
  <c r="EL15" i="45"/>
  <c r="EK15" i="45"/>
  <c r="EJ15" i="45"/>
  <c r="EI15" i="45"/>
  <c r="EH15" i="45"/>
  <c r="EG15" i="45"/>
  <c r="EF15" i="45"/>
  <c r="EO14" i="45"/>
  <c r="EN14" i="45"/>
  <c r="EM14" i="45"/>
  <c r="EL14" i="45"/>
  <c r="EK14" i="45"/>
  <c r="EJ14" i="45"/>
  <c r="EI14" i="45"/>
  <c r="EH14" i="45"/>
  <c r="EG14" i="45"/>
  <c r="EF14" i="45"/>
  <c r="EO12" i="45"/>
  <c r="EN12" i="45"/>
  <c r="EM12" i="45"/>
  <c r="EL12" i="45"/>
  <c r="EK12" i="45"/>
  <c r="EJ12" i="45"/>
  <c r="EI12" i="45"/>
  <c r="EH12" i="45"/>
  <c r="EG12" i="45"/>
  <c r="EF12" i="45"/>
  <c r="EO11" i="45"/>
  <c r="EO13" i="45" s="1"/>
  <c r="EN11" i="45"/>
  <c r="EN13" i="45" s="1"/>
  <c r="EM11" i="45"/>
  <c r="EL11" i="45"/>
  <c r="EL13" i="45" s="1"/>
  <c r="EK11" i="45"/>
  <c r="EK13" i="45" s="1"/>
  <c r="EJ11" i="45"/>
  <c r="EI11" i="45"/>
  <c r="EH11" i="45"/>
  <c r="EG11" i="45"/>
  <c r="EG13" i="45" s="1"/>
  <c r="EF11" i="45"/>
  <c r="EF13" i="45" s="1"/>
  <c r="EO10" i="45"/>
  <c r="EN10" i="45"/>
  <c r="EM10" i="45"/>
  <c r="EL10" i="45"/>
  <c r="EK10" i="45"/>
  <c r="EJ10" i="45"/>
  <c r="EI10" i="45"/>
  <c r="EH10" i="45"/>
  <c r="EG10" i="45"/>
  <c r="EF10" i="45"/>
  <c r="EO9" i="45"/>
  <c r="EO7" i="45"/>
  <c r="EO8" i="45" s="1"/>
  <c r="EN7" i="45"/>
  <c r="EN9" i="45" s="1"/>
  <c r="EM7" i="45"/>
  <c r="EM9" i="45" s="1"/>
  <c r="EL7" i="45"/>
  <c r="EL8" i="45" s="1"/>
  <c r="EK7" i="45"/>
  <c r="EK9" i="45" s="1"/>
  <c r="EJ7" i="45"/>
  <c r="EJ9" i="45" s="1"/>
  <c r="EI7" i="45"/>
  <c r="EI8" i="45" s="1"/>
  <c r="EH7" i="45"/>
  <c r="EH8" i="45" s="1"/>
  <c r="EG7" i="45"/>
  <c r="EG8" i="45" s="1"/>
  <c r="EF7" i="45"/>
  <c r="EF9" i="45" s="1"/>
  <c r="ED4" i="45"/>
  <c r="ED5" i="45" s="1"/>
  <c r="ED6" i="45" s="1"/>
  <c r="ED7" i="45" s="1"/>
  <c r="ED8" i="45" s="1"/>
  <c r="ED9" i="45" s="1"/>
  <c r="ED10" i="45" s="1"/>
  <c r="ED11" i="45" s="1"/>
  <c r="ED12" i="45" s="1"/>
  <c r="ED13" i="45" s="1"/>
  <c r="ED14" i="45" s="1"/>
  <c r="ED15" i="45" s="1"/>
  <c r="ED16" i="45" s="1"/>
  <c r="ED17" i="45" s="1"/>
  <c r="ED18" i="45" s="1"/>
  <c r="ED19" i="45" s="1"/>
  <c r="ED20" i="45" s="1"/>
  <c r="ED21" i="45" s="1"/>
  <c r="ED22" i="45" s="1"/>
  <c r="EB21" i="45"/>
  <c r="EA21" i="45"/>
  <c r="DZ21" i="45"/>
  <c r="DY21" i="45"/>
  <c r="DX21" i="45"/>
  <c r="DW21" i="45"/>
  <c r="DV21" i="45"/>
  <c r="DU21" i="45"/>
  <c r="DU22" i="45" s="1"/>
  <c r="DT21" i="45"/>
  <c r="DS21" i="45"/>
  <c r="EB20" i="45"/>
  <c r="EA20" i="45"/>
  <c r="EA22" i="45" s="1"/>
  <c r="DZ20" i="45"/>
  <c r="DZ22" i="45" s="1"/>
  <c r="DY20" i="45"/>
  <c r="DX20" i="45"/>
  <c r="DW20" i="45"/>
  <c r="DV20" i="45"/>
  <c r="DU20" i="45"/>
  <c r="DT20" i="45"/>
  <c r="DS20" i="45"/>
  <c r="DS22" i="45" s="1"/>
  <c r="EB17" i="45"/>
  <c r="EB16" i="45"/>
  <c r="EA16" i="45"/>
  <c r="DZ16" i="45"/>
  <c r="DY16" i="45"/>
  <c r="DX16" i="45"/>
  <c r="DW16" i="45"/>
  <c r="DV16" i="45"/>
  <c r="DU16" i="45"/>
  <c r="DU17" i="45" s="1"/>
  <c r="DT16" i="45"/>
  <c r="DT17" i="45" s="1"/>
  <c r="DS16" i="45"/>
  <c r="EB15" i="45"/>
  <c r="EA15" i="45"/>
  <c r="DZ15" i="45"/>
  <c r="DY15" i="45"/>
  <c r="DX15" i="45"/>
  <c r="DW15" i="45"/>
  <c r="DV15" i="45"/>
  <c r="DU15" i="45"/>
  <c r="DT15" i="45"/>
  <c r="DS15" i="45"/>
  <c r="EB14" i="45"/>
  <c r="EA14" i="45"/>
  <c r="DZ14" i="45"/>
  <c r="DY14" i="45"/>
  <c r="DX14" i="45"/>
  <c r="DW14" i="45"/>
  <c r="DV14" i="45"/>
  <c r="DU14" i="45"/>
  <c r="DT14" i="45"/>
  <c r="DS14" i="45"/>
  <c r="EB12" i="45"/>
  <c r="EA12" i="45"/>
  <c r="DZ12" i="45"/>
  <c r="DY12" i="45"/>
  <c r="DX12" i="45"/>
  <c r="DW12" i="45"/>
  <c r="DV12" i="45"/>
  <c r="DU12" i="45"/>
  <c r="DT12" i="45"/>
  <c r="DS12" i="45"/>
  <c r="EB11" i="45"/>
  <c r="EA11" i="45"/>
  <c r="DZ11" i="45"/>
  <c r="DY11" i="45"/>
  <c r="DY13" i="45" s="1"/>
  <c r="DX11" i="45"/>
  <c r="DW11" i="45"/>
  <c r="DV11" i="45"/>
  <c r="DU11" i="45"/>
  <c r="DU13" i="45" s="1"/>
  <c r="DT11" i="45"/>
  <c r="DS11" i="45"/>
  <c r="EB10" i="45"/>
  <c r="EA10" i="45"/>
  <c r="DZ10" i="45"/>
  <c r="DY10" i="45"/>
  <c r="DX10" i="45"/>
  <c r="DW10" i="45"/>
  <c r="DV10" i="45"/>
  <c r="DU10" i="45"/>
  <c r="DT10" i="45"/>
  <c r="DS10" i="45"/>
  <c r="DW8" i="45"/>
  <c r="EB7" i="45"/>
  <c r="EB8" i="45" s="1"/>
  <c r="EA7" i="45"/>
  <c r="EA9" i="45" s="1"/>
  <c r="DZ7" i="45"/>
  <c r="DZ9" i="45" s="1"/>
  <c r="DY7" i="45"/>
  <c r="DY9" i="45" s="1"/>
  <c r="DX7" i="45"/>
  <c r="DX9" i="45" s="1"/>
  <c r="DW7" i="45"/>
  <c r="DW9" i="45" s="1"/>
  <c r="DV7" i="45"/>
  <c r="DV8" i="45" s="1"/>
  <c r="DU7" i="45"/>
  <c r="DU8" i="45" s="1"/>
  <c r="DT7" i="45"/>
  <c r="DT8" i="45" s="1"/>
  <c r="DS7" i="45"/>
  <c r="DS9" i="45" s="1"/>
  <c r="DQ4" i="45"/>
  <c r="DQ5" i="45" s="1"/>
  <c r="DQ6" i="45" s="1"/>
  <c r="DQ7" i="45" s="1"/>
  <c r="DQ8" i="45" s="1"/>
  <c r="DQ9" i="45" s="1"/>
  <c r="DQ10" i="45" s="1"/>
  <c r="DQ11" i="45" s="1"/>
  <c r="DQ12" i="45" s="1"/>
  <c r="DQ13" i="45" s="1"/>
  <c r="DQ14" i="45" s="1"/>
  <c r="DQ15" i="45" s="1"/>
  <c r="DQ16" i="45" s="1"/>
  <c r="DQ17" i="45" s="1"/>
  <c r="DQ18" i="45" s="1"/>
  <c r="DQ19" i="45" s="1"/>
  <c r="DQ20" i="45" s="1"/>
  <c r="DQ21" i="45" s="1"/>
  <c r="DQ22" i="45" s="1"/>
  <c r="DO21" i="45"/>
  <c r="DN21" i="45"/>
  <c r="DM21" i="45"/>
  <c r="DL21" i="45"/>
  <c r="DK21" i="45"/>
  <c r="DJ21" i="45"/>
  <c r="DI21" i="45"/>
  <c r="DH21" i="45"/>
  <c r="DG21" i="45"/>
  <c r="DF21" i="45"/>
  <c r="DO20" i="45"/>
  <c r="DN20" i="45"/>
  <c r="DM20" i="45"/>
  <c r="DL20" i="45"/>
  <c r="DL22" i="45" s="1"/>
  <c r="DK20" i="45"/>
  <c r="DJ20" i="45"/>
  <c r="DI20" i="45"/>
  <c r="DH20" i="45"/>
  <c r="DH22" i="45" s="1"/>
  <c r="DG20" i="45"/>
  <c r="DF20" i="45"/>
  <c r="DO16" i="45"/>
  <c r="DN16" i="45"/>
  <c r="DM16" i="45"/>
  <c r="DL16" i="45"/>
  <c r="DK16" i="45"/>
  <c r="DJ16" i="45"/>
  <c r="DI16" i="45"/>
  <c r="DH16" i="45"/>
  <c r="DG16" i="45"/>
  <c r="DF16" i="45"/>
  <c r="DO15" i="45"/>
  <c r="DN15" i="45"/>
  <c r="DM15" i="45"/>
  <c r="DL15" i="45"/>
  <c r="DK15" i="45"/>
  <c r="DJ15" i="45"/>
  <c r="DI15" i="45"/>
  <c r="DH15" i="45"/>
  <c r="DG15" i="45"/>
  <c r="DF15" i="45"/>
  <c r="DO14" i="45"/>
  <c r="DN14" i="45"/>
  <c r="DM14" i="45"/>
  <c r="DL14" i="45"/>
  <c r="DK14" i="45"/>
  <c r="DJ14" i="45"/>
  <c r="DI14" i="45"/>
  <c r="DH14" i="45"/>
  <c r="DG14" i="45"/>
  <c r="DF14" i="45"/>
  <c r="DO12" i="45"/>
  <c r="DN12" i="45"/>
  <c r="DM12" i="45"/>
  <c r="DL12" i="45"/>
  <c r="DL13" i="45" s="1"/>
  <c r="DK12" i="45"/>
  <c r="DJ12" i="45"/>
  <c r="DI12" i="45"/>
  <c r="DH12" i="45"/>
  <c r="DG12" i="45"/>
  <c r="DF12" i="45"/>
  <c r="DO11" i="45"/>
  <c r="DO13" i="45" s="1"/>
  <c r="DN11" i="45"/>
  <c r="DN13" i="45" s="1"/>
  <c r="DM11" i="45"/>
  <c r="DL11" i="45"/>
  <c r="DK11" i="45"/>
  <c r="DJ11" i="45"/>
  <c r="DJ13" i="45" s="1"/>
  <c r="DI11" i="45"/>
  <c r="DI13" i="45" s="1"/>
  <c r="DH11" i="45"/>
  <c r="DG11" i="45"/>
  <c r="DG13" i="45" s="1"/>
  <c r="DF11" i="45"/>
  <c r="DF13" i="45" s="1"/>
  <c r="DO10" i="45"/>
  <c r="DN10" i="45"/>
  <c r="DM10" i="45"/>
  <c r="DL10" i="45"/>
  <c r="DK10" i="45"/>
  <c r="DJ10" i="45"/>
  <c r="DI10" i="45"/>
  <c r="DH10" i="45"/>
  <c r="DG10" i="45"/>
  <c r="DF10" i="45"/>
  <c r="DO7" i="45"/>
  <c r="DO8" i="45" s="1"/>
  <c r="DN7" i="45"/>
  <c r="DN9" i="45" s="1"/>
  <c r="DM7" i="45"/>
  <c r="DM9" i="45" s="1"/>
  <c r="DL7" i="45"/>
  <c r="DL9" i="45" s="1"/>
  <c r="DK7" i="45"/>
  <c r="DK9" i="45" s="1"/>
  <c r="DJ7" i="45"/>
  <c r="DJ9" i="45" s="1"/>
  <c r="DI7" i="45"/>
  <c r="DI8" i="45" s="1"/>
  <c r="DH7" i="45"/>
  <c r="DH8" i="45" s="1"/>
  <c r="DG7" i="45"/>
  <c r="DG8" i="45" s="1"/>
  <c r="DF7" i="45"/>
  <c r="DF9" i="45" s="1"/>
  <c r="DD4" i="45"/>
  <c r="DD5" i="45" s="1"/>
  <c r="DD6" i="45" s="1"/>
  <c r="DD7" i="45" s="1"/>
  <c r="DD8" i="45" s="1"/>
  <c r="DD9" i="45" s="1"/>
  <c r="DD10" i="45" s="1"/>
  <c r="DD11" i="45" s="1"/>
  <c r="DD12" i="45" s="1"/>
  <c r="DD13" i="45" s="1"/>
  <c r="DD14" i="45" s="1"/>
  <c r="DD15" i="45" s="1"/>
  <c r="DD16" i="45" s="1"/>
  <c r="DD17" i="45" s="1"/>
  <c r="DD18" i="45" s="1"/>
  <c r="DD19" i="45" s="1"/>
  <c r="DD20" i="45" s="1"/>
  <c r="DD21" i="45" s="1"/>
  <c r="DD22" i="45" s="1"/>
  <c r="Q6" i="45"/>
  <c r="Q7" i="45" s="1"/>
  <c r="Q8" i="45" s="1"/>
  <c r="Q9" i="45" s="1"/>
  <c r="Q10" i="45" s="1"/>
  <c r="Q11" i="45" s="1"/>
  <c r="Q12" i="45" s="1"/>
  <c r="Q13" i="45" s="1"/>
  <c r="Q14" i="45" s="1"/>
  <c r="Q15" i="45" s="1"/>
  <c r="Q16" i="45" s="1"/>
  <c r="Q17" i="45" s="1"/>
  <c r="Q18" i="45" s="1"/>
  <c r="Q19" i="45" s="1"/>
  <c r="Q20" i="45" s="1"/>
  <c r="Q21" i="45" s="1"/>
  <c r="Q22" i="45" s="1"/>
  <c r="Q23" i="45" s="1"/>
  <c r="Q24" i="45" s="1"/>
  <c r="Q25" i="45" s="1"/>
  <c r="Q26" i="45" s="1"/>
  <c r="Q27" i="45" s="1"/>
  <c r="Q28" i="45" s="1"/>
  <c r="Q29" i="45" s="1"/>
  <c r="Q30" i="45" s="1"/>
  <c r="Q31" i="45" s="1"/>
  <c r="Q32" i="45" s="1"/>
  <c r="Q33" i="45" s="1"/>
  <c r="Q34" i="45" s="1"/>
  <c r="Q35" i="45" s="1"/>
  <c r="Q36" i="45" s="1"/>
  <c r="Q37" i="45" s="1"/>
  <c r="Q38" i="45" s="1"/>
  <c r="Q39" i="45" s="1"/>
  <c r="Q40" i="45" s="1"/>
  <c r="Q41" i="45" s="1"/>
  <c r="Q42" i="45" s="1"/>
  <c r="Q43" i="45" s="1"/>
  <c r="Q44" i="45" s="1"/>
  <c r="T44" i="45"/>
  <c r="U44" i="45"/>
  <c r="V44" i="45"/>
  <c r="W44" i="45"/>
  <c r="X44" i="45"/>
  <c r="Y44" i="45"/>
  <c r="Z44" i="45"/>
  <c r="AA44" i="45"/>
  <c r="AB44" i="45"/>
  <c r="S44" i="45"/>
  <c r="D44" i="45"/>
  <c r="O62" i="2"/>
  <c r="X62" i="2"/>
  <c r="W62" i="2"/>
  <c r="V62" i="2"/>
  <c r="U62" i="2"/>
  <c r="T62" i="2"/>
  <c r="S62" i="2"/>
  <c r="S63" i="2" s="1"/>
  <c r="R62" i="2"/>
  <c r="Q62" i="2"/>
  <c r="P62" i="2"/>
  <c r="X61" i="2"/>
  <c r="W61" i="2"/>
  <c r="V61" i="2"/>
  <c r="U61" i="2"/>
  <c r="T61" i="2"/>
  <c r="S61" i="2"/>
  <c r="R61" i="2"/>
  <c r="Q61" i="2"/>
  <c r="P61" i="2"/>
  <c r="O61" i="2"/>
  <c r="X60" i="2"/>
  <c r="W60" i="2"/>
  <c r="V60" i="2"/>
  <c r="U60" i="2"/>
  <c r="T60" i="2"/>
  <c r="S60" i="2"/>
  <c r="R60" i="2"/>
  <c r="Q60" i="2"/>
  <c r="P60" i="2"/>
  <c r="O60" i="2"/>
  <c r="X58" i="2"/>
  <c r="W58" i="2"/>
  <c r="V58" i="2"/>
  <c r="U58" i="2"/>
  <c r="T58" i="2"/>
  <c r="S58" i="2"/>
  <c r="R58" i="2"/>
  <c r="Q58" i="2"/>
  <c r="P58" i="2"/>
  <c r="O58" i="2"/>
  <c r="X57" i="2"/>
  <c r="W57" i="2"/>
  <c r="V57" i="2"/>
  <c r="V59" i="2" s="1"/>
  <c r="U57" i="2"/>
  <c r="U59" i="2" s="1"/>
  <c r="T57" i="2"/>
  <c r="T59" i="2" s="1"/>
  <c r="S57" i="2"/>
  <c r="R57" i="2"/>
  <c r="R59" i="2" s="1"/>
  <c r="Q57" i="2"/>
  <c r="Q59" i="2" s="1"/>
  <c r="P57" i="2"/>
  <c r="O57" i="2"/>
  <c r="X56" i="2"/>
  <c r="W56" i="2"/>
  <c r="V56" i="2"/>
  <c r="U56" i="2"/>
  <c r="T56" i="2"/>
  <c r="S56" i="2"/>
  <c r="R56" i="2"/>
  <c r="Q56" i="2"/>
  <c r="P56" i="2"/>
  <c r="O56" i="2"/>
  <c r="O54" i="2"/>
  <c r="X53" i="2"/>
  <c r="X55" i="2" s="1"/>
  <c r="W53" i="2"/>
  <c r="W55" i="2" s="1"/>
  <c r="V53" i="2"/>
  <c r="V54" i="2" s="1"/>
  <c r="U53" i="2"/>
  <c r="U54" i="2" s="1"/>
  <c r="T53" i="2"/>
  <c r="T55" i="2" s="1"/>
  <c r="S53" i="2"/>
  <c r="S55" i="2" s="1"/>
  <c r="R53" i="2"/>
  <c r="R55" i="2" s="1"/>
  <c r="Q53" i="2"/>
  <c r="Q54" i="2" s="1"/>
  <c r="P53" i="2"/>
  <c r="P55" i="2" s="1"/>
  <c r="O53" i="2"/>
  <c r="O55" i="2" s="1"/>
  <c r="P62" i="1"/>
  <c r="Q62" i="1"/>
  <c r="R62" i="1"/>
  <c r="S62" i="1"/>
  <c r="T62" i="1"/>
  <c r="U62" i="1"/>
  <c r="V62" i="1"/>
  <c r="W62" i="1"/>
  <c r="X62" i="1"/>
  <c r="O62" i="1"/>
  <c r="P61" i="1"/>
  <c r="P63" i="1" s="1"/>
  <c r="Q61" i="1"/>
  <c r="Q63" i="1" s="1"/>
  <c r="R61" i="1"/>
  <c r="S61" i="1"/>
  <c r="T61" i="1"/>
  <c r="U61" i="1"/>
  <c r="V61" i="1"/>
  <c r="W61" i="1"/>
  <c r="X61" i="1"/>
  <c r="X63" i="1" s="1"/>
  <c r="O61" i="1"/>
  <c r="P60" i="1"/>
  <c r="Q60" i="1"/>
  <c r="R60" i="1"/>
  <c r="S60" i="1"/>
  <c r="T60" i="1"/>
  <c r="U60" i="1"/>
  <c r="V60" i="1"/>
  <c r="W60" i="1"/>
  <c r="X60" i="1"/>
  <c r="O60" i="1"/>
  <c r="P58" i="1"/>
  <c r="P59" i="1" s="1"/>
  <c r="Q58" i="1"/>
  <c r="R58" i="1"/>
  <c r="S58" i="1"/>
  <c r="T58" i="1"/>
  <c r="U58" i="1"/>
  <c r="V58" i="1"/>
  <c r="W58" i="1"/>
  <c r="X58" i="1"/>
  <c r="O58" i="1"/>
  <c r="P57" i="1"/>
  <c r="Q57" i="1"/>
  <c r="R57" i="1"/>
  <c r="R59" i="1" s="1"/>
  <c r="S57" i="1"/>
  <c r="S59" i="1" s="1"/>
  <c r="T57" i="1"/>
  <c r="U57" i="1"/>
  <c r="V57" i="1"/>
  <c r="W57" i="1"/>
  <c r="X57" i="1"/>
  <c r="O57" i="1"/>
  <c r="P56" i="1"/>
  <c r="Q56" i="1"/>
  <c r="R56" i="1"/>
  <c r="S56" i="1"/>
  <c r="T56" i="1"/>
  <c r="U56" i="1"/>
  <c r="V56" i="1"/>
  <c r="W56" i="1"/>
  <c r="X56" i="1"/>
  <c r="O56" i="1"/>
  <c r="BS4" i="45" s="1"/>
  <c r="P53" i="1"/>
  <c r="Q53" i="1"/>
  <c r="R53" i="1"/>
  <c r="R55" i="1" s="1"/>
  <c r="S53" i="1"/>
  <c r="S55" i="1" s="1"/>
  <c r="T53" i="1"/>
  <c r="T54" i="1" s="1"/>
  <c r="U53" i="1"/>
  <c r="U54" i="1" s="1"/>
  <c r="V53" i="1"/>
  <c r="V54" i="1" s="1"/>
  <c r="W53" i="1"/>
  <c r="W55" i="1" s="1"/>
  <c r="X53" i="1"/>
  <c r="X55" i="1" s="1"/>
  <c r="O53" i="1"/>
  <c r="X59" i="1"/>
  <c r="Q59" i="1"/>
  <c r="O59" i="1"/>
  <c r="T55" i="1"/>
  <c r="Q55" i="1"/>
  <c r="P55" i="1"/>
  <c r="O55" i="1"/>
  <c r="R70" i="2" l="1"/>
  <c r="D5" i="45"/>
  <c r="X54" i="2"/>
  <c r="U63" i="2"/>
  <c r="V63" i="2"/>
  <c r="X70" i="2"/>
  <c r="P59" i="2"/>
  <c r="O64" i="2" s="1"/>
  <c r="O65" i="2" s="1"/>
  <c r="X59" i="2"/>
  <c r="O63" i="2"/>
  <c r="Q70" i="2"/>
  <c r="T70" i="2"/>
  <c r="T70" i="1"/>
  <c r="R54" i="1"/>
  <c r="S70" i="1"/>
  <c r="Q70" i="1"/>
  <c r="O70" i="1"/>
  <c r="X31" i="45"/>
  <c r="BF38" i="45"/>
  <c r="D39" i="45"/>
  <c r="J39" i="45"/>
  <c r="V22" i="45"/>
  <c r="D15" i="45"/>
  <c r="P54" i="2"/>
  <c r="T63" i="2"/>
  <c r="T64" i="2" s="1"/>
  <c r="T65" i="2" s="1"/>
  <c r="S68" i="2"/>
  <c r="P70" i="2"/>
  <c r="R68" i="2"/>
  <c r="W54" i="2"/>
  <c r="U68" i="2"/>
  <c r="T68" i="2"/>
  <c r="O59" i="2"/>
  <c r="W59" i="2"/>
  <c r="W63" i="2"/>
  <c r="S70" i="2"/>
  <c r="U55" i="2"/>
  <c r="P63" i="2"/>
  <c r="X63" i="2"/>
  <c r="P68" i="2"/>
  <c r="U70" i="2"/>
  <c r="V55" i="2"/>
  <c r="S59" i="2"/>
  <c r="S64" i="2" s="1"/>
  <c r="S65" i="2" s="1"/>
  <c r="Q63" i="2"/>
  <c r="V70" i="2"/>
  <c r="R63" i="2"/>
  <c r="W70" i="2"/>
  <c r="W5" i="45"/>
  <c r="U70" i="1"/>
  <c r="O63" i="1"/>
  <c r="P68" i="1"/>
  <c r="X68" i="1"/>
  <c r="T59" i="1"/>
  <c r="R63" i="1"/>
  <c r="Q68" i="1"/>
  <c r="R70" i="1"/>
  <c r="W70" i="1"/>
  <c r="V70" i="1"/>
  <c r="D28" i="45"/>
  <c r="W28" i="45"/>
  <c r="X28" i="45"/>
  <c r="D29" i="45"/>
  <c r="W29" i="45"/>
  <c r="D30" i="45"/>
  <c r="W30" i="45"/>
  <c r="S31" i="45"/>
  <c r="W31" i="45"/>
  <c r="K32" i="45"/>
  <c r="W32" i="45"/>
  <c r="W33" i="45"/>
  <c r="AF33" i="45"/>
  <c r="V34" i="45"/>
  <c r="W35" i="45"/>
  <c r="S35" i="45"/>
  <c r="X35" i="45"/>
  <c r="W36" i="45"/>
  <c r="N37" i="45"/>
  <c r="O37" i="45" s="1"/>
  <c r="D38" i="45"/>
  <c r="W38" i="45"/>
  <c r="S39" i="45"/>
  <c r="V40" i="45"/>
  <c r="D40" i="45"/>
  <c r="D41" i="45"/>
  <c r="W41" i="45"/>
  <c r="D43" i="45"/>
  <c r="CF43" i="45"/>
  <c r="V43" i="45"/>
  <c r="BF44" i="45"/>
  <c r="BS44" i="45"/>
  <c r="CS44" i="45"/>
  <c r="AF44" i="45"/>
  <c r="M44" i="45"/>
  <c r="D27" i="45"/>
  <c r="U27" i="45"/>
  <c r="W27" i="45"/>
  <c r="V26" i="45"/>
  <c r="W26" i="45"/>
  <c r="L25" i="45"/>
  <c r="W25" i="45"/>
  <c r="X25" i="45"/>
  <c r="D25" i="45"/>
  <c r="D24" i="45"/>
  <c r="S24" i="45"/>
  <c r="W24" i="45"/>
  <c r="W23" i="45"/>
  <c r="X23" i="45"/>
  <c r="X21" i="45"/>
  <c r="D21" i="45"/>
  <c r="W21" i="45"/>
  <c r="D20" i="45"/>
  <c r="AF20" i="45"/>
  <c r="W20" i="45"/>
  <c r="X20" i="45"/>
  <c r="U19" i="45"/>
  <c r="D19" i="45"/>
  <c r="V17" i="45"/>
  <c r="CS17" i="45"/>
  <c r="T15" i="45"/>
  <c r="BF15" i="45"/>
  <c r="W13" i="45"/>
  <c r="S13" i="45"/>
  <c r="S12" i="45"/>
  <c r="X12" i="45"/>
  <c r="U11" i="45"/>
  <c r="V11" i="45"/>
  <c r="W11" i="45"/>
  <c r="W10" i="45"/>
  <c r="X10" i="45"/>
  <c r="E10" i="45"/>
  <c r="CS10" i="45"/>
  <c r="W9" i="45"/>
  <c r="V8" i="45"/>
  <c r="W8" i="45"/>
  <c r="CS7" i="45"/>
  <c r="U64" i="2"/>
  <c r="U65" i="2" s="1"/>
  <c r="BF4" i="45"/>
  <c r="O64" i="1"/>
  <c r="W63" i="1"/>
  <c r="S68" i="1"/>
  <c r="P70" i="1"/>
  <c r="X70" i="1"/>
  <c r="V68" i="1"/>
  <c r="S63" i="1"/>
  <c r="W68" i="1"/>
  <c r="CS5" i="45"/>
  <c r="CS9" i="45"/>
  <c r="CS11" i="45"/>
  <c r="CS13" i="45"/>
  <c r="CS15" i="45"/>
  <c r="CS19" i="45"/>
  <c r="CS21" i="45"/>
  <c r="CS23" i="45"/>
  <c r="CS25" i="45"/>
  <c r="CS27" i="45"/>
  <c r="CS29" i="45"/>
  <c r="CS31" i="45"/>
  <c r="CS33" i="45"/>
  <c r="CS35" i="45"/>
  <c r="CS39" i="45"/>
  <c r="CS41" i="45"/>
  <c r="CS43" i="45"/>
  <c r="CT2" i="45"/>
  <c r="CS6" i="45"/>
  <c r="CS8" i="45"/>
  <c r="CS12" i="45"/>
  <c r="CS14" i="45"/>
  <c r="CS16" i="45"/>
  <c r="CS18" i="45"/>
  <c r="CS20" i="45"/>
  <c r="CS22" i="45"/>
  <c r="CS24" i="45"/>
  <c r="CS26" i="45"/>
  <c r="CS28" i="45"/>
  <c r="CS30" i="45"/>
  <c r="CS32" i="45"/>
  <c r="CS34" i="45"/>
  <c r="CS36" i="45"/>
  <c r="CS38" i="45"/>
  <c r="CS40" i="45"/>
  <c r="CS42" i="45"/>
  <c r="CF13" i="45"/>
  <c r="CF19" i="45"/>
  <c r="CF27" i="45"/>
  <c r="CF35" i="45"/>
  <c r="CF37" i="45"/>
  <c r="CG2" i="45"/>
  <c r="CF20" i="45"/>
  <c r="CF42" i="45"/>
  <c r="BS5" i="45"/>
  <c r="BS7" i="45"/>
  <c r="BS9" i="45"/>
  <c r="BS11" i="45"/>
  <c r="BS13" i="45"/>
  <c r="BS15" i="45"/>
  <c r="BS17" i="45"/>
  <c r="BS19" i="45"/>
  <c r="BS21" i="45"/>
  <c r="BS23" i="45"/>
  <c r="BS25" i="45"/>
  <c r="BS27" i="45"/>
  <c r="BS29" i="45"/>
  <c r="BS31" i="45"/>
  <c r="BS33" i="45"/>
  <c r="BS35" i="45"/>
  <c r="BS39" i="45"/>
  <c r="BS41" i="45"/>
  <c r="BS43" i="45"/>
  <c r="BT2" i="45"/>
  <c r="BS6" i="45"/>
  <c r="BS8" i="45"/>
  <c r="BS10" i="45"/>
  <c r="BS12" i="45"/>
  <c r="BS14" i="45"/>
  <c r="BS16" i="45"/>
  <c r="BS18" i="45"/>
  <c r="BS20" i="45"/>
  <c r="BS22" i="45"/>
  <c r="BS24" i="45"/>
  <c r="BS26" i="45"/>
  <c r="BS28" i="45"/>
  <c r="BS30" i="45"/>
  <c r="BS32" i="45"/>
  <c r="BS34" i="45"/>
  <c r="BS36" i="45"/>
  <c r="BS38" i="45"/>
  <c r="BS40" i="45"/>
  <c r="BS42" i="45"/>
  <c r="BF5" i="45"/>
  <c r="BF9" i="45"/>
  <c r="BF11" i="45"/>
  <c r="BF13" i="45"/>
  <c r="BF17" i="45"/>
  <c r="BF19" i="45"/>
  <c r="BF21" i="45"/>
  <c r="BF23" i="45"/>
  <c r="BF25" i="45"/>
  <c r="BF27" i="45"/>
  <c r="BF29" i="45"/>
  <c r="BF31" i="45"/>
  <c r="BF33" i="45"/>
  <c r="BF35" i="45"/>
  <c r="BF37" i="45"/>
  <c r="BF39" i="45"/>
  <c r="BF41" i="45"/>
  <c r="BF43" i="45"/>
  <c r="BG2" i="45"/>
  <c r="BF6" i="45"/>
  <c r="BF8" i="45"/>
  <c r="BF10" i="45"/>
  <c r="BF12" i="45"/>
  <c r="BF14" i="45"/>
  <c r="BF16" i="45"/>
  <c r="BF18" i="45"/>
  <c r="BF20" i="45"/>
  <c r="BF22" i="45"/>
  <c r="BF24" i="45"/>
  <c r="BF26" i="45"/>
  <c r="BF28" i="45"/>
  <c r="BF30" i="45"/>
  <c r="BF32" i="45"/>
  <c r="BF34" i="45"/>
  <c r="BF36" i="45"/>
  <c r="BF40" i="45"/>
  <c r="BF42" i="45"/>
  <c r="AS5" i="45"/>
  <c r="AS7" i="45"/>
  <c r="AS9" i="45"/>
  <c r="AS11" i="45"/>
  <c r="AS13" i="45"/>
  <c r="AS15" i="45"/>
  <c r="AS17" i="45"/>
  <c r="AS19" i="45"/>
  <c r="AS21" i="45"/>
  <c r="AS23" i="45"/>
  <c r="AS25" i="45"/>
  <c r="AS27" i="45"/>
  <c r="AS29" i="45"/>
  <c r="AS31" i="45"/>
  <c r="AS33" i="45"/>
  <c r="AS35" i="45"/>
  <c r="AS39" i="45"/>
  <c r="AS41" i="45"/>
  <c r="AS43" i="45"/>
  <c r="AT2" i="45"/>
  <c r="AS6" i="45"/>
  <c r="AS8" i="45"/>
  <c r="AS10" i="45"/>
  <c r="AS12" i="45"/>
  <c r="AS14" i="45"/>
  <c r="AS16" i="45"/>
  <c r="AS18" i="45"/>
  <c r="AS20" i="45"/>
  <c r="AS22" i="45"/>
  <c r="AS24" i="45"/>
  <c r="AS26" i="45"/>
  <c r="AS28" i="45"/>
  <c r="AS30" i="45"/>
  <c r="AS32" i="45"/>
  <c r="AS34" i="45"/>
  <c r="AS36" i="45"/>
  <c r="AS38" i="45"/>
  <c r="AS40" i="45"/>
  <c r="AS42" i="45"/>
  <c r="G4" i="45"/>
  <c r="F11" i="45"/>
  <c r="E18" i="45"/>
  <c r="M26" i="45"/>
  <c r="L33" i="45"/>
  <c r="K40" i="45"/>
  <c r="H5" i="45"/>
  <c r="G12" i="45"/>
  <c r="F19" i="45"/>
  <c r="E26" i="45"/>
  <c r="M34" i="45"/>
  <c r="L41" i="45"/>
  <c r="I6" i="45"/>
  <c r="H13" i="45"/>
  <c r="G20" i="45"/>
  <c r="F27" i="45"/>
  <c r="E34" i="45"/>
  <c r="M42" i="45"/>
  <c r="J7" i="45"/>
  <c r="I14" i="45"/>
  <c r="H21" i="45"/>
  <c r="G28" i="45"/>
  <c r="F35" i="45"/>
  <c r="E42" i="45"/>
  <c r="K8" i="45"/>
  <c r="J15" i="45"/>
  <c r="I22" i="45"/>
  <c r="H29" i="45"/>
  <c r="G36" i="45"/>
  <c r="F43" i="45"/>
  <c r="L9" i="45"/>
  <c r="K16" i="45"/>
  <c r="J23" i="45"/>
  <c r="I30" i="45"/>
  <c r="G44" i="45"/>
  <c r="M10" i="45"/>
  <c r="L17" i="45"/>
  <c r="K24" i="45"/>
  <c r="J31" i="45"/>
  <c r="I38" i="45"/>
  <c r="L4" i="45"/>
  <c r="M5" i="45"/>
  <c r="E5" i="45"/>
  <c r="F6" i="45"/>
  <c r="G7" i="45"/>
  <c r="H8" i="45"/>
  <c r="I9" i="45"/>
  <c r="J10" i="45"/>
  <c r="K11" i="45"/>
  <c r="L12" i="45"/>
  <c r="M13" i="45"/>
  <c r="E13" i="45"/>
  <c r="F14" i="45"/>
  <c r="G15" i="45"/>
  <c r="H16" i="45"/>
  <c r="I17" i="45"/>
  <c r="J18" i="45"/>
  <c r="K19" i="45"/>
  <c r="L20" i="45"/>
  <c r="M21" i="45"/>
  <c r="E21" i="45"/>
  <c r="F22" i="45"/>
  <c r="G23" i="45"/>
  <c r="H24" i="45"/>
  <c r="I25" i="45"/>
  <c r="J26" i="45"/>
  <c r="K27" i="45"/>
  <c r="L28" i="45"/>
  <c r="M29" i="45"/>
  <c r="E29" i="45"/>
  <c r="F30" i="45"/>
  <c r="G31" i="45"/>
  <c r="H32" i="45"/>
  <c r="I33" i="45"/>
  <c r="J34" i="45"/>
  <c r="K35" i="45"/>
  <c r="L36" i="45"/>
  <c r="F38" i="45"/>
  <c r="G39" i="45"/>
  <c r="H40" i="45"/>
  <c r="I41" i="45"/>
  <c r="J42" i="45"/>
  <c r="K43" i="45"/>
  <c r="L44" i="45"/>
  <c r="K4" i="45"/>
  <c r="L5" i="45"/>
  <c r="M6" i="45"/>
  <c r="E6" i="45"/>
  <c r="F7" i="45"/>
  <c r="G8" i="45"/>
  <c r="H9" i="45"/>
  <c r="I10" i="45"/>
  <c r="J11" i="45"/>
  <c r="K12" i="45"/>
  <c r="L13" i="45"/>
  <c r="M14" i="45"/>
  <c r="E14" i="45"/>
  <c r="F15" i="45"/>
  <c r="G16" i="45"/>
  <c r="H17" i="45"/>
  <c r="I18" i="45"/>
  <c r="J19" i="45"/>
  <c r="K20" i="45"/>
  <c r="L21" i="45"/>
  <c r="M22" i="45"/>
  <c r="E22" i="45"/>
  <c r="F23" i="45"/>
  <c r="G24" i="45"/>
  <c r="H25" i="45"/>
  <c r="I26" i="45"/>
  <c r="J27" i="45"/>
  <c r="K28" i="45"/>
  <c r="L29" i="45"/>
  <c r="M30" i="45"/>
  <c r="E30" i="45"/>
  <c r="F31" i="45"/>
  <c r="G32" i="45"/>
  <c r="H33" i="45"/>
  <c r="I34" i="45"/>
  <c r="J35" i="45"/>
  <c r="K36" i="45"/>
  <c r="M38" i="45"/>
  <c r="E38" i="45"/>
  <c r="F39" i="45"/>
  <c r="G40" i="45"/>
  <c r="H41" i="45"/>
  <c r="I42" i="45"/>
  <c r="J43" i="45"/>
  <c r="K44" i="45"/>
  <c r="J4" i="45"/>
  <c r="K5" i="45"/>
  <c r="L6" i="45"/>
  <c r="M7" i="45"/>
  <c r="E7" i="45"/>
  <c r="F8" i="45"/>
  <c r="G9" i="45"/>
  <c r="H10" i="45"/>
  <c r="I11" i="45"/>
  <c r="J12" i="45"/>
  <c r="K13" i="45"/>
  <c r="L14" i="45"/>
  <c r="M15" i="45"/>
  <c r="E15" i="45"/>
  <c r="F16" i="45"/>
  <c r="G17" i="45"/>
  <c r="H18" i="45"/>
  <c r="I19" i="45"/>
  <c r="J20" i="45"/>
  <c r="K21" i="45"/>
  <c r="L22" i="45"/>
  <c r="M23" i="45"/>
  <c r="E23" i="45"/>
  <c r="F24" i="45"/>
  <c r="G25" i="45"/>
  <c r="H26" i="45"/>
  <c r="I27" i="45"/>
  <c r="J28" i="45"/>
  <c r="K29" i="45"/>
  <c r="L30" i="45"/>
  <c r="M31" i="45"/>
  <c r="E31" i="45"/>
  <c r="F32" i="45"/>
  <c r="G33" i="45"/>
  <c r="H34" i="45"/>
  <c r="I35" i="45"/>
  <c r="J36" i="45"/>
  <c r="L38" i="45"/>
  <c r="M39" i="45"/>
  <c r="E39" i="45"/>
  <c r="F40" i="45"/>
  <c r="G41" i="45"/>
  <c r="H42" i="45"/>
  <c r="I43" i="45"/>
  <c r="J44" i="45"/>
  <c r="I4" i="45"/>
  <c r="J5" i="45"/>
  <c r="K6" i="45"/>
  <c r="L7" i="45"/>
  <c r="M8" i="45"/>
  <c r="E8" i="45"/>
  <c r="F9" i="45"/>
  <c r="G10" i="45"/>
  <c r="H11" i="45"/>
  <c r="I12" i="45"/>
  <c r="J13" i="45"/>
  <c r="K14" i="45"/>
  <c r="L15" i="45"/>
  <c r="M16" i="45"/>
  <c r="E16" i="45"/>
  <c r="F17" i="45"/>
  <c r="G18" i="45"/>
  <c r="H19" i="45"/>
  <c r="I20" i="45"/>
  <c r="J21" i="45"/>
  <c r="K22" i="45"/>
  <c r="L23" i="45"/>
  <c r="M24" i="45"/>
  <c r="E24" i="45"/>
  <c r="F25" i="45"/>
  <c r="G26" i="45"/>
  <c r="H27" i="45"/>
  <c r="I28" i="45"/>
  <c r="J29" i="45"/>
  <c r="K30" i="45"/>
  <c r="L31" i="45"/>
  <c r="M32" i="45"/>
  <c r="E32" i="45"/>
  <c r="F33" i="45"/>
  <c r="G34" i="45"/>
  <c r="H35" i="45"/>
  <c r="I36" i="45"/>
  <c r="K38" i="45"/>
  <c r="L39" i="45"/>
  <c r="M40" i="45"/>
  <c r="E40" i="45"/>
  <c r="F41" i="45"/>
  <c r="G42" i="45"/>
  <c r="H43" i="45"/>
  <c r="I44" i="45"/>
  <c r="H4" i="45"/>
  <c r="I5" i="45"/>
  <c r="J6" i="45"/>
  <c r="K7" i="45"/>
  <c r="L8" i="45"/>
  <c r="M9" i="45"/>
  <c r="E9" i="45"/>
  <c r="F10" i="45"/>
  <c r="G11" i="45"/>
  <c r="H12" i="45"/>
  <c r="I13" i="45"/>
  <c r="J14" i="45"/>
  <c r="K15" i="45"/>
  <c r="L16" i="45"/>
  <c r="M17" i="45"/>
  <c r="E17" i="45"/>
  <c r="F18" i="45"/>
  <c r="G19" i="45"/>
  <c r="H20" i="45"/>
  <c r="I21" i="45"/>
  <c r="J22" i="45"/>
  <c r="K23" i="45"/>
  <c r="L24" i="45"/>
  <c r="M25" i="45"/>
  <c r="E25" i="45"/>
  <c r="F26" i="45"/>
  <c r="G27" i="45"/>
  <c r="H28" i="45"/>
  <c r="I29" i="45"/>
  <c r="J30" i="45"/>
  <c r="K31" i="45"/>
  <c r="L32" i="45"/>
  <c r="M33" i="45"/>
  <c r="E33" i="45"/>
  <c r="F34" i="45"/>
  <c r="G35" i="45"/>
  <c r="H36" i="45"/>
  <c r="J38" i="45"/>
  <c r="K39" i="45"/>
  <c r="L40" i="45"/>
  <c r="M41" i="45"/>
  <c r="E41" i="45"/>
  <c r="F42" i="45"/>
  <c r="G43" i="45"/>
  <c r="H44" i="45"/>
  <c r="F4" i="45"/>
  <c r="G5" i="45"/>
  <c r="H6" i="45"/>
  <c r="I7" i="45"/>
  <c r="J8" i="45"/>
  <c r="K9" i="45"/>
  <c r="L10" i="45"/>
  <c r="M11" i="45"/>
  <c r="E11" i="45"/>
  <c r="F12" i="45"/>
  <c r="G13" i="45"/>
  <c r="H14" i="45"/>
  <c r="I15" i="45"/>
  <c r="J16" i="45"/>
  <c r="K17" i="45"/>
  <c r="L18" i="45"/>
  <c r="M19" i="45"/>
  <c r="E19" i="45"/>
  <c r="F20" i="45"/>
  <c r="G21" i="45"/>
  <c r="H22" i="45"/>
  <c r="I23" i="45"/>
  <c r="J24" i="45"/>
  <c r="K25" i="45"/>
  <c r="L26" i="45"/>
  <c r="M27" i="45"/>
  <c r="E27" i="45"/>
  <c r="F28" i="45"/>
  <c r="G29" i="45"/>
  <c r="H30" i="45"/>
  <c r="I31" i="45"/>
  <c r="J32" i="45"/>
  <c r="K33" i="45"/>
  <c r="L34" i="45"/>
  <c r="M35" i="45"/>
  <c r="E35" i="45"/>
  <c r="F36" i="45"/>
  <c r="H38" i="45"/>
  <c r="I39" i="45"/>
  <c r="J40" i="45"/>
  <c r="K41" i="45"/>
  <c r="L42" i="45"/>
  <c r="M43" i="45"/>
  <c r="E43" i="45"/>
  <c r="F44" i="45"/>
  <c r="M4" i="45"/>
  <c r="E4" i="45"/>
  <c r="N4" i="45" s="1"/>
  <c r="O4" i="45" s="1"/>
  <c r="F5" i="45"/>
  <c r="G6" i="45"/>
  <c r="H7" i="45"/>
  <c r="I8" i="45"/>
  <c r="J9" i="45"/>
  <c r="K10" i="45"/>
  <c r="L11" i="45"/>
  <c r="M12" i="45"/>
  <c r="E12" i="45"/>
  <c r="F13" i="45"/>
  <c r="G14" i="45"/>
  <c r="H15" i="45"/>
  <c r="I16" i="45"/>
  <c r="J17" i="45"/>
  <c r="K18" i="45"/>
  <c r="L19" i="45"/>
  <c r="M20" i="45"/>
  <c r="E20" i="45"/>
  <c r="F21" i="45"/>
  <c r="G22" i="45"/>
  <c r="H23" i="45"/>
  <c r="I24" i="45"/>
  <c r="J25" i="45"/>
  <c r="K26" i="45"/>
  <c r="L27" i="45"/>
  <c r="M28" i="45"/>
  <c r="E28" i="45"/>
  <c r="F29" i="45"/>
  <c r="G30" i="45"/>
  <c r="H31" i="45"/>
  <c r="I32" i="45"/>
  <c r="J33" i="45"/>
  <c r="K34" i="45"/>
  <c r="L35" i="45"/>
  <c r="M36" i="45"/>
  <c r="E36" i="45"/>
  <c r="G38" i="45"/>
  <c r="H39" i="45"/>
  <c r="I40" i="45"/>
  <c r="J41" i="45"/>
  <c r="K42" i="45"/>
  <c r="L43" i="45"/>
  <c r="E44" i="45"/>
  <c r="AF5" i="45"/>
  <c r="AF7" i="45"/>
  <c r="AF9" i="45"/>
  <c r="AF11" i="45"/>
  <c r="AF13" i="45"/>
  <c r="AF15" i="45"/>
  <c r="AF17" i="45"/>
  <c r="AF19" i="45"/>
  <c r="AF21" i="45"/>
  <c r="AF23" i="45"/>
  <c r="AF25" i="45"/>
  <c r="AF27" i="45"/>
  <c r="AF29" i="45"/>
  <c r="AF31" i="45"/>
  <c r="AF35" i="45"/>
  <c r="AF39" i="45"/>
  <c r="AF41" i="45"/>
  <c r="AF43" i="45"/>
  <c r="AG2" i="45"/>
  <c r="AF6" i="45"/>
  <c r="AF8" i="45"/>
  <c r="AF10" i="45"/>
  <c r="AF12" i="45"/>
  <c r="AF14" i="45"/>
  <c r="AF16" i="45"/>
  <c r="AF18" i="45"/>
  <c r="AF22" i="45"/>
  <c r="AF24" i="45"/>
  <c r="AF26" i="45"/>
  <c r="AF28" i="45"/>
  <c r="AF30" i="45"/>
  <c r="AF32" i="45"/>
  <c r="AF34" i="45"/>
  <c r="AF36" i="45"/>
  <c r="AF38" i="45"/>
  <c r="AF40" i="45"/>
  <c r="AF42" i="45"/>
  <c r="EO18" i="45"/>
  <c r="EO19" i="45" s="1"/>
  <c r="GT22" i="45"/>
  <c r="HB22" i="45"/>
  <c r="DI22" i="45"/>
  <c r="DW22" i="45"/>
  <c r="ET9" i="45"/>
  <c r="EX13" i="45"/>
  <c r="EX17" i="45"/>
  <c r="EV22" i="45"/>
  <c r="FJ22" i="45"/>
  <c r="FV13" i="45"/>
  <c r="FV17" i="45"/>
  <c r="GO17" i="45"/>
  <c r="GW13" i="45"/>
  <c r="HL22" i="45"/>
  <c r="EI17" i="45"/>
  <c r="EF22" i="45"/>
  <c r="EN22" i="45"/>
  <c r="EY17" i="45"/>
  <c r="EW22" i="45"/>
  <c r="EU22" i="45"/>
  <c r="FG13" i="45"/>
  <c r="FO13" i="45"/>
  <c r="FM13" i="45"/>
  <c r="FG17" i="45"/>
  <c r="FG18" i="45" s="1"/>
  <c r="FG19" i="45" s="1"/>
  <c r="FT9" i="45"/>
  <c r="FW13" i="45"/>
  <c r="FU22" i="45"/>
  <c r="GF13" i="45"/>
  <c r="HI17" i="45"/>
  <c r="DT13" i="45"/>
  <c r="EB13" i="45"/>
  <c r="DV17" i="45"/>
  <c r="DY22" i="45"/>
  <c r="FX13" i="45"/>
  <c r="GG13" i="45"/>
  <c r="GO13" i="45"/>
  <c r="DY8" i="45"/>
  <c r="EH22" i="45"/>
  <c r="EU13" i="45"/>
  <c r="FG9" i="45"/>
  <c r="FK13" i="45"/>
  <c r="FK18" i="45" s="1"/>
  <c r="FK19" i="45" s="1"/>
  <c r="FK17" i="45"/>
  <c r="GH22" i="45"/>
  <c r="GT13" i="45"/>
  <c r="HB13" i="45"/>
  <c r="HB18" i="45" s="1"/>
  <c r="HK8" i="45"/>
  <c r="HK13" i="45"/>
  <c r="DG22" i="45"/>
  <c r="DO22" i="45"/>
  <c r="DT9" i="45"/>
  <c r="DX13" i="45"/>
  <c r="EI22" i="45"/>
  <c r="GK17" i="45"/>
  <c r="GU13" i="45"/>
  <c r="GS22" i="45"/>
  <c r="HA22" i="45"/>
  <c r="HL13" i="45"/>
  <c r="HH22" i="45"/>
  <c r="DJ8" i="45"/>
  <c r="DK17" i="45"/>
  <c r="DL17" i="45"/>
  <c r="DJ22" i="45"/>
  <c r="DZ13" i="45"/>
  <c r="EK8" i="45"/>
  <c r="EL22" i="45"/>
  <c r="EJ22" i="45"/>
  <c r="EV13" i="45"/>
  <c r="FL13" i="45"/>
  <c r="FL17" i="45"/>
  <c r="FV9" i="45"/>
  <c r="GO18" i="45"/>
  <c r="GM17" i="45"/>
  <c r="GW22" i="45"/>
  <c r="HO17" i="45"/>
  <c r="DM13" i="45"/>
  <c r="DG17" i="45"/>
  <c r="DO17" i="45"/>
  <c r="DK22" i="45"/>
  <c r="DS13" i="45"/>
  <c r="EA13" i="45"/>
  <c r="EG9" i="45"/>
  <c r="EJ17" i="45"/>
  <c r="EM22" i="45"/>
  <c r="EW13" i="45"/>
  <c r="FO17" i="45"/>
  <c r="FO18" i="45" s="1"/>
  <c r="FM17" i="45"/>
  <c r="FY13" i="45"/>
  <c r="FX17" i="45"/>
  <c r="FV22" i="45"/>
  <c r="GI22" i="45"/>
  <c r="GU17" i="45"/>
  <c r="HH17" i="45"/>
  <c r="HK22" i="45"/>
  <c r="FY17" i="45"/>
  <c r="GG17" i="45"/>
  <c r="HH9" i="45"/>
  <c r="GK22" i="45"/>
  <c r="GW8" i="45"/>
  <c r="HI9" i="45"/>
  <c r="DH17" i="45"/>
  <c r="DX8" i="45"/>
  <c r="DX22" i="45"/>
  <c r="DV22" i="45"/>
  <c r="EM13" i="45"/>
  <c r="EZ17" i="45"/>
  <c r="EZ18" i="45" s="1"/>
  <c r="EZ19" i="45" s="1"/>
  <c r="EX22" i="45"/>
  <c r="FH13" i="45"/>
  <c r="FS17" i="45"/>
  <c r="GA17" i="45"/>
  <c r="GI17" i="45"/>
  <c r="GY8" i="45"/>
  <c r="GX13" i="45"/>
  <c r="GX17" i="45"/>
  <c r="GX18" i="45" s="1"/>
  <c r="GX19" i="45" s="1"/>
  <c r="HK17" i="45"/>
  <c r="HK18" i="45" s="1"/>
  <c r="HK19" i="45" s="1"/>
  <c r="DI17" i="45"/>
  <c r="DI18" i="45" s="1"/>
  <c r="DW17" i="45"/>
  <c r="EY13" i="45"/>
  <c r="EU17" i="45"/>
  <c r="EU18" i="45" s="1"/>
  <c r="EU19" i="45" s="1"/>
  <c r="ES17" i="45"/>
  <c r="FA17" i="45"/>
  <c r="FI13" i="45"/>
  <c r="FI17" i="45"/>
  <c r="FF22" i="45"/>
  <c r="FN22" i="45"/>
  <c r="FX8" i="45"/>
  <c r="FT17" i="45"/>
  <c r="FT18" i="45" s="1"/>
  <c r="FT19" i="45" s="1"/>
  <c r="GB17" i="45"/>
  <c r="GJ8" i="45"/>
  <c r="GJ17" i="45"/>
  <c r="GG22" i="45"/>
  <c r="GO22" i="45"/>
  <c r="GS17" i="45"/>
  <c r="GY17" i="45"/>
  <c r="GV22" i="45"/>
  <c r="HM13" i="45"/>
  <c r="HI22" i="45"/>
  <c r="DL8" i="45"/>
  <c r="DU9" i="45"/>
  <c r="DZ17" i="45"/>
  <c r="DT22" i="45"/>
  <c r="EB22" i="45"/>
  <c r="EH9" i="45"/>
  <c r="EH13" i="45"/>
  <c r="EM17" i="45"/>
  <c r="EG22" i="45"/>
  <c r="EO22" i="45"/>
  <c r="EW17" i="45"/>
  <c r="EW18" i="45" s="1"/>
  <c r="EW19" i="45" s="1"/>
  <c r="EZ22" i="45"/>
  <c r="FO9" i="45"/>
  <c r="FW8" i="45"/>
  <c r="FW17" i="45"/>
  <c r="FW18" i="45" s="1"/>
  <c r="FW19" i="45" s="1"/>
  <c r="FY22" i="45"/>
  <c r="GJ13" i="45"/>
  <c r="GJ18" i="45" s="1"/>
  <c r="GJ19" i="45" s="1"/>
  <c r="HB9" i="45"/>
  <c r="HF13" i="45"/>
  <c r="HN13" i="45"/>
  <c r="HM22" i="45"/>
  <c r="DH9" i="45"/>
  <c r="DV9" i="45"/>
  <c r="DV13" i="45"/>
  <c r="DS17" i="45"/>
  <c r="EA17" i="45"/>
  <c r="EA18" i="45" s="1"/>
  <c r="EA19" i="45" s="1"/>
  <c r="EI9" i="45"/>
  <c r="EI13" i="45"/>
  <c r="EF17" i="45"/>
  <c r="EF18" i="45" s="1"/>
  <c r="EF19" i="45" s="1"/>
  <c r="EN17" i="45"/>
  <c r="EN18" i="45" s="1"/>
  <c r="EN19" i="45" s="1"/>
  <c r="EZ13" i="45"/>
  <c r="ES22" i="45"/>
  <c r="FA22" i="45"/>
  <c r="FK22" i="45"/>
  <c r="FS13" i="45"/>
  <c r="GA13" i="45"/>
  <c r="FZ22" i="45"/>
  <c r="GO9" i="45"/>
  <c r="GL22" i="45"/>
  <c r="GX22" i="45"/>
  <c r="HL8" i="45"/>
  <c r="HG13" i="45"/>
  <c r="HO13" i="45"/>
  <c r="HL17" i="45"/>
  <c r="HL18" i="45" s="1"/>
  <c r="HF22" i="45"/>
  <c r="HN22" i="45"/>
  <c r="DI9" i="45"/>
  <c r="DK13" i="45"/>
  <c r="DM22" i="45"/>
  <c r="DW13" i="45"/>
  <c r="EL9" i="45"/>
  <c r="EJ13" i="45"/>
  <c r="EU8" i="45"/>
  <c r="ES13" i="45"/>
  <c r="FA13" i="45"/>
  <c r="ET22" i="45"/>
  <c r="FB22" i="45"/>
  <c r="FJ8" i="45"/>
  <c r="FL22" i="45"/>
  <c r="FY8" i="45"/>
  <c r="FT13" i="45"/>
  <c r="GB13" i="45"/>
  <c r="FS22" i="45"/>
  <c r="GA22" i="45"/>
  <c r="GM22" i="45"/>
  <c r="GY22" i="45"/>
  <c r="HG9" i="45"/>
  <c r="HH13" i="45"/>
  <c r="HG22" i="45"/>
  <c r="HO22" i="45"/>
  <c r="DL18" i="45"/>
  <c r="HO9" i="45"/>
  <c r="DJ17" i="45"/>
  <c r="DF22" i="45"/>
  <c r="DN22" i="45"/>
  <c r="EB9" i="45"/>
  <c r="EW8" i="45"/>
  <c r="ET13" i="45"/>
  <c r="FB13" i="45"/>
  <c r="FK8" i="45"/>
  <c r="FF13" i="45"/>
  <c r="FN13" i="45"/>
  <c r="FM18" i="45" s="1"/>
  <c r="FM19" i="45" s="1"/>
  <c r="FM22" i="45"/>
  <c r="FU13" i="45"/>
  <c r="FT22" i="45"/>
  <c r="GB22" i="45"/>
  <c r="GM13" i="45"/>
  <c r="GL18" i="45" s="1"/>
  <c r="GL19" i="45" s="1"/>
  <c r="GK18" i="45"/>
  <c r="GK19" i="45" s="1"/>
  <c r="GF22" i="45"/>
  <c r="GN22" i="45"/>
  <c r="GS13" i="45"/>
  <c r="HA13" i="45"/>
  <c r="GZ22" i="45"/>
  <c r="HI13" i="45"/>
  <c r="HH18" i="45" s="1"/>
  <c r="EJ8" i="45"/>
  <c r="EX8" i="45"/>
  <c r="FL18" i="45"/>
  <c r="FL19" i="45" s="1"/>
  <c r="GY18" i="45"/>
  <c r="GY19" i="45" s="1"/>
  <c r="DM17" i="45"/>
  <c r="DM18" i="45" s="1"/>
  <c r="DM19" i="45" s="1"/>
  <c r="DX17" i="45"/>
  <c r="DX18" i="45" s="1"/>
  <c r="DX19" i="45" s="1"/>
  <c r="EB18" i="45"/>
  <c r="EB19" i="45" s="1"/>
  <c r="EK17" i="45"/>
  <c r="EK18" i="45" s="1"/>
  <c r="EK19" i="45" s="1"/>
  <c r="FH9" i="45"/>
  <c r="FF17" i="45"/>
  <c r="FN17" i="45"/>
  <c r="GB9" i="45"/>
  <c r="GG9" i="45"/>
  <c r="GN13" i="45"/>
  <c r="GF17" i="45"/>
  <c r="GN17" i="45"/>
  <c r="GT9" i="45"/>
  <c r="GV13" i="45"/>
  <c r="HA17" i="45"/>
  <c r="DK8" i="45"/>
  <c r="DH13" i="45"/>
  <c r="DG18" i="45" s="1"/>
  <c r="DF17" i="45"/>
  <c r="DN17" i="45"/>
  <c r="DN18" i="45" s="1"/>
  <c r="DN19" i="45" s="1"/>
  <c r="DY17" i="45"/>
  <c r="EL17" i="45"/>
  <c r="EL18" i="45" s="1"/>
  <c r="FB9" i="45"/>
  <c r="EY22" i="45"/>
  <c r="FI9" i="45"/>
  <c r="FJ13" i="45"/>
  <c r="FJ18" i="45" s="1"/>
  <c r="FJ19" i="45" s="1"/>
  <c r="FX22" i="45"/>
  <c r="GH9" i="45"/>
  <c r="GI13" i="45"/>
  <c r="GH18" i="45" s="1"/>
  <c r="GJ22" i="45"/>
  <c r="GV9" i="45"/>
  <c r="HJ8" i="45"/>
  <c r="HJ17" i="45"/>
  <c r="HJ18" i="45" s="1"/>
  <c r="HJ19" i="45" s="1"/>
  <c r="HL19" i="45"/>
  <c r="HM18" i="45"/>
  <c r="HM19" i="45" s="1"/>
  <c r="HN18" i="45"/>
  <c r="HN19" i="45" s="1"/>
  <c r="HM8" i="45"/>
  <c r="HF8" i="45"/>
  <c r="HN8" i="45"/>
  <c r="GZ18" i="45"/>
  <c r="GZ19" i="45" s="1"/>
  <c r="GT18" i="45"/>
  <c r="GU18" i="45"/>
  <c r="GW18" i="45"/>
  <c r="GW19" i="45" s="1"/>
  <c r="GV18" i="45"/>
  <c r="GX8" i="45"/>
  <c r="GU9" i="45"/>
  <c r="GZ8" i="45"/>
  <c r="GS8" i="45"/>
  <c r="HA8" i="45"/>
  <c r="GG18" i="45"/>
  <c r="GL8" i="45"/>
  <c r="GI9" i="45"/>
  <c r="GM8" i="45"/>
  <c r="GF8" i="45"/>
  <c r="GN8" i="45"/>
  <c r="FZ18" i="45"/>
  <c r="FZ19" i="45" s="1"/>
  <c r="FS18" i="45"/>
  <c r="FS19" i="45" s="1"/>
  <c r="FV18" i="45"/>
  <c r="FV19" i="45" s="1"/>
  <c r="FZ8" i="45"/>
  <c r="FS8" i="45"/>
  <c r="GA8" i="45"/>
  <c r="FF18" i="45"/>
  <c r="FF19" i="45" s="1"/>
  <c r="FH18" i="45"/>
  <c r="FH19" i="45" s="1"/>
  <c r="FM8" i="45"/>
  <c r="FF8" i="45"/>
  <c r="FN8" i="45"/>
  <c r="EV18" i="45"/>
  <c r="ET18" i="45"/>
  <c r="ET19" i="45" s="1"/>
  <c r="EY8" i="45"/>
  <c r="EV9" i="45"/>
  <c r="EZ8" i="45"/>
  <c r="ES8" i="45"/>
  <c r="FA8" i="45"/>
  <c r="EM18" i="45"/>
  <c r="EM19" i="45" s="1"/>
  <c r="EG18" i="45"/>
  <c r="EH18" i="45"/>
  <c r="EJ18" i="45"/>
  <c r="EJ19" i="45" s="1"/>
  <c r="EI18" i="45"/>
  <c r="EI19" i="45" s="1"/>
  <c r="EM8" i="45"/>
  <c r="EF8" i="45"/>
  <c r="EN8" i="45"/>
  <c r="DT18" i="45"/>
  <c r="DU18" i="45"/>
  <c r="DV18" i="45"/>
  <c r="DZ8" i="45"/>
  <c r="DS8" i="45"/>
  <c r="EA8" i="45"/>
  <c r="DH18" i="45"/>
  <c r="DL19" i="45"/>
  <c r="DO18" i="45"/>
  <c r="DF18" i="45"/>
  <c r="DF19" i="45" s="1"/>
  <c r="DG9" i="45"/>
  <c r="DO9" i="45"/>
  <c r="DM8" i="45"/>
  <c r="DF8" i="45"/>
  <c r="DN8" i="45"/>
  <c r="W64" i="2"/>
  <c r="W65" i="2" s="1"/>
  <c r="X64" i="2"/>
  <c r="X65" i="2" s="1"/>
  <c r="Q64" i="2"/>
  <c r="R64" i="2"/>
  <c r="R65" i="2" s="1"/>
  <c r="V64" i="2"/>
  <c r="V65" i="2" s="1"/>
  <c r="R54" i="2"/>
  <c r="S54" i="2"/>
  <c r="Q55" i="2"/>
  <c r="T54" i="2"/>
  <c r="T63" i="1"/>
  <c r="U63" i="1"/>
  <c r="V63" i="1"/>
  <c r="W59" i="1"/>
  <c r="W64" i="1" s="1"/>
  <c r="W65" i="1" s="1"/>
  <c r="V59" i="1"/>
  <c r="R64" i="1"/>
  <c r="R65" i="1" s="1"/>
  <c r="U59" i="1"/>
  <c r="Q64" i="1"/>
  <c r="Q65" i="1" s="1"/>
  <c r="S64" i="1"/>
  <c r="S65" i="1" s="1"/>
  <c r="P64" i="1"/>
  <c r="P65" i="1" s="1"/>
  <c r="X64" i="1"/>
  <c r="X65" i="1" s="1"/>
  <c r="O54" i="1"/>
  <c r="CS4" i="45" s="1"/>
  <c r="W54" i="1"/>
  <c r="U55" i="1"/>
  <c r="P54" i="1"/>
  <c r="X54" i="1"/>
  <c r="V55" i="1"/>
  <c r="Q54" i="1"/>
  <c r="S54" i="1"/>
  <c r="N43" i="45" l="1"/>
  <c r="O43" i="45" s="1"/>
  <c r="N24" i="45"/>
  <c r="O24" i="45" s="1"/>
  <c r="P64" i="2"/>
  <c r="P65" i="2" s="1"/>
  <c r="N28" i="45"/>
  <c r="O28" i="45" s="1"/>
  <c r="N31" i="45"/>
  <c r="O31" i="45" s="1"/>
  <c r="N32" i="45"/>
  <c r="O32" i="45" s="1"/>
  <c r="CF36" i="45"/>
  <c r="N40" i="45"/>
  <c r="O40" i="45" s="1"/>
  <c r="CF41" i="45"/>
  <c r="N41" i="45"/>
  <c r="O41" i="45" s="1"/>
  <c r="CF25" i="45"/>
  <c r="N23" i="45"/>
  <c r="O23" i="45" s="1"/>
  <c r="N20" i="45"/>
  <c r="O20" i="45" s="1"/>
  <c r="CF18" i="45"/>
  <c r="N17" i="45"/>
  <c r="O17" i="45" s="1"/>
  <c r="N16" i="45"/>
  <c r="O16" i="45" s="1"/>
  <c r="N14" i="45"/>
  <c r="O14" i="45" s="1"/>
  <c r="N11" i="45"/>
  <c r="O11" i="45" s="1"/>
  <c r="CF11" i="45"/>
  <c r="N10" i="45"/>
  <c r="O10" i="45" s="1"/>
  <c r="T64" i="1"/>
  <c r="T65" i="1" s="1"/>
  <c r="CF28" i="45"/>
  <c r="N29" i="45"/>
  <c r="O29" i="45" s="1"/>
  <c r="CF29" i="45"/>
  <c r="CF30" i="45"/>
  <c r="N30" i="45"/>
  <c r="O30" i="45" s="1"/>
  <c r="CF31" i="45"/>
  <c r="CF32" i="45"/>
  <c r="N33" i="45"/>
  <c r="O33" i="45" s="1"/>
  <c r="CF33" i="45"/>
  <c r="CF34" i="45"/>
  <c r="N34" i="45"/>
  <c r="O34" i="45" s="1"/>
  <c r="N35" i="45"/>
  <c r="O35" i="45" s="1"/>
  <c r="N36" i="45"/>
  <c r="O36" i="45" s="1"/>
  <c r="N38" i="45"/>
  <c r="O38" i="45" s="1"/>
  <c r="N39" i="45"/>
  <c r="O39" i="45" s="1"/>
  <c r="CF39" i="45"/>
  <c r="CF40" i="45"/>
  <c r="N42" i="45"/>
  <c r="O42" i="45" s="1"/>
  <c r="CF44" i="45"/>
  <c r="N44" i="45"/>
  <c r="O44" i="45" s="1"/>
  <c r="N27" i="45"/>
  <c r="O27" i="45" s="1"/>
  <c r="N26" i="45"/>
  <c r="O26" i="45" s="1"/>
  <c r="CF26" i="45"/>
  <c r="N25" i="45"/>
  <c r="O25" i="45" s="1"/>
  <c r="CF24" i="45"/>
  <c r="CF23" i="45"/>
  <c r="N22" i="45"/>
  <c r="O22" i="45" s="1"/>
  <c r="CF22" i="45"/>
  <c r="CF21" i="45"/>
  <c r="N21" i="45"/>
  <c r="O21" i="45" s="1"/>
  <c r="CF17" i="45"/>
  <c r="CF16" i="45"/>
  <c r="CF15" i="45"/>
  <c r="N15" i="45"/>
  <c r="O15" i="45" s="1"/>
  <c r="CF14" i="45"/>
  <c r="N13" i="45"/>
  <c r="O13" i="45" s="1"/>
  <c r="N12" i="45"/>
  <c r="O12" i="45" s="1"/>
  <c r="CF12" i="45"/>
  <c r="CF10" i="45"/>
  <c r="N9" i="45"/>
  <c r="O9" i="45" s="1"/>
  <c r="CF9" i="45"/>
  <c r="N8" i="45"/>
  <c r="O8" i="45" s="1"/>
  <c r="CF8" i="45"/>
  <c r="CF7" i="45"/>
  <c r="N7" i="45"/>
  <c r="O7" i="45" s="1"/>
  <c r="BF7" i="45"/>
  <c r="N6" i="45"/>
  <c r="O6" i="45" s="1"/>
  <c r="CF6" i="45"/>
  <c r="N5" i="45"/>
  <c r="O5" i="45" s="1"/>
  <c r="CF5" i="45"/>
  <c r="Q65" i="2"/>
  <c r="U64" i="1"/>
  <c r="U65" i="1" s="1"/>
  <c r="O65" i="1"/>
  <c r="CF4" i="45"/>
  <c r="CT44" i="45"/>
  <c r="CT42" i="45"/>
  <c r="CT40" i="45"/>
  <c r="CT38" i="45"/>
  <c r="CT36" i="45"/>
  <c r="CT34" i="45"/>
  <c r="CT32" i="45"/>
  <c r="CT30" i="45"/>
  <c r="CT28" i="45"/>
  <c r="CT26" i="45"/>
  <c r="CT24" i="45"/>
  <c r="CT22" i="45"/>
  <c r="CT20" i="45"/>
  <c r="CT18" i="45"/>
  <c r="CT16" i="45"/>
  <c r="CT14" i="45"/>
  <c r="CT12" i="45"/>
  <c r="CT10" i="45"/>
  <c r="CT8" i="45"/>
  <c r="CT6" i="45"/>
  <c r="CT4" i="45"/>
  <c r="CT43" i="45"/>
  <c r="CT41" i="45"/>
  <c r="CT39" i="45"/>
  <c r="CT35" i="45"/>
  <c r="CT33" i="45"/>
  <c r="CT31" i="45"/>
  <c r="CT29" i="45"/>
  <c r="CT27" i="45"/>
  <c r="CT25" i="45"/>
  <c r="CT23" i="45"/>
  <c r="CT21" i="45"/>
  <c r="CT19" i="45"/>
  <c r="CT17" i="45"/>
  <c r="CT15" i="45"/>
  <c r="CT13" i="45"/>
  <c r="CT11" i="45"/>
  <c r="CT9" i="45"/>
  <c r="CT7" i="45"/>
  <c r="CT5" i="45"/>
  <c r="CU2" i="45"/>
  <c r="CG44" i="45"/>
  <c r="CG42" i="45"/>
  <c r="CG40" i="45"/>
  <c r="CG38" i="45"/>
  <c r="CG36" i="45"/>
  <c r="CG34" i="45"/>
  <c r="CG32" i="45"/>
  <c r="CG30" i="45"/>
  <c r="CG28" i="45"/>
  <c r="CG26" i="45"/>
  <c r="CG24" i="45"/>
  <c r="CG22" i="45"/>
  <c r="CG20" i="45"/>
  <c r="CG18" i="45"/>
  <c r="CG16" i="45"/>
  <c r="CG14" i="45"/>
  <c r="CG12" i="45"/>
  <c r="CG10" i="45"/>
  <c r="CG8" i="45"/>
  <c r="CG6" i="45"/>
  <c r="CG4" i="45"/>
  <c r="CH2" i="45"/>
  <c r="CG43" i="45"/>
  <c r="CG41" i="45"/>
  <c r="CG39" i="45"/>
  <c r="CG37" i="45"/>
  <c r="CG35" i="45"/>
  <c r="CG33" i="45"/>
  <c r="CG31" i="45"/>
  <c r="CG29" i="45"/>
  <c r="CG27" i="45"/>
  <c r="CG25" i="45"/>
  <c r="CG23" i="45"/>
  <c r="CG21" i="45"/>
  <c r="CG19" i="45"/>
  <c r="CG17" i="45"/>
  <c r="CG15" i="45"/>
  <c r="CG13" i="45"/>
  <c r="CG11" i="45"/>
  <c r="CG9" i="45"/>
  <c r="CG7" i="45"/>
  <c r="CG5" i="45"/>
  <c r="N19" i="45"/>
  <c r="O19" i="45" s="1"/>
  <c r="N18" i="45"/>
  <c r="O18" i="45" s="1"/>
  <c r="BT44" i="45"/>
  <c r="BT42" i="45"/>
  <c r="BT40" i="45"/>
  <c r="BT38" i="45"/>
  <c r="BT36" i="45"/>
  <c r="BT34" i="45"/>
  <c r="BT32" i="45"/>
  <c r="BT30" i="45"/>
  <c r="BT28" i="45"/>
  <c r="BT26" i="45"/>
  <c r="BT24" i="45"/>
  <c r="BT22" i="45"/>
  <c r="BT20" i="45"/>
  <c r="BT18" i="45"/>
  <c r="BT16" i="45"/>
  <c r="BT14" i="45"/>
  <c r="BT12" i="45"/>
  <c r="BT10" i="45"/>
  <c r="BT8" i="45"/>
  <c r="BT6" i="45"/>
  <c r="BT4" i="45"/>
  <c r="BU2" i="45"/>
  <c r="BT43" i="45"/>
  <c r="BT41" i="45"/>
  <c r="BT39" i="45"/>
  <c r="BT35" i="45"/>
  <c r="BT33" i="45"/>
  <c r="BT31" i="45"/>
  <c r="BT29" i="45"/>
  <c r="BT27" i="45"/>
  <c r="BT25" i="45"/>
  <c r="BT23" i="45"/>
  <c r="BT21" i="45"/>
  <c r="BT19" i="45"/>
  <c r="BT17" i="45"/>
  <c r="BT15" i="45"/>
  <c r="BT13" i="45"/>
  <c r="BT11" i="45"/>
  <c r="BT9" i="45"/>
  <c r="BT7" i="45"/>
  <c r="BT5" i="45"/>
  <c r="BG44" i="45"/>
  <c r="BG42" i="45"/>
  <c r="BG40" i="45"/>
  <c r="BG38" i="45"/>
  <c r="BG36" i="45"/>
  <c r="BG34" i="45"/>
  <c r="BG32" i="45"/>
  <c r="BG30" i="45"/>
  <c r="BG28" i="45"/>
  <c r="BG26" i="45"/>
  <c r="BG24" i="45"/>
  <c r="BG22" i="45"/>
  <c r="BG20" i="45"/>
  <c r="BG18" i="45"/>
  <c r="BG16" i="45"/>
  <c r="BG14" i="45"/>
  <c r="BG12" i="45"/>
  <c r="BG10" i="45"/>
  <c r="BG8" i="45"/>
  <c r="BG6" i="45"/>
  <c r="BG4" i="45"/>
  <c r="BH2" i="45"/>
  <c r="BG43" i="45"/>
  <c r="BG41" i="45"/>
  <c r="BG39" i="45"/>
  <c r="BG37" i="45"/>
  <c r="BG35" i="45"/>
  <c r="BG33" i="45"/>
  <c r="BG31" i="45"/>
  <c r="BG29" i="45"/>
  <c r="BG27" i="45"/>
  <c r="BG25" i="45"/>
  <c r="BG23" i="45"/>
  <c r="BG21" i="45"/>
  <c r="BG19" i="45"/>
  <c r="BG17" i="45"/>
  <c r="BG15" i="45"/>
  <c r="BG13" i="45"/>
  <c r="BG11" i="45"/>
  <c r="BG9" i="45"/>
  <c r="BG7" i="45"/>
  <c r="BG5" i="45"/>
  <c r="AT44" i="45"/>
  <c r="AT42" i="45"/>
  <c r="AT40" i="45"/>
  <c r="AT38" i="45"/>
  <c r="AT36" i="45"/>
  <c r="AT34" i="45"/>
  <c r="AT32" i="45"/>
  <c r="AT30" i="45"/>
  <c r="AT28" i="45"/>
  <c r="AT26" i="45"/>
  <c r="AT24" i="45"/>
  <c r="AT22" i="45"/>
  <c r="AT20" i="45"/>
  <c r="AT18" i="45"/>
  <c r="AT16" i="45"/>
  <c r="AT14" i="45"/>
  <c r="AT12" i="45"/>
  <c r="AT10" i="45"/>
  <c r="AT8" i="45"/>
  <c r="AT6" i="45"/>
  <c r="AT4" i="45"/>
  <c r="AU2" i="45"/>
  <c r="AT43" i="45"/>
  <c r="AT41" i="45"/>
  <c r="AT39" i="45"/>
  <c r="AT35" i="45"/>
  <c r="AT33" i="45"/>
  <c r="AT31" i="45"/>
  <c r="AT29" i="45"/>
  <c r="AT27" i="45"/>
  <c r="AT25" i="45"/>
  <c r="AT23" i="45"/>
  <c r="AT21" i="45"/>
  <c r="AT19" i="45"/>
  <c r="AT17" i="45"/>
  <c r="AT15" i="45"/>
  <c r="AT13" i="45"/>
  <c r="AT11" i="45"/>
  <c r="AT9" i="45"/>
  <c r="AT7" i="45"/>
  <c r="AT5" i="45"/>
  <c r="DZ18" i="45"/>
  <c r="DZ19" i="45" s="1"/>
  <c r="FY18" i="45"/>
  <c r="FY19" i="45" s="1"/>
  <c r="EX18" i="45"/>
  <c r="EX19" i="45" s="1"/>
  <c r="GB18" i="45"/>
  <c r="GB19" i="45" s="1"/>
  <c r="ES18" i="45"/>
  <c r="ES19" i="45" s="1"/>
  <c r="FN18" i="45"/>
  <c r="FN19" i="45" s="1"/>
  <c r="HA18" i="45"/>
  <c r="HA19" i="45" s="1"/>
  <c r="FA18" i="45"/>
  <c r="FA19" i="45" s="1"/>
  <c r="FO19" i="45"/>
  <c r="DY18" i="45"/>
  <c r="DY19" i="45" s="1"/>
  <c r="HB19" i="45"/>
  <c r="GO19" i="45"/>
  <c r="EY18" i="45"/>
  <c r="EY19" i="45" s="1"/>
  <c r="FU18" i="45"/>
  <c r="FU19" i="45" s="1"/>
  <c r="DT19" i="45"/>
  <c r="EG19" i="45"/>
  <c r="HH19" i="45"/>
  <c r="EL19" i="45"/>
  <c r="GV19" i="45"/>
  <c r="AG44" i="45"/>
  <c r="AG42" i="45"/>
  <c r="AG40" i="45"/>
  <c r="AG38" i="45"/>
  <c r="AG36" i="45"/>
  <c r="AG34" i="45"/>
  <c r="AG32" i="45"/>
  <c r="AG30" i="45"/>
  <c r="AG28" i="45"/>
  <c r="AG26" i="45"/>
  <c r="AG24" i="45"/>
  <c r="AG22" i="45"/>
  <c r="AG20" i="45"/>
  <c r="AG18" i="45"/>
  <c r="AG16" i="45"/>
  <c r="AG14" i="45"/>
  <c r="AG12" i="45"/>
  <c r="AG10" i="45"/>
  <c r="AG8" i="45"/>
  <c r="AG6" i="45"/>
  <c r="AG4" i="45"/>
  <c r="AH2" i="45"/>
  <c r="AG43" i="45"/>
  <c r="AG41" i="45"/>
  <c r="AG39" i="45"/>
  <c r="AG35" i="45"/>
  <c r="AG33" i="45"/>
  <c r="AG31" i="45"/>
  <c r="AG29" i="45"/>
  <c r="AG27" i="45"/>
  <c r="AG25" i="45"/>
  <c r="AG23" i="45"/>
  <c r="AG21" i="45"/>
  <c r="AG19" i="45"/>
  <c r="AG17" i="45"/>
  <c r="AG15" i="45"/>
  <c r="AG13" i="45"/>
  <c r="AG11" i="45"/>
  <c r="AG9" i="45"/>
  <c r="AG7" i="45"/>
  <c r="AG5" i="45"/>
  <c r="GF18" i="45"/>
  <c r="GF19" i="45" s="1"/>
  <c r="DW18" i="45"/>
  <c r="DW19" i="45" s="1"/>
  <c r="DK18" i="45"/>
  <c r="DK19" i="45" s="1"/>
  <c r="GG19" i="45"/>
  <c r="HO18" i="45"/>
  <c r="HO19" i="45" s="1"/>
  <c r="GT19" i="45"/>
  <c r="DO19" i="45"/>
  <c r="DV19" i="45"/>
  <c r="FI18" i="45"/>
  <c r="FI19" i="45" s="1"/>
  <c r="DS18" i="45"/>
  <c r="DS19" i="45" s="1"/>
  <c r="GS18" i="45"/>
  <c r="GS19" i="45" s="1"/>
  <c r="FX18" i="45"/>
  <c r="FX19" i="45" s="1"/>
  <c r="FB18" i="45"/>
  <c r="FB19" i="45" s="1"/>
  <c r="GA18" i="45"/>
  <c r="GA19" i="45" s="1"/>
  <c r="DI19" i="45"/>
  <c r="HG18" i="45"/>
  <c r="HG19" i="45" s="1"/>
  <c r="GH19" i="45"/>
  <c r="GN18" i="45"/>
  <c r="GN19" i="45" s="1"/>
  <c r="DJ18" i="45"/>
  <c r="DJ19" i="45" s="1"/>
  <c r="HF18" i="45"/>
  <c r="HF19" i="45" s="1"/>
  <c r="GM18" i="45"/>
  <c r="GM19" i="45" s="1"/>
  <c r="HI18" i="45"/>
  <c r="HI19" i="45" s="1"/>
  <c r="DU19" i="45"/>
  <c r="GI18" i="45"/>
  <c r="GI19" i="45" s="1"/>
  <c r="GU19" i="45"/>
  <c r="DH19" i="45"/>
  <c r="EH19" i="45"/>
  <c r="EV19" i="45"/>
  <c r="DG19" i="45"/>
  <c r="V64" i="1"/>
  <c r="V65" i="1" s="1"/>
  <c r="CF38" i="45" l="1"/>
  <c r="CV2" i="45"/>
  <c r="CU43" i="45"/>
  <c r="CU41" i="45"/>
  <c r="CU39" i="45"/>
  <c r="CU35" i="45"/>
  <c r="CU33" i="45"/>
  <c r="CU31" i="45"/>
  <c r="CU29" i="45"/>
  <c r="CU27" i="45"/>
  <c r="CU25" i="45"/>
  <c r="CU23" i="45"/>
  <c r="CU21" i="45"/>
  <c r="CU19" i="45"/>
  <c r="CU17" i="45"/>
  <c r="CU15" i="45"/>
  <c r="CU13" i="45"/>
  <c r="CU11" i="45"/>
  <c r="CU9" i="45"/>
  <c r="CU7" i="45"/>
  <c r="CU5" i="45"/>
  <c r="CU44" i="45"/>
  <c r="CU42" i="45"/>
  <c r="CU40" i="45"/>
  <c r="CU38" i="45"/>
  <c r="CU36" i="45"/>
  <c r="CU34" i="45"/>
  <c r="CU32" i="45"/>
  <c r="CU30" i="45"/>
  <c r="CU28" i="45"/>
  <c r="CU26" i="45"/>
  <c r="CU24" i="45"/>
  <c r="CU22" i="45"/>
  <c r="CU20" i="45"/>
  <c r="CU18" i="45"/>
  <c r="CU16" i="45"/>
  <c r="CU14" i="45"/>
  <c r="CU12" i="45"/>
  <c r="CU10" i="45"/>
  <c r="CU8" i="45"/>
  <c r="CU6" i="45"/>
  <c r="CU4" i="45"/>
  <c r="CI2" i="45"/>
  <c r="CH43" i="45"/>
  <c r="CH41" i="45"/>
  <c r="CH39" i="45"/>
  <c r="CH37" i="45"/>
  <c r="CH35" i="45"/>
  <c r="CH33" i="45"/>
  <c r="CH31" i="45"/>
  <c r="CH29" i="45"/>
  <c r="CH27" i="45"/>
  <c r="CH25" i="45"/>
  <c r="CH23" i="45"/>
  <c r="CH21" i="45"/>
  <c r="CH19" i="45"/>
  <c r="CH17" i="45"/>
  <c r="CH15" i="45"/>
  <c r="CH13" i="45"/>
  <c r="CH11" i="45"/>
  <c r="CH9" i="45"/>
  <c r="CH7" i="45"/>
  <c r="CH5" i="45"/>
  <c r="CH44" i="45"/>
  <c r="CH42" i="45"/>
  <c r="CH40" i="45"/>
  <c r="CH38" i="45"/>
  <c r="CH36" i="45"/>
  <c r="CH34" i="45"/>
  <c r="CH32" i="45"/>
  <c r="CH30" i="45"/>
  <c r="CH28" i="45"/>
  <c r="CH26" i="45"/>
  <c r="CH24" i="45"/>
  <c r="CH22" i="45"/>
  <c r="CH20" i="45"/>
  <c r="CH18" i="45"/>
  <c r="CH16" i="45"/>
  <c r="CH14" i="45"/>
  <c r="CH12" i="45"/>
  <c r="CH10" i="45"/>
  <c r="CH8" i="45"/>
  <c r="CH6" i="45"/>
  <c r="CH4" i="45"/>
  <c r="BV2" i="45"/>
  <c r="BU43" i="45"/>
  <c r="BU41" i="45"/>
  <c r="BU39" i="45"/>
  <c r="BU35" i="45"/>
  <c r="BU33" i="45"/>
  <c r="BU31" i="45"/>
  <c r="BU29" i="45"/>
  <c r="BU27" i="45"/>
  <c r="BU25" i="45"/>
  <c r="BU23" i="45"/>
  <c r="BU21" i="45"/>
  <c r="BU19" i="45"/>
  <c r="BU17" i="45"/>
  <c r="BU15" i="45"/>
  <c r="BU13" i="45"/>
  <c r="BU11" i="45"/>
  <c r="BU9" i="45"/>
  <c r="BU7" i="45"/>
  <c r="BU5" i="45"/>
  <c r="BU44" i="45"/>
  <c r="BU42" i="45"/>
  <c r="BU40" i="45"/>
  <c r="BU38" i="45"/>
  <c r="BU36" i="45"/>
  <c r="BU34" i="45"/>
  <c r="BU32" i="45"/>
  <c r="BU30" i="45"/>
  <c r="BU28" i="45"/>
  <c r="BU26" i="45"/>
  <c r="BU24" i="45"/>
  <c r="BU22" i="45"/>
  <c r="BU20" i="45"/>
  <c r="BU18" i="45"/>
  <c r="BU16" i="45"/>
  <c r="BU14" i="45"/>
  <c r="BU12" i="45"/>
  <c r="BU10" i="45"/>
  <c r="BU8" i="45"/>
  <c r="BU6" i="45"/>
  <c r="BU4" i="45"/>
  <c r="BI2" i="45"/>
  <c r="BH43" i="45"/>
  <c r="BH41" i="45"/>
  <c r="BH39" i="45"/>
  <c r="BH37" i="45"/>
  <c r="BH35" i="45"/>
  <c r="BH33" i="45"/>
  <c r="BH31" i="45"/>
  <c r="BH29" i="45"/>
  <c r="BH27" i="45"/>
  <c r="BH25" i="45"/>
  <c r="BH23" i="45"/>
  <c r="BH21" i="45"/>
  <c r="BH19" i="45"/>
  <c r="BH17" i="45"/>
  <c r="BH15" i="45"/>
  <c r="BH13" i="45"/>
  <c r="BH11" i="45"/>
  <c r="BH9" i="45"/>
  <c r="BH7" i="45"/>
  <c r="BH5" i="45"/>
  <c r="BH44" i="45"/>
  <c r="BH42" i="45"/>
  <c r="BH40" i="45"/>
  <c r="BH38" i="45"/>
  <c r="BH36" i="45"/>
  <c r="BH34" i="45"/>
  <c r="BH32" i="45"/>
  <c r="BH30" i="45"/>
  <c r="BH28" i="45"/>
  <c r="BH26" i="45"/>
  <c r="BH24" i="45"/>
  <c r="BH22" i="45"/>
  <c r="BH20" i="45"/>
  <c r="BH18" i="45"/>
  <c r="BH16" i="45"/>
  <c r="BH14" i="45"/>
  <c r="BH12" i="45"/>
  <c r="BH10" i="45"/>
  <c r="BH8" i="45"/>
  <c r="BH6" i="45"/>
  <c r="BH4" i="45"/>
  <c r="AU40" i="45"/>
  <c r="AU32" i="45"/>
  <c r="AU26" i="45"/>
  <c r="AU14" i="45"/>
  <c r="AU8" i="45"/>
  <c r="AV2" i="45"/>
  <c r="AU20" i="45"/>
  <c r="AU36" i="45"/>
  <c r="AU6" i="45"/>
  <c r="AU43" i="45"/>
  <c r="AU41" i="45"/>
  <c r="AU39" i="45"/>
  <c r="AU35" i="45"/>
  <c r="AU33" i="45"/>
  <c r="AU31" i="45"/>
  <c r="AU29" i="45"/>
  <c r="AU27" i="45"/>
  <c r="AU25" i="45"/>
  <c r="AU23" i="45"/>
  <c r="AU21" i="45"/>
  <c r="AU19" i="45"/>
  <c r="AU17" i="45"/>
  <c r="AU15" i="45"/>
  <c r="AU13" i="45"/>
  <c r="AU11" i="45"/>
  <c r="AU9" i="45"/>
  <c r="AU7" i="45"/>
  <c r="AU5" i="45"/>
  <c r="AU38" i="45"/>
  <c r="AU34" i="45"/>
  <c r="AU24" i="45"/>
  <c r="AU4" i="45"/>
  <c r="AU42" i="45"/>
  <c r="AU18" i="45"/>
  <c r="AU28" i="45"/>
  <c r="AU22" i="45"/>
  <c r="AU16" i="45"/>
  <c r="AU10" i="45"/>
  <c r="AU44" i="45"/>
  <c r="AU30" i="45"/>
  <c r="AU12" i="45"/>
  <c r="AH26" i="45"/>
  <c r="AH14" i="45"/>
  <c r="AH6" i="45"/>
  <c r="AI2" i="45"/>
  <c r="AH40" i="45"/>
  <c r="AH32" i="45"/>
  <c r="AH10" i="45"/>
  <c r="AH18" i="45"/>
  <c r="AH4" i="45"/>
  <c r="AH43" i="45"/>
  <c r="AH41" i="45"/>
  <c r="AH39" i="45"/>
  <c r="AH35" i="45"/>
  <c r="AH33" i="45"/>
  <c r="AH31" i="45"/>
  <c r="AH29" i="45"/>
  <c r="AH27" i="45"/>
  <c r="AH25" i="45"/>
  <c r="AH23" i="45"/>
  <c r="AH21" i="45"/>
  <c r="AH19" i="45"/>
  <c r="AH17" i="45"/>
  <c r="AH15" i="45"/>
  <c r="AH13" i="45"/>
  <c r="AH11" i="45"/>
  <c r="AH9" i="45"/>
  <c r="AH7" i="45"/>
  <c r="AH5" i="45"/>
  <c r="AH42" i="45"/>
  <c r="AH12" i="45"/>
  <c r="AH38" i="45"/>
  <c r="AH34" i="45"/>
  <c r="AH30" i="45"/>
  <c r="AH24" i="45"/>
  <c r="AH8" i="45"/>
  <c r="AH36" i="45"/>
  <c r="AH28" i="45"/>
  <c r="AH22" i="45"/>
  <c r="AH16" i="45"/>
  <c r="AH44" i="45"/>
  <c r="AH20" i="45"/>
  <c r="CW2" i="45" l="1"/>
  <c r="CV33" i="45"/>
  <c r="CV29" i="45"/>
  <c r="CV23" i="45"/>
  <c r="CV13" i="45"/>
  <c r="CV35" i="45"/>
  <c r="CV31" i="45"/>
  <c r="CV17" i="45"/>
  <c r="CV41" i="45"/>
  <c r="CV27" i="45"/>
  <c r="CV15" i="45"/>
  <c r="CV9" i="45"/>
  <c r="CV5" i="45"/>
  <c r="CV44" i="45"/>
  <c r="CV42" i="45"/>
  <c r="CV40" i="45"/>
  <c r="CV38" i="45"/>
  <c r="CV36" i="45"/>
  <c r="CV34" i="45"/>
  <c r="CV32" i="45"/>
  <c r="CV30" i="45"/>
  <c r="CV28" i="45"/>
  <c r="CV26" i="45"/>
  <c r="CV24" i="45"/>
  <c r="CV22" i="45"/>
  <c r="CV20" i="45"/>
  <c r="CV18" i="45"/>
  <c r="CV16" i="45"/>
  <c r="CV14" i="45"/>
  <c r="CV12" i="45"/>
  <c r="CV10" i="45"/>
  <c r="CV8" i="45"/>
  <c r="CV6" i="45"/>
  <c r="CV4" i="45"/>
  <c r="CV25" i="45"/>
  <c r="CV21" i="45"/>
  <c r="CV11" i="45"/>
  <c r="CV7" i="45"/>
  <c r="CV43" i="45"/>
  <c r="CV39" i="45"/>
  <c r="CV19" i="45"/>
  <c r="CJ2" i="45"/>
  <c r="CI43" i="45"/>
  <c r="CI41" i="45"/>
  <c r="CI39" i="45"/>
  <c r="CI37" i="45"/>
  <c r="CI35" i="45"/>
  <c r="CI33" i="45"/>
  <c r="CI31" i="45"/>
  <c r="CI29" i="45"/>
  <c r="CI27" i="45"/>
  <c r="CI25" i="45"/>
  <c r="CI23" i="45"/>
  <c r="CI21" i="45"/>
  <c r="CI19" i="45"/>
  <c r="CI17" i="45"/>
  <c r="CI15" i="45"/>
  <c r="CI13" i="45"/>
  <c r="CI11" i="45"/>
  <c r="CI9" i="45"/>
  <c r="CI7" i="45"/>
  <c r="CI5" i="45"/>
  <c r="CI44" i="45"/>
  <c r="CI42" i="45"/>
  <c r="CI40" i="45"/>
  <c r="CI38" i="45"/>
  <c r="CI36" i="45"/>
  <c r="CI34" i="45"/>
  <c r="CI32" i="45"/>
  <c r="CI30" i="45"/>
  <c r="CI28" i="45"/>
  <c r="CI26" i="45"/>
  <c r="CI24" i="45"/>
  <c r="CI22" i="45"/>
  <c r="CI20" i="45"/>
  <c r="CI18" i="45"/>
  <c r="CI16" i="45"/>
  <c r="CI14" i="45"/>
  <c r="CI12" i="45"/>
  <c r="CI10" i="45"/>
  <c r="CI8" i="45"/>
  <c r="CI6" i="45"/>
  <c r="CI4" i="45"/>
  <c r="BW2" i="45"/>
  <c r="BV19" i="45"/>
  <c r="BV13" i="45"/>
  <c r="BV9" i="45"/>
  <c r="BV43" i="45"/>
  <c r="BV41" i="45"/>
  <c r="BV39" i="45"/>
  <c r="BV35" i="45"/>
  <c r="BV33" i="45"/>
  <c r="BV31" i="45"/>
  <c r="BV29" i="45"/>
  <c r="BV27" i="45"/>
  <c r="BV25" i="45"/>
  <c r="BV23" i="45"/>
  <c r="BV21" i="45"/>
  <c r="BV15" i="45"/>
  <c r="BV11" i="45"/>
  <c r="BV44" i="45"/>
  <c r="BV42" i="45"/>
  <c r="BV40" i="45"/>
  <c r="BV38" i="45"/>
  <c r="BV36" i="45"/>
  <c r="BV34" i="45"/>
  <c r="BV32" i="45"/>
  <c r="BV30" i="45"/>
  <c r="BV28" i="45"/>
  <c r="BV26" i="45"/>
  <c r="BV24" i="45"/>
  <c r="BV22" i="45"/>
  <c r="BV20" i="45"/>
  <c r="BV18" i="45"/>
  <c r="BV16" i="45"/>
  <c r="BV14" i="45"/>
  <c r="BV12" i="45"/>
  <c r="BV10" i="45"/>
  <c r="BV8" i="45"/>
  <c r="BV6" i="45"/>
  <c r="BV4" i="45"/>
  <c r="BV17" i="45"/>
  <c r="BV5" i="45"/>
  <c r="BV7" i="45"/>
  <c r="BJ2" i="45"/>
  <c r="BI43" i="45"/>
  <c r="BI41" i="45"/>
  <c r="BI39" i="45"/>
  <c r="BI37" i="45"/>
  <c r="BI35" i="45"/>
  <c r="BI33" i="45"/>
  <c r="BI31" i="45"/>
  <c r="BI29" i="45"/>
  <c r="BI27" i="45"/>
  <c r="BI25" i="45"/>
  <c r="BI23" i="45"/>
  <c r="BI21" i="45"/>
  <c r="BI19" i="45"/>
  <c r="BI17" i="45"/>
  <c r="BI15" i="45"/>
  <c r="BI13" i="45"/>
  <c r="BI11" i="45"/>
  <c r="BI9" i="45"/>
  <c r="BI7" i="45"/>
  <c r="BI5" i="45"/>
  <c r="BI44" i="45"/>
  <c r="BI42" i="45"/>
  <c r="BI40" i="45"/>
  <c r="BI38" i="45"/>
  <c r="BI36" i="45"/>
  <c r="BI34" i="45"/>
  <c r="BI32" i="45"/>
  <c r="BI30" i="45"/>
  <c r="BI28" i="45"/>
  <c r="BI26" i="45"/>
  <c r="BI24" i="45"/>
  <c r="BI22" i="45"/>
  <c r="BI20" i="45"/>
  <c r="BI18" i="45"/>
  <c r="BI16" i="45"/>
  <c r="BI14" i="45"/>
  <c r="BI12" i="45"/>
  <c r="BI10" i="45"/>
  <c r="BI8" i="45"/>
  <c r="BI6" i="45"/>
  <c r="BI4" i="45"/>
  <c r="AW2" i="45"/>
  <c r="AV43" i="45"/>
  <c r="AV41" i="45"/>
  <c r="AV39" i="45"/>
  <c r="AV35" i="45"/>
  <c r="AV33" i="45"/>
  <c r="AV31" i="45"/>
  <c r="AV29" i="45"/>
  <c r="AV27" i="45"/>
  <c r="AV25" i="45"/>
  <c r="AV23" i="45"/>
  <c r="AV21" i="45"/>
  <c r="AV19" i="45"/>
  <c r="AV17" i="45"/>
  <c r="AV15" i="45"/>
  <c r="AV13" i="45"/>
  <c r="AV11" i="45"/>
  <c r="AV9" i="45"/>
  <c r="AV7" i="45"/>
  <c r="AV5" i="45"/>
  <c r="AV44" i="45"/>
  <c r="AV42" i="45"/>
  <c r="AV40" i="45"/>
  <c r="AV38" i="45"/>
  <c r="AV36" i="45"/>
  <c r="AV34" i="45"/>
  <c r="AV32" i="45"/>
  <c r="AV30" i="45"/>
  <c r="AV28" i="45"/>
  <c r="AV26" i="45"/>
  <c r="AV24" i="45"/>
  <c r="AV22" i="45"/>
  <c r="AV20" i="45"/>
  <c r="AV18" i="45"/>
  <c r="AV16" i="45"/>
  <c r="AV14" i="45"/>
  <c r="AV12" i="45"/>
  <c r="AV10" i="45"/>
  <c r="AV8" i="45"/>
  <c r="AV6" i="45"/>
  <c r="AV4" i="45"/>
  <c r="AJ2" i="45"/>
  <c r="AI43" i="45"/>
  <c r="AI41" i="45"/>
  <c r="AI39" i="45"/>
  <c r="AI35" i="45"/>
  <c r="AI33" i="45"/>
  <c r="AI31" i="45"/>
  <c r="AI29" i="45"/>
  <c r="AI27" i="45"/>
  <c r="AI25" i="45"/>
  <c r="AI23" i="45"/>
  <c r="AI21" i="45"/>
  <c r="AI19" i="45"/>
  <c r="AI17" i="45"/>
  <c r="AI15" i="45"/>
  <c r="AI13" i="45"/>
  <c r="AI11" i="45"/>
  <c r="AI9" i="45"/>
  <c r="AI7" i="45"/>
  <c r="AI5" i="45"/>
  <c r="AI44" i="45"/>
  <c r="AI42" i="45"/>
  <c r="AI40" i="45"/>
  <c r="AI38" i="45"/>
  <c r="AI36" i="45"/>
  <c r="AI34" i="45"/>
  <c r="AI32" i="45"/>
  <c r="AI30" i="45"/>
  <c r="AI28" i="45"/>
  <c r="AI26" i="45"/>
  <c r="AI24" i="45"/>
  <c r="AI22" i="45"/>
  <c r="AI20" i="45"/>
  <c r="AI18" i="45"/>
  <c r="AI16" i="45"/>
  <c r="AI14" i="45"/>
  <c r="AI12" i="45"/>
  <c r="AI10" i="45"/>
  <c r="AI8" i="45"/>
  <c r="AI6" i="45"/>
  <c r="AI4" i="45"/>
  <c r="CW43" i="45" l="1"/>
  <c r="CW41" i="45"/>
  <c r="CW39" i="45"/>
  <c r="CW35" i="45"/>
  <c r="CW33" i="45"/>
  <c r="CW31" i="45"/>
  <c r="CW29" i="45"/>
  <c r="CW27" i="45"/>
  <c r="CW25" i="45"/>
  <c r="CW23" i="45"/>
  <c r="CW21" i="45"/>
  <c r="CW19" i="45"/>
  <c r="CW17" i="45"/>
  <c r="CW15" i="45"/>
  <c r="CW13" i="45"/>
  <c r="CW11" i="45"/>
  <c r="CW9" i="45"/>
  <c r="CW7" i="45"/>
  <c r="CW5" i="45"/>
  <c r="CW44" i="45"/>
  <c r="CW42" i="45"/>
  <c r="CW40" i="45"/>
  <c r="CW38" i="45"/>
  <c r="CW36" i="45"/>
  <c r="CW34" i="45"/>
  <c r="CW32" i="45"/>
  <c r="CW30" i="45"/>
  <c r="CW28" i="45"/>
  <c r="CW26" i="45"/>
  <c r="CW24" i="45"/>
  <c r="CW22" i="45"/>
  <c r="CW20" i="45"/>
  <c r="CW18" i="45"/>
  <c r="CW16" i="45"/>
  <c r="CW14" i="45"/>
  <c r="CW12" i="45"/>
  <c r="CW10" i="45"/>
  <c r="CW8" i="45"/>
  <c r="CW6" i="45"/>
  <c r="CW4" i="45"/>
  <c r="CX2" i="45"/>
  <c r="CJ43" i="45"/>
  <c r="CJ41" i="45"/>
  <c r="CJ39" i="45"/>
  <c r="CJ37" i="45"/>
  <c r="CJ35" i="45"/>
  <c r="CJ33" i="45"/>
  <c r="CJ31" i="45"/>
  <c r="CJ29" i="45"/>
  <c r="CJ27" i="45"/>
  <c r="CJ25" i="45"/>
  <c r="CJ23" i="45"/>
  <c r="CJ21" i="45"/>
  <c r="CJ19" i="45"/>
  <c r="CJ17" i="45"/>
  <c r="CJ15" i="45"/>
  <c r="CJ13" i="45"/>
  <c r="CJ11" i="45"/>
  <c r="CJ9" i="45"/>
  <c r="CJ7" i="45"/>
  <c r="CJ5" i="45"/>
  <c r="CJ44" i="45"/>
  <c r="CJ42" i="45"/>
  <c r="CJ40" i="45"/>
  <c r="CJ38" i="45"/>
  <c r="CJ36" i="45"/>
  <c r="CJ34" i="45"/>
  <c r="CJ32" i="45"/>
  <c r="CJ30" i="45"/>
  <c r="CJ28" i="45"/>
  <c r="CJ26" i="45"/>
  <c r="CJ24" i="45"/>
  <c r="CJ22" i="45"/>
  <c r="CJ20" i="45"/>
  <c r="CJ18" i="45"/>
  <c r="CJ16" i="45"/>
  <c r="CJ14" i="45"/>
  <c r="CJ12" i="45"/>
  <c r="CJ10" i="45"/>
  <c r="CJ8" i="45"/>
  <c r="CJ6" i="45"/>
  <c r="CJ4" i="45"/>
  <c r="CK2" i="45"/>
  <c r="BW43" i="45"/>
  <c r="BW41" i="45"/>
  <c r="BW39" i="45"/>
  <c r="BW35" i="45"/>
  <c r="BW33" i="45"/>
  <c r="BW31" i="45"/>
  <c r="BW29" i="45"/>
  <c r="BW27" i="45"/>
  <c r="BW25" i="45"/>
  <c r="BW23" i="45"/>
  <c r="BW21" i="45"/>
  <c r="BW19" i="45"/>
  <c r="BW17" i="45"/>
  <c r="BW15" i="45"/>
  <c r="BW13" i="45"/>
  <c r="BW11" i="45"/>
  <c r="BW9" i="45"/>
  <c r="BW7" i="45"/>
  <c r="BW5" i="45"/>
  <c r="BW44" i="45"/>
  <c r="BW42" i="45"/>
  <c r="BW40" i="45"/>
  <c r="BW38" i="45"/>
  <c r="BW36" i="45"/>
  <c r="BW34" i="45"/>
  <c r="BW32" i="45"/>
  <c r="BW30" i="45"/>
  <c r="BW28" i="45"/>
  <c r="BW26" i="45"/>
  <c r="BW24" i="45"/>
  <c r="BW22" i="45"/>
  <c r="BW20" i="45"/>
  <c r="BW18" i="45"/>
  <c r="BW16" i="45"/>
  <c r="BW14" i="45"/>
  <c r="BW12" i="45"/>
  <c r="BW10" i="45"/>
  <c r="BW8" i="45"/>
  <c r="BW6" i="45"/>
  <c r="BW4" i="45"/>
  <c r="BX2" i="45"/>
  <c r="BJ43" i="45"/>
  <c r="BJ41" i="45"/>
  <c r="BJ39" i="45"/>
  <c r="BJ37" i="45"/>
  <c r="BJ35" i="45"/>
  <c r="BJ33" i="45"/>
  <c r="BJ31" i="45"/>
  <c r="BJ29" i="45"/>
  <c r="BJ27" i="45"/>
  <c r="BJ25" i="45"/>
  <c r="BJ23" i="45"/>
  <c r="BJ21" i="45"/>
  <c r="BJ19" i="45"/>
  <c r="BJ17" i="45"/>
  <c r="BJ15" i="45"/>
  <c r="BJ13" i="45"/>
  <c r="BJ11" i="45"/>
  <c r="BJ9" i="45"/>
  <c r="BJ7" i="45"/>
  <c r="BJ5" i="45"/>
  <c r="BJ44" i="45"/>
  <c r="BJ42" i="45"/>
  <c r="BJ40" i="45"/>
  <c r="BJ38" i="45"/>
  <c r="BJ36" i="45"/>
  <c r="BJ34" i="45"/>
  <c r="BJ32" i="45"/>
  <c r="BJ30" i="45"/>
  <c r="BJ28" i="45"/>
  <c r="BJ26" i="45"/>
  <c r="BJ24" i="45"/>
  <c r="BJ22" i="45"/>
  <c r="BJ20" i="45"/>
  <c r="BJ18" i="45"/>
  <c r="BJ16" i="45"/>
  <c r="BJ14" i="45"/>
  <c r="BJ12" i="45"/>
  <c r="BJ10" i="45"/>
  <c r="BJ8" i="45"/>
  <c r="BJ6" i="45"/>
  <c r="BJ4" i="45"/>
  <c r="BK2" i="45"/>
  <c r="AW43" i="45"/>
  <c r="AW41" i="45"/>
  <c r="AW39" i="45"/>
  <c r="AW35" i="45"/>
  <c r="AW33" i="45"/>
  <c r="AW31" i="45"/>
  <c r="AW29" i="45"/>
  <c r="AW27" i="45"/>
  <c r="AW25" i="45"/>
  <c r="AW23" i="45"/>
  <c r="AW21" i="45"/>
  <c r="AW19" i="45"/>
  <c r="AW17" i="45"/>
  <c r="AW15" i="45"/>
  <c r="AW13" i="45"/>
  <c r="AW11" i="45"/>
  <c r="AW9" i="45"/>
  <c r="AW7" i="45"/>
  <c r="AW5" i="45"/>
  <c r="AW44" i="45"/>
  <c r="AW42" i="45"/>
  <c r="AW40" i="45"/>
  <c r="AW38" i="45"/>
  <c r="AW36" i="45"/>
  <c r="AW34" i="45"/>
  <c r="AW32" i="45"/>
  <c r="AW30" i="45"/>
  <c r="AW28" i="45"/>
  <c r="AW26" i="45"/>
  <c r="AW24" i="45"/>
  <c r="AW22" i="45"/>
  <c r="AW20" i="45"/>
  <c r="AW18" i="45"/>
  <c r="AW16" i="45"/>
  <c r="AW14" i="45"/>
  <c r="AW12" i="45"/>
  <c r="AW10" i="45"/>
  <c r="AW8" i="45"/>
  <c r="AW6" i="45"/>
  <c r="AW4" i="45"/>
  <c r="AX2" i="45"/>
  <c r="AJ43" i="45"/>
  <c r="AJ41" i="45"/>
  <c r="AJ39" i="45"/>
  <c r="AJ35" i="45"/>
  <c r="AJ33" i="45"/>
  <c r="AJ31" i="45"/>
  <c r="AJ29" i="45"/>
  <c r="AJ27" i="45"/>
  <c r="AJ25" i="45"/>
  <c r="AJ23" i="45"/>
  <c r="AJ21" i="45"/>
  <c r="AJ19" i="45"/>
  <c r="AJ17" i="45"/>
  <c r="AJ15" i="45"/>
  <c r="AJ13" i="45"/>
  <c r="AJ11" i="45"/>
  <c r="AJ9" i="45"/>
  <c r="AJ7" i="45"/>
  <c r="AJ5" i="45"/>
  <c r="AJ44" i="45"/>
  <c r="AJ42" i="45"/>
  <c r="AJ40" i="45"/>
  <c r="AJ38" i="45"/>
  <c r="AJ36" i="45"/>
  <c r="AJ34" i="45"/>
  <c r="AJ32" i="45"/>
  <c r="AJ30" i="45"/>
  <c r="AJ28" i="45"/>
  <c r="AJ26" i="45"/>
  <c r="AJ24" i="45"/>
  <c r="AJ22" i="45"/>
  <c r="AJ20" i="45"/>
  <c r="AJ18" i="45"/>
  <c r="AJ16" i="45"/>
  <c r="AJ14" i="45"/>
  <c r="AJ12" i="45"/>
  <c r="AJ10" i="45"/>
  <c r="AJ8" i="45"/>
  <c r="AJ6" i="45"/>
  <c r="AJ4" i="45"/>
  <c r="AK2" i="45"/>
  <c r="CX43" i="45" l="1"/>
  <c r="CX41" i="45"/>
  <c r="CX39" i="45"/>
  <c r="CX35" i="45"/>
  <c r="CX33" i="45"/>
  <c r="CX31" i="45"/>
  <c r="CX29" i="45"/>
  <c r="CX27" i="45"/>
  <c r="CX25" i="45"/>
  <c r="CX23" i="45"/>
  <c r="CX21" i="45"/>
  <c r="CX19" i="45"/>
  <c r="CX17" i="45"/>
  <c r="CX15" i="45"/>
  <c r="CX13" i="45"/>
  <c r="CX11" i="45"/>
  <c r="CX9" i="45"/>
  <c r="CX7" i="45"/>
  <c r="CX5" i="45"/>
  <c r="CX44" i="45"/>
  <c r="CX42" i="45"/>
  <c r="CX40" i="45"/>
  <c r="CX38" i="45"/>
  <c r="CX36" i="45"/>
  <c r="CX34" i="45"/>
  <c r="CX32" i="45"/>
  <c r="CX30" i="45"/>
  <c r="CX28" i="45"/>
  <c r="CX26" i="45"/>
  <c r="CX24" i="45"/>
  <c r="CX22" i="45"/>
  <c r="CX20" i="45"/>
  <c r="CX18" i="45"/>
  <c r="CX16" i="45"/>
  <c r="CX14" i="45"/>
  <c r="CX12" i="45"/>
  <c r="CX10" i="45"/>
  <c r="CX8" i="45"/>
  <c r="CX6" i="45"/>
  <c r="CX4" i="45"/>
  <c r="CY2" i="45"/>
  <c r="CK43" i="45"/>
  <c r="CK41" i="45"/>
  <c r="CK39" i="45"/>
  <c r="CK37" i="45"/>
  <c r="CK35" i="45"/>
  <c r="CK33" i="45"/>
  <c r="CK31" i="45"/>
  <c r="CK29" i="45"/>
  <c r="CK27" i="45"/>
  <c r="CK25" i="45"/>
  <c r="CK23" i="45"/>
  <c r="CK21" i="45"/>
  <c r="CK19" i="45"/>
  <c r="CK17" i="45"/>
  <c r="CK15" i="45"/>
  <c r="CK13" i="45"/>
  <c r="CK11" i="45"/>
  <c r="CK9" i="45"/>
  <c r="CK7" i="45"/>
  <c r="CK5" i="45"/>
  <c r="CK44" i="45"/>
  <c r="CK42" i="45"/>
  <c r="CK40" i="45"/>
  <c r="CK38" i="45"/>
  <c r="CK36" i="45"/>
  <c r="CK34" i="45"/>
  <c r="CK32" i="45"/>
  <c r="CK30" i="45"/>
  <c r="CK28" i="45"/>
  <c r="CK26" i="45"/>
  <c r="CK24" i="45"/>
  <c r="CK22" i="45"/>
  <c r="CK20" i="45"/>
  <c r="CK18" i="45"/>
  <c r="CK16" i="45"/>
  <c r="CK14" i="45"/>
  <c r="CK12" i="45"/>
  <c r="CK10" i="45"/>
  <c r="CK8" i="45"/>
  <c r="CK6" i="45"/>
  <c r="CK4" i="45"/>
  <c r="CL2" i="45"/>
  <c r="BX43" i="45"/>
  <c r="BX41" i="45"/>
  <c r="BX39" i="45"/>
  <c r="BX35" i="45"/>
  <c r="BX33" i="45"/>
  <c r="BX31" i="45"/>
  <c r="BX29" i="45"/>
  <c r="BX27" i="45"/>
  <c r="BX25" i="45"/>
  <c r="BX23" i="45"/>
  <c r="BX21" i="45"/>
  <c r="BX19" i="45"/>
  <c r="BX17" i="45"/>
  <c r="BX15" i="45"/>
  <c r="BX13" i="45"/>
  <c r="BX11" i="45"/>
  <c r="BX9" i="45"/>
  <c r="BX7" i="45"/>
  <c r="BX5" i="45"/>
  <c r="BX44" i="45"/>
  <c r="BX42" i="45"/>
  <c r="BX40" i="45"/>
  <c r="BX38" i="45"/>
  <c r="BX36" i="45"/>
  <c r="BX34" i="45"/>
  <c r="BX32" i="45"/>
  <c r="BX30" i="45"/>
  <c r="BX28" i="45"/>
  <c r="BX26" i="45"/>
  <c r="BX24" i="45"/>
  <c r="BX22" i="45"/>
  <c r="BX20" i="45"/>
  <c r="BX18" i="45"/>
  <c r="BX16" i="45"/>
  <c r="BX14" i="45"/>
  <c r="BX12" i="45"/>
  <c r="BX10" i="45"/>
  <c r="BX8" i="45"/>
  <c r="BX6" i="45"/>
  <c r="BX4" i="45"/>
  <c r="BY2" i="45"/>
  <c r="BK43" i="45"/>
  <c r="BK41" i="45"/>
  <c r="BK39" i="45"/>
  <c r="BK37" i="45"/>
  <c r="BK35" i="45"/>
  <c r="BK33" i="45"/>
  <c r="BK31" i="45"/>
  <c r="BK29" i="45"/>
  <c r="BK27" i="45"/>
  <c r="BK25" i="45"/>
  <c r="BK23" i="45"/>
  <c r="BK21" i="45"/>
  <c r="BK19" i="45"/>
  <c r="BK17" i="45"/>
  <c r="BK15" i="45"/>
  <c r="BK13" i="45"/>
  <c r="BK11" i="45"/>
  <c r="BK9" i="45"/>
  <c r="BK7" i="45"/>
  <c r="BK5" i="45"/>
  <c r="BK44" i="45"/>
  <c r="BK42" i="45"/>
  <c r="BK40" i="45"/>
  <c r="BK38" i="45"/>
  <c r="BK36" i="45"/>
  <c r="BK34" i="45"/>
  <c r="BK32" i="45"/>
  <c r="BK30" i="45"/>
  <c r="BK28" i="45"/>
  <c r="BK26" i="45"/>
  <c r="BK24" i="45"/>
  <c r="BK22" i="45"/>
  <c r="BK20" i="45"/>
  <c r="BK18" i="45"/>
  <c r="BK16" i="45"/>
  <c r="BK14" i="45"/>
  <c r="BK12" i="45"/>
  <c r="BK10" i="45"/>
  <c r="BK8" i="45"/>
  <c r="BK6" i="45"/>
  <c r="BK4" i="45"/>
  <c r="BL2" i="45"/>
  <c r="AX43" i="45"/>
  <c r="AX41" i="45"/>
  <c r="AX39" i="45"/>
  <c r="AX35" i="45"/>
  <c r="AX33" i="45"/>
  <c r="AX31" i="45"/>
  <c r="AX29" i="45"/>
  <c r="AX27" i="45"/>
  <c r="AX25" i="45"/>
  <c r="AX23" i="45"/>
  <c r="AX21" i="45"/>
  <c r="AX19" i="45"/>
  <c r="AX17" i="45"/>
  <c r="AX15" i="45"/>
  <c r="AX13" i="45"/>
  <c r="AX11" i="45"/>
  <c r="AX9" i="45"/>
  <c r="AX7" i="45"/>
  <c r="AX5" i="45"/>
  <c r="AX44" i="45"/>
  <c r="AX42" i="45"/>
  <c r="AX40" i="45"/>
  <c r="AX38" i="45"/>
  <c r="AX36" i="45"/>
  <c r="AX34" i="45"/>
  <c r="AX32" i="45"/>
  <c r="AX30" i="45"/>
  <c r="AX28" i="45"/>
  <c r="AX26" i="45"/>
  <c r="AX24" i="45"/>
  <c r="AX22" i="45"/>
  <c r="AX20" i="45"/>
  <c r="AX18" i="45"/>
  <c r="AX16" i="45"/>
  <c r="AX14" i="45"/>
  <c r="AX12" i="45"/>
  <c r="AX10" i="45"/>
  <c r="AX8" i="45"/>
  <c r="AX6" i="45"/>
  <c r="AX4" i="45"/>
  <c r="AY2" i="45"/>
  <c r="AK43" i="45"/>
  <c r="AK41" i="45"/>
  <c r="AK39" i="45"/>
  <c r="AK35" i="45"/>
  <c r="AK33" i="45"/>
  <c r="AK31" i="45"/>
  <c r="AK29" i="45"/>
  <c r="AK27" i="45"/>
  <c r="AK25" i="45"/>
  <c r="AK23" i="45"/>
  <c r="AK21" i="45"/>
  <c r="AK19" i="45"/>
  <c r="AK17" i="45"/>
  <c r="AK15" i="45"/>
  <c r="AK13" i="45"/>
  <c r="AK11" i="45"/>
  <c r="AK9" i="45"/>
  <c r="AK7" i="45"/>
  <c r="AK5" i="45"/>
  <c r="AK44" i="45"/>
  <c r="AK42" i="45"/>
  <c r="AK40" i="45"/>
  <c r="AK38" i="45"/>
  <c r="AK36" i="45"/>
  <c r="AK34" i="45"/>
  <c r="AK32" i="45"/>
  <c r="AK30" i="45"/>
  <c r="AK28" i="45"/>
  <c r="AK26" i="45"/>
  <c r="AK24" i="45"/>
  <c r="AK22" i="45"/>
  <c r="AK20" i="45"/>
  <c r="AK18" i="45"/>
  <c r="AK16" i="45"/>
  <c r="AK14" i="45"/>
  <c r="AK12" i="45"/>
  <c r="AK10" i="45"/>
  <c r="AK8" i="45"/>
  <c r="AK6" i="45"/>
  <c r="AK4" i="45"/>
  <c r="AL2" i="45"/>
  <c r="CY44" i="45" l="1"/>
  <c r="CY42" i="45"/>
  <c r="CY40" i="45"/>
  <c r="CY38" i="45"/>
  <c r="CY36" i="45"/>
  <c r="CY34" i="45"/>
  <c r="CY32" i="45"/>
  <c r="CY30" i="45"/>
  <c r="CY28" i="45"/>
  <c r="CY26" i="45"/>
  <c r="CY24" i="45"/>
  <c r="CY22" i="45"/>
  <c r="CY20" i="45"/>
  <c r="CY18" i="45"/>
  <c r="CY16" i="45"/>
  <c r="CY14" i="45"/>
  <c r="CY12" i="45"/>
  <c r="CY10" i="45"/>
  <c r="CY8" i="45"/>
  <c r="CY6" i="45"/>
  <c r="CY4" i="45"/>
  <c r="CZ2" i="45"/>
  <c r="CY43" i="45"/>
  <c r="CY41" i="45"/>
  <c r="CY39" i="45"/>
  <c r="CY35" i="45"/>
  <c r="CY33" i="45"/>
  <c r="CY31" i="45"/>
  <c r="CY29" i="45"/>
  <c r="CY27" i="45"/>
  <c r="CY25" i="45"/>
  <c r="CY23" i="45"/>
  <c r="CY21" i="45"/>
  <c r="CY19" i="45"/>
  <c r="CY17" i="45"/>
  <c r="CY15" i="45"/>
  <c r="CY13" i="45"/>
  <c r="CY11" i="45"/>
  <c r="CY9" i="45"/>
  <c r="CY7" i="45"/>
  <c r="CY5" i="45"/>
  <c r="CL44" i="45"/>
  <c r="CL42" i="45"/>
  <c r="CL40" i="45"/>
  <c r="CL38" i="45"/>
  <c r="CL36" i="45"/>
  <c r="CL34" i="45"/>
  <c r="CL32" i="45"/>
  <c r="CL30" i="45"/>
  <c r="CL28" i="45"/>
  <c r="CL26" i="45"/>
  <c r="CL24" i="45"/>
  <c r="CL22" i="45"/>
  <c r="CL20" i="45"/>
  <c r="CL18" i="45"/>
  <c r="CL16" i="45"/>
  <c r="CL14" i="45"/>
  <c r="CL12" i="45"/>
  <c r="CL10" i="45"/>
  <c r="CL8" i="45"/>
  <c r="CL6" i="45"/>
  <c r="CL4" i="45"/>
  <c r="CM2" i="45"/>
  <c r="CL43" i="45"/>
  <c r="CL41" i="45"/>
  <c r="CL39" i="45"/>
  <c r="CL37" i="45"/>
  <c r="CL35" i="45"/>
  <c r="CL33" i="45"/>
  <c r="CL31" i="45"/>
  <c r="CL29" i="45"/>
  <c r="CL27" i="45"/>
  <c r="CL25" i="45"/>
  <c r="CL23" i="45"/>
  <c r="CL21" i="45"/>
  <c r="CL19" i="45"/>
  <c r="CL17" i="45"/>
  <c r="CL15" i="45"/>
  <c r="CL13" i="45"/>
  <c r="CL11" i="45"/>
  <c r="CL9" i="45"/>
  <c r="CL7" i="45"/>
  <c r="CL5" i="45"/>
  <c r="BY44" i="45"/>
  <c r="BY42" i="45"/>
  <c r="BY40" i="45"/>
  <c r="BY38" i="45"/>
  <c r="BY36" i="45"/>
  <c r="BY34" i="45"/>
  <c r="BY32" i="45"/>
  <c r="BY30" i="45"/>
  <c r="BY28" i="45"/>
  <c r="BY26" i="45"/>
  <c r="BY24" i="45"/>
  <c r="BY22" i="45"/>
  <c r="BY20" i="45"/>
  <c r="BY18" i="45"/>
  <c r="BY16" i="45"/>
  <c r="BY14" i="45"/>
  <c r="BY12" i="45"/>
  <c r="BY10" i="45"/>
  <c r="BY8" i="45"/>
  <c r="BY6" i="45"/>
  <c r="BY4" i="45"/>
  <c r="BZ2" i="45"/>
  <c r="BY43" i="45"/>
  <c r="BY41" i="45"/>
  <c r="BY39" i="45"/>
  <c r="BY35" i="45"/>
  <c r="BY33" i="45"/>
  <c r="BY31" i="45"/>
  <c r="BY29" i="45"/>
  <c r="BY27" i="45"/>
  <c r="BY25" i="45"/>
  <c r="BY23" i="45"/>
  <c r="BY21" i="45"/>
  <c r="BY19" i="45"/>
  <c r="BY17" i="45"/>
  <c r="BY15" i="45"/>
  <c r="BY13" i="45"/>
  <c r="BY11" i="45"/>
  <c r="BY9" i="45"/>
  <c r="BY7" i="45"/>
  <c r="BY5" i="45"/>
  <c r="BL44" i="45"/>
  <c r="BL42" i="45"/>
  <c r="BL40" i="45"/>
  <c r="BL38" i="45"/>
  <c r="BL36" i="45"/>
  <c r="BL34" i="45"/>
  <c r="BL32" i="45"/>
  <c r="BL30" i="45"/>
  <c r="BL28" i="45"/>
  <c r="BL26" i="45"/>
  <c r="BL24" i="45"/>
  <c r="BL22" i="45"/>
  <c r="BL20" i="45"/>
  <c r="BL18" i="45"/>
  <c r="BL16" i="45"/>
  <c r="BL14" i="45"/>
  <c r="BL12" i="45"/>
  <c r="BL10" i="45"/>
  <c r="BL8" i="45"/>
  <c r="BL6" i="45"/>
  <c r="BL4" i="45"/>
  <c r="BM2" i="45"/>
  <c r="BL43" i="45"/>
  <c r="BL41" i="45"/>
  <c r="BL39" i="45"/>
  <c r="BL37" i="45"/>
  <c r="BL35" i="45"/>
  <c r="BL33" i="45"/>
  <c r="BL31" i="45"/>
  <c r="BL29" i="45"/>
  <c r="BL27" i="45"/>
  <c r="BL25" i="45"/>
  <c r="BL23" i="45"/>
  <c r="BL21" i="45"/>
  <c r="BL19" i="45"/>
  <c r="BL17" i="45"/>
  <c r="BL15" i="45"/>
  <c r="BL13" i="45"/>
  <c r="BL11" i="45"/>
  <c r="BL9" i="45"/>
  <c r="BL7" i="45"/>
  <c r="BL5" i="45"/>
  <c r="AY19" i="45"/>
  <c r="AY41" i="45"/>
  <c r="AY35" i="45"/>
  <c r="AY31" i="45"/>
  <c r="AY13" i="45"/>
  <c r="AY7" i="45"/>
  <c r="AY39" i="45"/>
  <c r="AY25" i="45"/>
  <c r="AY21" i="45"/>
  <c r="AY15" i="45"/>
  <c r="AY44" i="45"/>
  <c r="AY42" i="45"/>
  <c r="AY40" i="45"/>
  <c r="AY38" i="45"/>
  <c r="AY36" i="45"/>
  <c r="AY34" i="45"/>
  <c r="AY32" i="45"/>
  <c r="AY30" i="45"/>
  <c r="AY28" i="45"/>
  <c r="AY26" i="45"/>
  <c r="AY24" i="45"/>
  <c r="AY22" i="45"/>
  <c r="AY20" i="45"/>
  <c r="AY18" i="45"/>
  <c r="AY16" i="45"/>
  <c r="AY14" i="45"/>
  <c r="AY12" i="45"/>
  <c r="AY10" i="45"/>
  <c r="AY8" i="45"/>
  <c r="AY6" i="45"/>
  <c r="AY4" i="45"/>
  <c r="AY29" i="45"/>
  <c r="AY17" i="45"/>
  <c r="AY9" i="45"/>
  <c r="AY27" i="45"/>
  <c r="AY11" i="45"/>
  <c r="AZ2" i="45"/>
  <c r="AY43" i="45"/>
  <c r="AY33" i="45"/>
  <c r="AY23" i="45"/>
  <c r="AY5" i="45"/>
  <c r="AL39" i="45"/>
  <c r="AL33" i="45"/>
  <c r="AL19" i="45"/>
  <c r="AL27" i="45"/>
  <c r="AL21" i="45"/>
  <c r="AL15" i="45"/>
  <c r="AL41" i="45"/>
  <c r="AL25" i="45"/>
  <c r="AL11" i="45"/>
  <c r="AL44" i="45"/>
  <c r="AL42" i="45"/>
  <c r="AL40" i="45"/>
  <c r="AL38" i="45"/>
  <c r="AL36" i="45"/>
  <c r="AL34" i="45"/>
  <c r="AL32" i="45"/>
  <c r="AL30" i="45"/>
  <c r="AL28" i="45"/>
  <c r="AL26" i="45"/>
  <c r="AL24" i="45"/>
  <c r="AL22" i="45"/>
  <c r="AL20" i="45"/>
  <c r="AL18" i="45"/>
  <c r="AL16" i="45"/>
  <c r="AL14" i="45"/>
  <c r="AL12" i="45"/>
  <c r="AL10" i="45"/>
  <c r="AL8" i="45"/>
  <c r="AL6" i="45"/>
  <c r="AL4" i="45"/>
  <c r="AL31" i="45"/>
  <c r="AL23" i="45"/>
  <c r="AL5" i="45"/>
  <c r="AL17" i="45"/>
  <c r="AM2" i="45"/>
  <c r="AL43" i="45"/>
  <c r="AL9" i="45"/>
  <c r="AL35" i="45"/>
  <c r="AL29" i="45"/>
  <c r="AL13" i="45"/>
  <c r="AL7" i="45"/>
  <c r="CZ40" i="45" l="1"/>
  <c r="CZ18" i="45"/>
  <c r="CZ8" i="45"/>
  <c r="CZ42" i="45"/>
  <c r="CZ38" i="45"/>
  <c r="CZ26" i="45"/>
  <c r="CZ12" i="45"/>
  <c r="CZ4" i="45"/>
  <c r="DA2" i="45"/>
  <c r="CZ20" i="45"/>
  <c r="CZ44" i="45"/>
  <c r="CZ32" i="45"/>
  <c r="CZ28" i="45"/>
  <c r="CZ22" i="45"/>
  <c r="CZ16" i="45"/>
  <c r="CZ10" i="45"/>
  <c r="CZ43" i="45"/>
  <c r="CZ41" i="45"/>
  <c r="CZ39" i="45"/>
  <c r="CZ35" i="45"/>
  <c r="CZ33" i="45"/>
  <c r="CZ31" i="45"/>
  <c r="CZ29" i="45"/>
  <c r="CZ27" i="45"/>
  <c r="CZ25" i="45"/>
  <c r="CZ23" i="45"/>
  <c r="CZ21" i="45"/>
  <c r="CZ19" i="45"/>
  <c r="CZ17" i="45"/>
  <c r="CZ15" i="45"/>
  <c r="CZ13" i="45"/>
  <c r="CZ11" i="45"/>
  <c r="CZ9" i="45"/>
  <c r="CZ7" i="45"/>
  <c r="CZ5" i="45"/>
  <c r="CZ36" i="45"/>
  <c r="CZ30" i="45"/>
  <c r="CZ34" i="45"/>
  <c r="CZ24" i="45"/>
  <c r="CZ14" i="45"/>
  <c r="CZ6" i="45"/>
  <c r="CM44" i="45"/>
  <c r="CM42" i="45"/>
  <c r="CM40" i="45"/>
  <c r="CM38" i="45"/>
  <c r="CM36" i="45"/>
  <c r="CM34" i="45"/>
  <c r="CM32" i="45"/>
  <c r="CM30" i="45"/>
  <c r="CM28" i="45"/>
  <c r="CM26" i="45"/>
  <c r="CM24" i="45"/>
  <c r="CM22" i="45"/>
  <c r="CM20" i="45"/>
  <c r="CM18" i="45"/>
  <c r="CM16" i="45"/>
  <c r="CM14" i="45"/>
  <c r="CM12" i="45"/>
  <c r="CM10" i="45"/>
  <c r="CM8" i="45"/>
  <c r="CM6" i="45"/>
  <c r="CM4" i="45"/>
  <c r="CN2" i="45"/>
  <c r="CM43" i="45"/>
  <c r="CM41" i="45"/>
  <c r="CM39" i="45"/>
  <c r="CM37" i="45"/>
  <c r="CM35" i="45"/>
  <c r="CM33" i="45"/>
  <c r="CM31" i="45"/>
  <c r="CM29" i="45"/>
  <c r="CM27" i="45"/>
  <c r="CM25" i="45"/>
  <c r="CM23" i="45"/>
  <c r="CM21" i="45"/>
  <c r="CM19" i="45"/>
  <c r="CM17" i="45"/>
  <c r="CM15" i="45"/>
  <c r="CM13" i="45"/>
  <c r="CM11" i="45"/>
  <c r="CM9" i="45"/>
  <c r="CM7" i="45"/>
  <c r="CM5" i="45"/>
  <c r="BZ14" i="45"/>
  <c r="BZ44" i="45"/>
  <c r="BZ42" i="45"/>
  <c r="BZ40" i="45"/>
  <c r="BZ38" i="45"/>
  <c r="BZ36" i="45"/>
  <c r="BZ34" i="45"/>
  <c r="BZ32" i="45"/>
  <c r="BZ30" i="45"/>
  <c r="BZ28" i="45"/>
  <c r="BZ26" i="45"/>
  <c r="BZ24" i="45"/>
  <c r="BZ22" i="45"/>
  <c r="BZ20" i="45"/>
  <c r="BZ10" i="45"/>
  <c r="BZ4" i="45"/>
  <c r="CA2" i="45"/>
  <c r="BZ16" i="45"/>
  <c r="BZ12" i="45"/>
  <c r="BZ8" i="45"/>
  <c r="BZ6" i="45"/>
  <c r="BZ43" i="45"/>
  <c r="BZ41" i="45"/>
  <c r="BZ39" i="45"/>
  <c r="BZ35" i="45"/>
  <c r="BZ33" i="45"/>
  <c r="BZ31" i="45"/>
  <c r="BZ29" i="45"/>
  <c r="BZ27" i="45"/>
  <c r="BZ25" i="45"/>
  <c r="BZ23" i="45"/>
  <c r="BZ21" i="45"/>
  <c r="BZ19" i="45"/>
  <c r="BZ17" i="45"/>
  <c r="BZ15" i="45"/>
  <c r="BZ13" i="45"/>
  <c r="BZ11" i="45"/>
  <c r="BZ9" i="45"/>
  <c r="BZ7" i="45"/>
  <c r="BZ5" i="45"/>
  <c r="BZ18" i="45"/>
  <c r="BM44" i="45"/>
  <c r="BM42" i="45"/>
  <c r="BM40" i="45"/>
  <c r="BM38" i="45"/>
  <c r="BM36" i="45"/>
  <c r="BM34" i="45"/>
  <c r="BM32" i="45"/>
  <c r="BM30" i="45"/>
  <c r="BM28" i="45"/>
  <c r="BM26" i="45"/>
  <c r="BM24" i="45"/>
  <c r="BM22" i="45"/>
  <c r="BM20" i="45"/>
  <c r="BM18" i="45"/>
  <c r="BM16" i="45"/>
  <c r="BM14" i="45"/>
  <c r="BM12" i="45"/>
  <c r="BM10" i="45"/>
  <c r="BM8" i="45"/>
  <c r="BM6" i="45"/>
  <c r="BM4" i="45"/>
  <c r="BN2" i="45"/>
  <c r="BM43" i="45"/>
  <c r="BM41" i="45"/>
  <c r="BM39" i="45"/>
  <c r="BM37" i="45"/>
  <c r="BM35" i="45"/>
  <c r="BM33" i="45"/>
  <c r="BM31" i="45"/>
  <c r="BM29" i="45"/>
  <c r="BM27" i="45"/>
  <c r="BM25" i="45"/>
  <c r="BM23" i="45"/>
  <c r="BM21" i="45"/>
  <c r="BM19" i="45"/>
  <c r="BM17" i="45"/>
  <c r="BM15" i="45"/>
  <c r="BM13" i="45"/>
  <c r="BM11" i="45"/>
  <c r="BM9" i="45"/>
  <c r="BM7" i="45"/>
  <c r="BM5" i="45"/>
  <c r="AZ44" i="45"/>
  <c r="AZ42" i="45"/>
  <c r="AZ40" i="45"/>
  <c r="AZ38" i="45"/>
  <c r="AZ36" i="45"/>
  <c r="AZ34" i="45"/>
  <c r="AZ32" i="45"/>
  <c r="AZ30" i="45"/>
  <c r="AZ28" i="45"/>
  <c r="AZ26" i="45"/>
  <c r="AZ24" i="45"/>
  <c r="AZ22" i="45"/>
  <c r="AZ20" i="45"/>
  <c r="AZ18" i="45"/>
  <c r="AZ16" i="45"/>
  <c r="AZ14" i="45"/>
  <c r="AZ12" i="45"/>
  <c r="AZ10" i="45"/>
  <c r="AZ8" i="45"/>
  <c r="AZ6" i="45"/>
  <c r="AZ4" i="45"/>
  <c r="BA2" i="45"/>
  <c r="AZ43" i="45"/>
  <c r="AZ41" i="45"/>
  <c r="AZ39" i="45"/>
  <c r="AZ35" i="45"/>
  <c r="AZ33" i="45"/>
  <c r="AZ31" i="45"/>
  <c r="AZ29" i="45"/>
  <c r="AZ27" i="45"/>
  <c r="AZ25" i="45"/>
  <c r="AZ23" i="45"/>
  <c r="AZ21" i="45"/>
  <c r="AZ19" i="45"/>
  <c r="AZ17" i="45"/>
  <c r="AZ15" i="45"/>
  <c r="AZ13" i="45"/>
  <c r="AZ11" i="45"/>
  <c r="AZ9" i="45"/>
  <c r="AZ7" i="45"/>
  <c r="AZ5" i="45"/>
  <c r="AM44" i="45"/>
  <c r="AM42" i="45"/>
  <c r="AM40" i="45"/>
  <c r="AM38" i="45"/>
  <c r="AM36" i="45"/>
  <c r="AM34" i="45"/>
  <c r="AM32" i="45"/>
  <c r="AM30" i="45"/>
  <c r="AM28" i="45"/>
  <c r="AM26" i="45"/>
  <c r="AM24" i="45"/>
  <c r="AM22" i="45"/>
  <c r="AM20" i="45"/>
  <c r="AM18" i="45"/>
  <c r="AM16" i="45"/>
  <c r="AM14" i="45"/>
  <c r="AM12" i="45"/>
  <c r="AM10" i="45"/>
  <c r="AM8" i="45"/>
  <c r="AM6" i="45"/>
  <c r="AM4" i="45"/>
  <c r="AN2" i="45"/>
  <c r="AM43" i="45"/>
  <c r="AM41" i="45"/>
  <c r="AM39" i="45"/>
  <c r="AM35" i="45"/>
  <c r="AM33" i="45"/>
  <c r="AM31" i="45"/>
  <c r="AM29" i="45"/>
  <c r="AM27" i="45"/>
  <c r="AM25" i="45"/>
  <c r="AM23" i="45"/>
  <c r="AM21" i="45"/>
  <c r="AM19" i="45"/>
  <c r="AM17" i="45"/>
  <c r="AM15" i="45"/>
  <c r="AM13" i="45"/>
  <c r="AM11" i="45"/>
  <c r="AM9" i="45"/>
  <c r="AM7" i="45"/>
  <c r="AM5" i="45"/>
  <c r="DA44" i="45" l="1"/>
  <c r="DA42" i="45"/>
  <c r="DA40" i="45"/>
  <c r="DA38" i="45"/>
  <c r="DA36" i="45"/>
  <c r="DA34" i="45"/>
  <c r="DA32" i="45"/>
  <c r="DA30" i="45"/>
  <c r="DA28" i="45"/>
  <c r="DA26" i="45"/>
  <c r="DA24" i="45"/>
  <c r="DA22" i="45"/>
  <c r="DA20" i="45"/>
  <c r="DA18" i="45"/>
  <c r="DA16" i="45"/>
  <c r="DA14" i="45"/>
  <c r="DA12" i="45"/>
  <c r="DA10" i="45"/>
  <c r="DA8" i="45"/>
  <c r="DA6" i="45"/>
  <c r="DA4" i="45"/>
  <c r="DB2" i="45"/>
  <c r="DA43" i="45"/>
  <c r="DA41" i="45"/>
  <c r="DA39" i="45"/>
  <c r="DA35" i="45"/>
  <c r="DA33" i="45"/>
  <c r="DA31" i="45"/>
  <c r="DA29" i="45"/>
  <c r="DA27" i="45"/>
  <c r="DA25" i="45"/>
  <c r="DA23" i="45"/>
  <c r="DA21" i="45"/>
  <c r="DA19" i="45"/>
  <c r="DA17" i="45"/>
  <c r="DA15" i="45"/>
  <c r="DA13" i="45"/>
  <c r="DA11" i="45"/>
  <c r="DA9" i="45"/>
  <c r="DA7" i="45"/>
  <c r="DA5" i="45"/>
  <c r="CN44" i="45"/>
  <c r="CN42" i="45"/>
  <c r="CN40" i="45"/>
  <c r="CN38" i="45"/>
  <c r="CN36" i="45"/>
  <c r="CN34" i="45"/>
  <c r="CN32" i="45"/>
  <c r="CN30" i="45"/>
  <c r="CN28" i="45"/>
  <c r="CN26" i="45"/>
  <c r="CN24" i="45"/>
  <c r="CN22" i="45"/>
  <c r="CN20" i="45"/>
  <c r="CN18" i="45"/>
  <c r="CN16" i="45"/>
  <c r="CN14" i="45"/>
  <c r="CN12" i="45"/>
  <c r="CN10" i="45"/>
  <c r="CN8" i="45"/>
  <c r="CN6" i="45"/>
  <c r="CN4" i="45"/>
  <c r="CO2" i="45"/>
  <c r="CN43" i="45"/>
  <c r="CN41" i="45"/>
  <c r="CN39" i="45"/>
  <c r="CN37" i="45"/>
  <c r="CN35" i="45"/>
  <c r="CN33" i="45"/>
  <c r="CN31" i="45"/>
  <c r="CN29" i="45"/>
  <c r="CN27" i="45"/>
  <c r="CN25" i="45"/>
  <c r="CN23" i="45"/>
  <c r="CN21" i="45"/>
  <c r="CN19" i="45"/>
  <c r="CN17" i="45"/>
  <c r="CN15" i="45"/>
  <c r="CN13" i="45"/>
  <c r="CN11" i="45"/>
  <c r="CN9" i="45"/>
  <c r="CN7" i="45"/>
  <c r="CN5" i="45"/>
  <c r="CA44" i="45"/>
  <c r="CA42" i="45"/>
  <c r="CA40" i="45"/>
  <c r="CA38" i="45"/>
  <c r="CA36" i="45"/>
  <c r="CA34" i="45"/>
  <c r="CA32" i="45"/>
  <c r="CA30" i="45"/>
  <c r="CA28" i="45"/>
  <c r="CA26" i="45"/>
  <c r="CA24" i="45"/>
  <c r="CA22" i="45"/>
  <c r="CA20" i="45"/>
  <c r="CA18" i="45"/>
  <c r="CA16" i="45"/>
  <c r="CA14" i="45"/>
  <c r="CA12" i="45"/>
  <c r="CA10" i="45"/>
  <c r="CA8" i="45"/>
  <c r="CA6" i="45"/>
  <c r="CA4" i="45"/>
  <c r="CB2" i="45"/>
  <c r="CA43" i="45"/>
  <c r="CA41" i="45"/>
  <c r="CA39" i="45"/>
  <c r="CA35" i="45"/>
  <c r="CA33" i="45"/>
  <c r="CA31" i="45"/>
  <c r="CA29" i="45"/>
  <c r="CA27" i="45"/>
  <c r="CA25" i="45"/>
  <c r="CA23" i="45"/>
  <c r="CA21" i="45"/>
  <c r="CA19" i="45"/>
  <c r="CA17" i="45"/>
  <c r="CA15" i="45"/>
  <c r="CA13" i="45"/>
  <c r="CA11" i="45"/>
  <c r="CA9" i="45"/>
  <c r="CA7" i="45"/>
  <c r="CA5" i="45"/>
  <c r="BN44" i="45"/>
  <c r="BN42" i="45"/>
  <c r="BN40" i="45"/>
  <c r="BN38" i="45"/>
  <c r="BN36" i="45"/>
  <c r="BN34" i="45"/>
  <c r="BN32" i="45"/>
  <c r="BN30" i="45"/>
  <c r="BN28" i="45"/>
  <c r="BN26" i="45"/>
  <c r="BN24" i="45"/>
  <c r="BN22" i="45"/>
  <c r="BN20" i="45"/>
  <c r="BN18" i="45"/>
  <c r="BN16" i="45"/>
  <c r="BN14" i="45"/>
  <c r="BN12" i="45"/>
  <c r="BN10" i="45"/>
  <c r="BN8" i="45"/>
  <c r="BN6" i="45"/>
  <c r="BN4" i="45"/>
  <c r="BO2" i="45"/>
  <c r="BN43" i="45"/>
  <c r="BN41" i="45"/>
  <c r="BN39" i="45"/>
  <c r="BN37" i="45"/>
  <c r="BN35" i="45"/>
  <c r="BN33" i="45"/>
  <c r="BN31" i="45"/>
  <c r="BN29" i="45"/>
  <c r="BN27" i="45"/>
  <c r="BN25" i="45"/>
  <c r="BN23" i="45"/>
  <c r="BN21" i="45"/>
  <c r="BN19" i="45"/>
  <c r="BN17" i="45"/>
  <c r="BN15" i="45"/>
  <c r="BN13" i="45"/>
  <c r="BN11" i="45"/>
  <c r="BN9" i="45"/>
  <c r="BN7" i="45"/>
  <c r="BN5" i="45"/>
  <c r="BA44" i="45"/>
  <c r="BA42" i="45"/>
  <c r="BA40" i="45"/>
  <c r="BA38" i="45"/>
  <c r="BA36" i="45"/>
  <c r="BA34" i="45"/>
  <c r="BA32" i="45"/>
  <c r="BA30" i="45"/>
  <c r="BA28" i="45"/>
  <c r="BA26" i="45"/>
  <c r="BA24" i="45"/>
  <c r="BA22" i="45"/>
  <c r="BA20" i="45"/>
  <c r="BA18" i="45"/>
  <c r="BA16" i="45"/>
  <c r="BA14" i="45"/>
  <c r="BA12" i="45"/>
  <c r="BA10" i="45"/>
  <c r="BA8" i="45"/>
  <c r="BA6" i="45"/>
  <c r="BA4" i="45"/>
  <c r="BB2" i="45"/>
  <c r="BA43" i="45"/>
  <c r="BA41" i="45"/>
  <c r="BA39" i="45"/>
  <c r="BA35" i="45"/>
  <c r="BA33" i="45"/>
  <c r="BA31" i="45"/>
  <c r="BA29" i="45"/>
  <c r="BA27" i="45"/>
  <c r="BA25" i="45"/>
  <c r="BA23" i="45"/>
  <c r="BA21" i="45"/>
  <c r="BA19" i="45"/>
  <c r="BA17" i="45"/>
  <c r="BA15" i="45"/>
  <c r="BA13" i="45"/>
  <c r="BA11" i="45"/>
  <c r="BA9" i="45"/>
  <c r="BA7" i="45"/>
  <c r="BA5" i="45"/>
  <c r="AN44" i="45"/>
  <c r="AN42" i="45"/>
  <c r="AN40" i="45"/>
  <c r="AN38" i="45"/>
  <c r="AN36" i="45"/>
  <c r="AN34" i="45"/>
  <c r="AN32" i="45"/>
  <c r="AN30" i="45"/>
  <c r="AN28" i="45"/>
  <c r="AN26" i="45"/>
  <c r="AN24" i="45"/>
  <c r="AN22" i="45"/>
  <c r="AN20" i="45"/>
  <c r="AN18" i="45"/>
  <c r="AN16" i="45"/>
  <c r="AN14" i="45"/>
  <c r="AN12" i="45"/>
  <c r="AN10" i="45"/>
  <c r="AN8" i="45"/>
  <c r="AN6" i="45"/>
  <c r="AN4" i="45"/>
  <c r="AO2" i="45"/>
  <c r="AN43" i="45"/>
  <c r="AN41" i="45"/>
  <c r="AN39" i="45"/>
  <c r="AN35" i="45"/>
  <c r="AN33" i="45"/>
  <c r="AN31" i="45"/>
  <c r="AN29" i="45"/>
  <c r="AN27" i="45"/>
  <c r="AN25" i="45"/>
  <c r="AN23" i="45"/>
  <c r="AN21" i="45"/>
  <c r="AN19" i="45"/>
  <c r="AN17" i="45"/>
  <c r="AN15" i="45"/>
  <c r="AN13" i="45"/>
  <c r="AN11" i="45"/>
  <c r="AN9" i="45"/>
  <c r="AN7" i="45"/>
  <c r="AN5" i="45"/>
  <c r="DB44" i="45" l="1"/>
  <c r="DB42" i="45"/>
  <c r="DB40" i="45"/>
  <c r="DB38" i="45"/>
  <c r="DB36" i="45"/>
  <c r="DB34" i="45"/>
  <c r="DB32" i="45"/>
  <c r="DB30" i="45"/>
  <c r="DB28" i="45"/>
  <c r="DB26" i="45"/>
  <c r="DB24" i="45"/>
  <c r="DB22" i="45"/>
  <c r="DB20" i="45"/>
  <c r="DB18" i="45"/>
  <c r="DB16" i="45"/>
  <c r="DB14" i="45"/>
  <c r="DB12" i="45"/>
  <c r="DB10" i="45"/>
  <c r="DB8" i="45"/>
  <c r="DB6" i="45"/>
  <c r="DB4" i="45"/>
  <c r="DB43" i="45"/>
  <c r="DB41" i="45"/>
  <c r="DB39" i="45"/>
  <c r="DB35" i="45"/>
  <c r="DB33" i="45"/>
  <c r="DB31" i="45"/>
  <c r="DB29" i="45"/>
  <c r="DB27" i="45"/>
  <c r="DB25" i="45"/>
  <c r="DB23" i="45"/>
  <c r="DB21" i="45"/>
  <c r="DB19" i="45"/>
  <c r="DB17" i="45"/>
  <c r="DB15" i="45"/>
  <c r="DB13" i="45"/>
  <c r="DB11" i="45"/>
  <c r="DB9" i="45"/>
  <c r="DB7" i="45"/>
  <c r="DB5" i="45"/>
  <c r="CO44" i="45"/>
  <c r="CO42" i="45"/>
  <c r="CO40" i="45"/>
  <c r="CO38" i="45"/>
  <c r="CO36" i="45"/>
  <c r="CO34" i="45"/>
  <c r="CO32" i="45"/>
  <c r="CO30" i="45"/>
  <c r="CO28" i="45"/>
  <c r="CO26" i="45"/>
  <c r="CO24" i="45"/>
  <c r="CO22" i="45"/>
  <c r="CO20" i="45"/>
  <c r="CO18" i="45"/>
  <c r="CO16" i="45"/>
  <c r="CO14" i="45"/>
  <c r="CO12" i="45"/>
  <c r="CO10" i="45"/>
  <c r="CO8" i="45"/>
  <c r="CO6" i="45"/>
  <c r="CO4" i="45"/>
  <c r="CO43" i="45"/>
  <c r="CO41" i="45"/>
  <c r="CO39" i="45"/>
  <c r="CO37" i="45"/>
  <c r="CO35" i="45"/>
  <c r="CO33" i="45"/>
  <c r="CO31" i="45"/>
  <c r="CO29" i="45"/>
  <c r="CO27" i="45"/>
  <c r="CO25" i="45"/>
  <c r="CO23" i="45"/>
  <c r="CO21" i="45"/>
  <c r="CO19" i="45"/>
  <c r="CO17" i="45"/>
  <c r="CO15" i="45"/>
  <c r="CO13" i="45"/>
  <c r="CO11" i="45"/>
  <c r="CO9" i="45"/>
  <c r="CO7" i="45"/>
  <c r="CO5" i="45"/>
  <c r="CB44" i="45"/>
  <c r="CB42" i="45"/>
  <c r="CB40" i="45"/>
  <c r="CB38" i="45"/>
  <c r="CB36" i="45"/>
  <c r="CB34" i="45"/>
  <c r="CB32" i="45"/>
  <c r="CB30" i="45"/>
  <c r="CB28" i="45"/>
  <c r="CB26" i="45"/>
  <c r="CB24" i="45"/>
  <c r="CB22" i="45"/>
  <c r="CB20" i="45"/>
  <c r="CB18" i="45"/>
  <c r="CB16" i="45"/>
  <c r="CB14" i="45"/>
  <c r="CB12" i="45"/>
  <c r="CB10" i="45"/>
  <c r="CB8" i="45"/>
  <c r="CB6" i="45"/>
  <c r="CB4" i="45"/>
  <c r="CB43" i="45"/>
  <c r="CB41" i="45"/>
  <c r="CB39" i="45"/>
  <c r="CB35" i="45"/>
  <c r="CB33" i="45"/>
  <c r="CB31" i="45"/>
  <c r="CB29" i="45"/>
  <c r="CB27" i="45"/>
  <c r="CB25" i="45"/>
  <c r="CB23" i="45"/>
  <c r="CB21" i="45"/>
  <c r="CB19" i="45"/>
  <c r="CB17" i="45"/>
  <c r="CB15" i="45"/>
  <c r="CB13" i="45"/>
  <c r="CB11" i="45"/>
  <c r="CB9" i="45"/>
  <c r="CB7" i="45"/>
  <c r="CB5" i="45"/>
  <c r="BO44" i="45"/>
  <c r="BO42" i="45"/>
  <c r="BO40" i="45"/>
  <c r="BO38" i="45"/>
  <c r="BO36" i="45"/>
  <c r="BO34" i="45"/>
  <c r="BO32" i="45"/>
  <c r="BO30" i="45"/>
  <c r="BO28" i="45"/>
  <c r="BO26" i="45"/>
  <c r="BO24" i="45"/>
  <c r="BO22" i="45"/>
  <c r="BO20" i="45"/>
  <c r="BO18" i="45"/>
  <c r="BO16" i="45"/>
  <c r="BO14" i="45"/>
  <c r="BO12" i="45"/>
  <c r="BO10" i="45"/>
  <c r="BO8" i="45"/>
  <c r="BO6" i="45"/>
  <c r="BO4" i="45"/>
  <c r="BO43" i="45"/>
  <c r="BO41" i="45"/>
  <c r="BO39" i="45"/>
  <c r="BO37" i="45"/>
  <c r="BO35" i="45"/>
  <c r="BO33" i="45"/>
  <c r="BO31" i="45"/>
  <c r="BO29" i="45"/>
  <c r="BO27" i="45"/>
  <c r="BO25" i="45"/>
  <c r="BO23" i="45"/>
  <c r="BO21" i="45"/>
  <c r="BO19" i="45"/>
  <c r="BO17" i="45"/>
  <c r="BO15" i="45"/>
  <c r="BO13" i="45"/>
  <c r="BO11" i="45"/>
  <c r="BO9" i="45"/>
  <c r="BO7" i="45"/>
  <c r="BO5" i="45"/>
  <c r="BB44" i="45"/>
  <c r="BB42" i="45"/>
  <c r="BB40" i="45"/>
  <c r="BB38" i="45"/>
  <c r="BB36" i="45"/>
  <c r="BB34" i="45"/>
  <c r="BB32" i="45"/>
  <c r="BB30" i="45"/>
  <c r="BB28" i="45"/>
  <c r="BB26" i="45"/>
  <c r="BB24" i="45"/>
  <c r="BB22" i="45"/>
  <c r="BB20" i="45"/>
  <c r="BB18" i="45"/>
  <c r="BB16" i="45"/>
  <c r="BB14" i="45"/>
  <c r="BB12" i="45"/>
  <c r="BB10" i="45"/>
  <c r="BB8" i="45"/>
  <c r="BB6" i="45"/>
  <c r="BB4" i="45"/>
  <c r="BB43" i="45"/>
  <c r="BB41" i="45"/>
  <c r="BB39" i="45"/>
  <c r="BB35" i="45"/>
  <c r="BB33" i="45"/>
  <c r="BB31" i="45"/>
  <c r="BB29" i="45"/>
  <c r="BB27" i="45"/>
  <c r="BB25" i="45"/>
  <c r="BB23" i="45"/>
  <c r="BB21" i="45"/>
  <c r="BB19" i="45"/>
  <c r="BB17" i="45"/>
  <c r="BB15" i="45"/>
  <c r="BB13" i="45"/>
  <c r="BB11" i="45"/>
  <c r="BB9" i="45"/>
  <c r="BB7" i="45"/>
  <c r="BB5" i="45"/>
  <c r="AO44" i="45"/>
  <c r="AO42" i="45"/>
  <c r="AO40" i="45"/>
  <c r="AO38" i="45"/>
  <c r="AO36" i="45"/>
  <c r="AO34" i="45"/>
  <c r="AO32" i="45"/>
  <c r="AO30" i="45"/>
  <c r="AO28" i="45"/>
  <c r="AO26" i="45"/>
  <c r="AO24" i="45"/>
  <c r="AO22" i="45"/>
  <c r="AO20" i="45"/>
  <c r="AO18" i="45"/>
  <c r="AO16" i="45"/>
  <c r="AO14" i="45"/>
  <c r="AO12" i="45"/>
  <c r="AO10" i="45"/>
  <c r="AO8" i="45"/>
  <c r="AO6" i="45"/>
  <c r="AO4" i="45"/>
  <c r="AO43" i="45"/>
  <c r="AO41" i="45"/>
  <c r="AO39" i="45"/>
  <c r="AO35" i="45"/>
  <c r="AO33" i="45"/>
  <c r="AO31" i="45"/>
  <c r="AO29" i="45"/>
  <c r="AO27" i="45"/>
  <c r="AO25" i="45"/>
  <c r="AO23" i="45"/>
  <c r="AO21" i="45"/>
  <c r="AO19" i="45"/>
  <c r="AO17" i="45"/>
  <c r="AO15" i="45"/>
  <c r="AO13" i="45"/>
  <c r="AO11" i="45"/>
  <c r="AO9" i="45"/>
  <c r="AO7" i="45"/>
  <c r="AO5" i="45"/>
</calcChain>
</file>

<file path=xl/sharedStrings.xml><?xml version="1.0" encoding="utf-8"?>
<sst xmlns="http://schemas.openxmlformats.org/spreadsheetml/2006/main" count="2738" uniqueCount="1259">
  <si>
    <t>STATEMENT OF FINANCIAL POSITION</t>
  </si>
  <si>
    <t>«</t>
  </si>
  <si>
    <t>»</t>
  </si>
  <si>
    <t>Year</t>
  </si>
  <si>
    <t>Months Covered</t>
  </si>
  <si>
    <t>Year End Month</t>
  </si>
  <si>
    <t>Dec</t>
  </si>
  <si>
    <t>Statement of Financial Position Published (000)</t>
  </si>
  <si>
    <t>ZAR</t>
  </si>
  <si>
    <t>Assets</t>
  </si>
  <si>
    <t>Non-Current Assets</t>
  </si>
  <si>
    <t>025 Intangible Assets</t>
  </si>
  <si>
    <t>026 Goodwill</t>
  </si>
  <si>
    <t>027 Patents &amp; Trademarks</t>
  </si>
  <si>
    <t>028 Cost of Control</t>
  </si>
  <si>
    <t>029 Other Intangible Assets</t>
  </si>
  <si>
    <t>031 Investments &amp; Loans</t>
  </si>
  <si>
    <t>032 Investment at Cost/Market Value</t>
  </si>
  <si>
    <t>033 Long Term Loans</t>
  </si>
  <si>
    <t>023 Fixed Assets</t>
  </si>
  <si>
    <t>024 Mining Assets</t>
  </si>
  <si>
    <t>030 Other Non-Current Assets</t>
  </si>
  <si>
    <t>054 Total Non-Current Assets</t>
  </si>
  <si>
    <t>034 Current Assets</t>
  </si>
  <si>
    <t>035 Inventory</t>
  </si>
  <si>
    <t>036 Trade Receivables</t>
  </si>
  <si>
    <t>037 Cash &amp; Near Cash</t>
  </si>
  <si>
    <t>038 Dividends Receivable</t>
  </si>
  <si>
    <t>039 Tax Receivable</t>
  </si>
  <si>
    <t>050 Total Assets (Excluding Intangible Assets)</t>
  </si>
  <si>
    <t>051 Total Assets (Including Intangible Assets)</t>
  </si>
  <si>
    <t>Equity</t>
  </si>
  <si>
    <t>001 Ordinary Shareholders Interest</t>
  </si>
  <si>
    <t>002 Ordinary Share Capital</t>
  </si>
  <si>
    <t>003 Share Premium</t>
  </si>
  <si>
    <t>004 Non-Distributable Reserves</t>
  </si>
  <si>
    <t>005 Distributable Reserves</t>
  </si>
  <si>
    <t>008 Preference Shares</t>
  </si>
  <si>
    <t>009 Irredeemable</t>
  </si>
  <si>
    <t>010 Redeemable</t>
  </si>
  <si>
    <t>011 Convertible</t>
  </si>
  <si>
    <t>012 Outside Shareholders Interest</t>
  </si>
  <si>
    <t>013 Total Equity</t>
  </si>
  <si>
    <t>Liabilities</t>
  </si>
  <si>
    <t>057 Non-Current Liabilities</t>
  </si>
  <si>
    <t>014 Deferred Tax</t>
  </si>
  <si>
    <t>017 Convertible Debentures</t>
  </si>
  <si>
    <t>018 Director's &amp; Shareholders Loans</t>
  </si>
  <si>
    <t>019 Long Term Non Interest Bearing</t>
  </si>
  <si>
    <t>020 Long Term Interest Bearing</t>
  </si>
  <si>
    <t>015 Other Non-Current Liabilities</t>
  </si>
  <si>
    <t>041 Current Liabilities</t>
  </si>
  <si>
    <t>042 Trade Payables</t>
  </si>
  <si>
    <t>043 Dividends Payable</t>
  </si>
  <si>
    <t>044 Tax Payable</t>
  </si>
  <si>
    <t>045 Short-Term Interest Bearing</t>
  </si>
  <si>
    <t>022 Total Liabilities</t>
  </si>
  <si>
    <t>058 Total Equity and Liabilities</t>
  </si>
  <si>
    <t>048 Adjusted Market/Direct Value in Investment</t>
  </si>
  <si>
    <t>047 Net Current Assets</t>
  </si>
  <si>
    <t>049 Employment of Capital</t>
  </si>
  <si>
    <t>General Supplementary</t>
  </si>
  <si>
    <t>201 Shares in Issue Y/E Ordinary</t>
  </si>
  <si>
    <t>202 Shares in Issue Y/E 'N'</t>
  </si>
  <si>
    <t>259 Shares Authorised Ordinary</t>
  </si>
  <si>
    <t>260 Par Value Ordinary Shares (Cents)</t>
  </si>
  <si>
    <t>261 Shares Authorised 'N'</t>
  </si>
  <si>
    <t>262 Par Value 'N' Shares (Cents)</t>
  </si>
  <si>
    <t>206 Shares in Issue Weighted Average</t>
  </si>
  <si>
    <t>207 Shares in Issue Fully Diluted</t>
  </si>
  <si>
    <t>232 Treasury Shares (Number '000)</t>
  </si>
  <si>
    <t>233 Treasury Shares (Value R'000)</t>
  </si>
  <si>
    <t>249 Share Trusts and Other (Number '000)</t>
  </si>
  <si>
    <t>250 Share Trusts and Other (Value R'000)</t>
  </si>
  <si>
    <t>274 Share Buyback (Number '000)</t>
  </si>
  <si>
    <t>275 Share Buyback (Value R'000)</t>
  </si>
  <si>
    <t>208 Revaluation Reserve</t>
  </si>
  <si>
    <t>228 Foreign Currency Translation Reserve - Cumulative</t>
  </si>
  <si>
    <t>211 Commitments: Land &amp; Buildings</t>
  </si>
  <si>
    <t>212 Commitments: Other</t>
  </si>
  <si>
    <t>213 Foreign Borrowings</t>
  </si>
  <si>
    <t>215 Convertible Debentures &amp; Loans</t>
  </si>
  <si>
    <t>219 Medical Aid Liabilities</t>
  </si>
  <si>
    <t>220 Pension Fund Liabilities</t>
  </si>
  <si>
    <t>221 Long Term Loans - Interest Bearing</t>
  </si>
  <si>
    <t>222 Long Term Loans - Interest Free</t>
  </si>
  <si>
    <t>223 Short Term Loans - Interest Bearing</t>
  </si>
  <si>
    <t>224 Short Term Loans - Interest Free</t>
  </si>
  <si>
    <t>225 Property Revaluation Surplus - I/S</t>
  </si>
  <si>
    <t>229 Foreign Assets</t>
  </si>
  <si>
    <t>230 Foreign Liabilities</t>
  </si>
  <si>
    <t>276 Asset Retirement Obligations - Mining Assets</t>
  </si>
  <si>
    <t>236 Provisions - Long Term</t>
  </si>
  <si>
    <t>237 Provisions - Short Term</t>
  </si>
  <si>
    <t>247 Bee Share of Accumulative Profits - B/S</t>
  </si>
  <si>
    <t>277 Property Companies - Value of Property Portfolios</t>
  </si>
  <si>
    <t>278 Property Companies - Debenture Liability</t>
  </si>
  <si>
    <t>279 Property Companies - Linked Unitholders Interest</t>
  </si>
  <si>
    <t>258 Bookvalue Land &amp; Buildings</t>
  </si>
  <si>
    <t>253 Bookvalue Plant &amp; Machinery/Manufacturing Equipment</t>
  </si>
  <si>
    <t>254 Bookvalue Furniture &amp; Office Equipment</t>
  </si>
  <si>
    <t>255 Bookvalue Vehicles</t>
  </si>
  <si>
    <t>256 Bookvalue Computer Hardware &amp; Software</t>
  </si>
  <si>
    <t>257 Bookvalue Other Fixed Assets</t>
  </si>
  <si>
    <t>INCOME STATEMENT</t>
  </si>
  <si>
    <t>Income Statement Published (000)</t>
  </si>
  <si>
    <t>060 Turnover</t>
  </si>
  <si>
    <t>061 % Change in Turnover</t>
  </si>
  <si>
    <t>053 Cost of Sales</t>
  </si>
  <si>
    <t>094 Gross Profit</t>
  </si>
  <si>
    <t>095 Total Income</t>
  </si>
  <si>
    <t>322 Intangible Assets Written off</t>
  </si>
  <si>
    <t>323 Amortisation of Goodwill</t>
  </si>
  <si>
    <t>301 Lease Charge: Land Building</t>
  </si>
  <si>
    <t>302 Lease Charge: Other</t>
  </si>
  <si>
    <t>303 Research &amp; Development</t>
  </si>
  <si>
    <t>088 Depreciation</t>
  </si>
  <si>
    <t>089 Audit Fees</t>
  </si>
  <si>
    <t>090 Directors Emoluments</t>
  </si>
  <si>
    <t>079 Extra Ordinary Items</t>
  </si>
  <si>
    <t>096 Other</t>
  </si>
  <si>
    <t>077 Convertible Debenture Interest</t>
  </si>
  <si>
    <t>097 Total Cost Shown</t>
  </si>
  <si>
    <t>098 Earnings Before Interest &amp; Tax (Ebit)</t>
  </si>
  <si>
    <t>062 Investment Income</t>
  </si>
  <si>
    <t>064 Interest Received</t>
  </si>
  <si>
    <t>066 Interest &amp; Finance Charges</t>
  </si>
  <si>
    <t>104 Investment Income, Interest &amp; Finance Charges</t>
  </si>
  <si>
    <t>074 Associate Companies</t>
  </si>
  <si>
    <t>099 Profit Before Tax</t>
  </si>
  <si>
    <t>067 Taxation</t>
  </si>
  <si>
    <t>068 Current</t>
  </si>
  <si>
    <t>069 Deferred</t>
  </si>
  <si>
    <t>070 Other</t>
  </si>
  <si>
    <t>100 Profit After Interest and Tax</t>
  </si>
  <si>
    <t>075 Discontinued Operations</t>
  </si>
  <si>
    <t>072 Preference Share Dividends</t>
  </si>
  <si>
    <t>073 Minority Interest</t>
  </si>
  <si>
    <t>101 Profit Attributable to Ordinary Shareholders</t>
  </si>
  <si>
    <t>093 Total Headline Earnings</t>
  </si>
  <si>
    <t>086 Headline Earnings Per Share</t>
  </si>
  <si>
    <t>103 Dividends Per Share - Gross</t>
  </si>
  <si>
    <t>087 Dividends Per Share - Net</t>
  </si>
  <si>
    <t>091 Interest Distribution Per Linked Unit (Cents)</t>
  </si>
  <si>
    <t>105 Capital Distribution Per Instrument (Cents) - Gross</t>
  </si>
  <si>
    <t>092 Capital Distribution Per Instrument (Cents) - Net</t>
  </si>
  <si>
    <t>102 Earnings Before Interest, Tax, Depreciation and Amortisation (Ebitda)</t>
  </si>
  <si>
    <t>305 Eps-Bottom Line</t>
  </si>
  <si>
    <t>306 Eps-Headline</t>
  </si>
  <si>
    <t>307 Eps-Fully Diluted Headline</t>
  </si>
  <si>
    <t>308 Eps-Fully Diluted Bottomline</t>
  </si>
  <si>
    <t>374 Eps-Continuing Operations</t>
  </si>
  <si>
    <t>359 Earnings Per Linked Unit</t>
  </si>
  <si>
    <t>375 Core Headline Earnings - Total Value</t>
  </si>
  <si>
    <t>376 Core Headline Earnings Per Share</t>
  </si>
  <si>
    <t>311 Deferred Tax: Current</t>
  </si>
  <si>
    <t>312 Deferred Tax: Other</t>
  </si>
  <si>
    <t>309 Effective Tax Rate</t>
  </si>
  <si>
    <t>319 Accumulated Computed Tax Loss</t>
  </si>
  <si>
    <t>320 Prior Year Tax Adjustment</t>
  </si>
  <si>
    <t>338 Foreign Tax</t>
  </si>
  <si>
    <t>364 Foreign Tax - Normal</t>
  </si>
  <si>
    <t>365 Foreign Tax - Previous Year</t>
  </si>
  <si>
    <t>366 Foreign Tax - Deferred</t>
  </si>
  <si>
    <t>313 Interest Capitalised</t>
  </si>
  <si>
    <t>373 Interest Paid - Debentures</t>
  </si>
  <si>
    <t>315 Dilution: Interest Saved</t>
  </si>
  <si>
    <t>316 Dilution: Dividends Saved</t>
  </si>
  <si>
    <t>317 Dilution: Equity Income Converted</t>
  </si>
  <si>
    <t>350 Impairments of Intangible Assets</t>
  </si>
  <si>
    <t>383 Goodwill Written off</t>
  </si>
  <si>
    <t>351 Impairments of Goodwill</t>
  </si>
  <si>
    <t>384 Impairment of Trade Receivables</t>
  </si>
  <si>
    <t>324 Impairment of Investments</t>
  </si>
  <si>
    <t>325 Impairment of Loans</t>
  </si>
  <si>
    <t>326 Capital Profit /Loss on Financial Assets</t>
  </si>
  <si>
    <t>360 Gains/Losses on Mark to Market Value of Financial Assets</t>
  </si>
  <si>
    <t>327 Impairment of Fixed Assets</t>
  </si>
  <si>
    <t>328 Capital Profit /Loss on Fixed Assets</t>
  </si>
  <si>
    <t>329 Profit /Loss Forex Translations - I/S</t>
  </si>
  <si>
    <t>330 Profit /Loss Forex Transactions - I/S</t>
  </si>
  <si>
    <t>331 Profit /Loss Disposal of Subsidiaries/ Businesses</t>
  </si>
  <si>
    <t>377 Expense in Regard to Bee Transaction</t>
  </si>
  <si>
    <t>336 Foreign Turnover</t>
  </si>
  <si>
    <t>337 Foreign Profit</t>
  </si>
  <si>
    <t>357 Ordinary Dividends Declared</t>
  </si>
  <si>
    <t>358 Ordinary Dividends Paid</t>
  </si>
  <si>
    <t>353 Minority Dividends Paid</t>
  </si>
  <si>
    <t>343 Auditors - Audit Fees - Current Year</t>
  </si>
  <si>
    <t>378 Auditors - Audit Fees - Previous Year</t>
  </si>
  <si>
    <t>379 Auditors - Audit Expenses</t>
  </si>
  <si>
    <t>344 Auditors - Other Fees</t>
  </si>
  <si>
    <t>345 Staff Costs(Excluding Directors Remuneration)</t>
  </si>
  <si>
    <t>372 Other Staff Share Based Payments - I/S</t>
  </si>
  <si>
    <t>361 Directors Share Based Payments - I/S</t>
  </si>
  <si>
    <t>387 Legal Fees</t>
  </si>
  <si>
    <t>363 Bee Share of Profits - I/S</t>
  </si>
  <si>
    <t>CHANGES IN EQUITY STATEMENT</t>
  </si>
  <si>
    <t>Changes In Equity Statement Published (000)</t>
  </si>
  <si>
    <t>901 Ordinary Shareholders Equity at Beginning of Year</t>
  </si>
  <si>
    <t>902 Movements in Issued Capital &amp; Share Premium</t>
  </si>
  <si>
    <t>903 Balance at Begin of Year/Issued Capital &amp; Share Premium</t>
  </si>
  <si>
    <t>904 Adj to Prior Year/Issued Capital &amp; Share Premium</t>
  </si>
  <si>
    <t>905 Ordinary Shares Issued/Issued Capital &amp; Share Premium</t>
  </si>
  <si>
    <t>906 Share Based Payments/Issued Capital &amp; Share Premium</t>
  </si>
  <si>
    <t>908 Share Issue Expenses/Issued Capital &amp; Share Premium</t>
  </si>
  <si>
    <t>910 Capital Distributions/Issued Capital &amp; Share Premium</t>
  </si>
  <si>
    <t>911 Treasury Shares/Issued Capital &amp; Share Premium</t>
  </si>
  <si>
    <t>913 Cancelling of Shares/Issued Capital &amp; Share Premium</t>
  </si>
  <si>
    <t>939 Sundry/Issued Capital &amp; Share Premium</t>
  </si>
  <si>
    <t>940 Balance at End of Year/Issued Capital &amp; Share Premium</t>
  </si>
  <si>
    <t>941 Movements in Non-Distributable Reserve</t>
  </si>
  <si>
    <t>942 Balance at Begin of Year/Non-Distrib Reserve</t>
  </si>
  <si>
    <t>943 Adj to Prior Year/Non-Distrib Reserve</t>
  </si>
  <si>
    <t>945 Profit/(Loss) on Sale of Investments/Non-Distrib Reserve</t>
  </si>
  <si>
    <t>949 Capital Distributions/Non-Distrib Reserve</t>
  </si>
  <si>
    <t>952 Treasury Shares/Non-Distrib Reserve</t>
  </si>
  <si>
    <t>954 Profit/(Loss) on Forex Translations/Non-Distrib Reserve</t>
  </si>
  <si>
    <t>955 Profit/(Loss) on Forex Transactions/Non-Distrib Reserve</t>
  </si>
  <si>
    <t>957 Net Transfer (to)/from Distributable Reserve</t>
  </si>
  <si>
    <t>969 Share Based Payments/Non-Distrib Reserve</t>
  </si>
  <si>
    <t>970 Net Unrealised (Losses)/Gains on Hedging Instrum/Non-Distrib Reserve</t>
  </si>
  <si>
    <t>999 Sundry/Non-Distrib Reserve</t>
  </si>
  <si>
    <t>000 Balance at End of Year/Non-Distrib Reserve</t>
  </si>
  <si>
    <t>001 Movements in Distributable Reserve</t>
  </si>
  <si>
    <t>002 Balance at Begin of Year/Distrib Reserve</t>
  </si>
  <si>
    <t>003 Adj to Prior Year/Distrib Reserve</t>
  </si>
  <si>
    <t>004 Net Profit/(Loss) for the Year</t>
  </si>
  <si>
    <t>005 Ordinary Dividends</t>
  </si>
  <si>
    <t>006 Preference Dividends</t>
  </si>
  <si>
    <t>008 Net Transfer (to)/from Non-Distributable Reserves</t>
  </si>
  <si>
    <t>025 Share Based Payments/Distrib Reserve</t>
  </si>
  <si>
    <t>059 Sundry/Distrib Reserve</t>
  </si>
  <si>
    <t>060 Balance at End of Year/Distrib Reserve</t>
  </si>
  <si>
    <t>091 Ordinary Shareholders Equity at End of Year</t>
  </si>
  <si>
    <t>CASH FLOW STATEMENT</t>
  </si>
  <si>
    <t>Cash Flow Statement Published (000)</t>
  </si>
  <si>
    <t>701 Operating Profit/Loss</t>
  </si>
  <si>
    <t>702 Depreciation &amp; Non Cash-Items</t>
  </si>
  <si>
    <t>703 Cash Ex Operations</t>
  </si>
  <si>
    <t>704 Investment Income</t>
  </si>
  <si>
    <t>705 Other Income</t>
  </si>
  <si>
    <t>706 Decrease/Increase Working Capital</t>
  </si>
  <si>
    <t>707 Decrease/Increase Inventory</t>
  </si>
  <si>
    <t>708 Decrease/Increase Accounts Receivable</t>
  </si>
  <si>
    <t>709 Increase/Decrease Accounts Payable</t>
  </si>
  <si>
    <t>710 Increase/Decrease Interest-Free Loans</t>
  </si>
  <si>
    <t>711 Cash Ex Operating Activity</t>
  </si>
  <si>
    <t>712 Net Interest Paid/Received</t>
  </si>
  <si>
    <t>713 Taxation Paid</t>
  </si>
  <si>
    <t>714 Cash Available</t>
  </si>
  <si>
    <t>715 Ordinary Dividend</t>
  </si>
  <si>
    <t>716 Preference Dividend</t>
  </si>
  <si>
    <t>733 Cash from Operating Activities</t>
  </si>
  <si>
    <t>719 Fixed Assets Acquired</t>
  </si>
  <si>
    <t>720 Increase in Investments</t>
  </si>
  <si>
    <t>721 Net Investment in Subsidiaries/ Businesses</t>
  </si>
  <si>
    <t>722 Other Expenses/Losses</t>
  </si>
  <si>
    <t>724 Proceeds Disposal Fixed Assets</t>
  </si>
  <si>
    <t>725 Proceeds Disposal Investment</t>
  </si>
  <si>
    <t>726 Other Proceeds</t>
  </si>
  <si>
    <t>734 Cash from Investment Activities</t>
  </si>
  <si>
    <t>728 Increase/Decrease Long-Term Liabilities</t>
  </si>
  <si>
    <t>730 Change in Share Capital</t>
  </si>
  <si>
    <t>735 Increase/Decrease Short-Term Liabilities</t>
  </si>
  <si>
    <t>731 Other (Cash Generated)</t>
  </si>
  <si>
    <t>736 Cash from Financing Activities</t>
  </si>
  <si>
    <t>737 Increase/(Decrease) in Cash and Near Cash</t>
  </si>
  <si>
    <t>801 Minority Dividends (Ordinary)</t>
  </si>
  <si>
    <t>802 Net Intangible Assets Movements</t>
  </si>
  <si>
    <t>803 Preference Shares Issued by the Company</t>
  </si>
  <si>
    <t>804 Share Incentive Trust Options Exercised</t>
  </si>
  <si>
    <t>805 Minority Dividends (Preference)</t>
  </si>
  <si>
    <t>VALUE ADDED STATEMENT</t>
  </si>
  <si>
    <t>Value Added Statement Published (000)</t>
  </si>
  <si>
    <t>760 Turnover</t>
  </si>
  <si>
    <t>761 Extraordinary Items</t>
  </si>
  <si>
    <t>762 Other Income/Value Added</t>
  </si>
  <si>
    <t>763 Bought Material/Services</t>
  </si>
  <si>
    <t>764 Value Added</t>
  </si>
  <si>
    <t>765 Salaries &amp; Wages</t>
  </si>
  <si>
    <t>766 Interest (Net)</t>
  </si>
  <si>
    <t>767 Dividends: Ordinary</t>
  </si>
  <si>
    <t>768 Dividends: Preference</t>
  </si>
  <si>
    <t>769 Dividends: Minority</t>
  </si>
  <si>
    <t>770 Taxation</t>
  </si>
  <si>
    <t>771 Depreciation</t>
  </si>
  <si>
    <t>772 Retention</t>
  </si>
  <si>
    <t>773 Minority Interest</t>
  </si>
  <si>
    <t>774 Other Expenses/Distrib of Value Added</t>
  </si>
  <si>
    <t>775 Disburse of Value Added</t>
  </si>
  <si>
    <t>776 Leasing : Property</t>
  </si>
  <si>
    <t>777 Leasing : Other</t>
  </si>
  <si>
    <t>778 Dividends Received</t>
  </si>
  <si>
    <t>779 Interest Received</t>
  </si>
  <si>
    <t>780 Deferred Taxation</t>
  </si>
  <si>
    <t>781 Number of Employees</t>
  </si>
  <si>
    <t>SUNDRY ITEMS</t>
  </si>
  <si>
    <t>Sundry Items Published (000)</t>
  </si>
  <si>
    <t>101 Ordinary Shares in Issue @ Year End Split Adjusted</t>
  </si>
  <si>
    <t>102 Nr of Ordinary Shares in Issue @ Year End</t>
  </si>
  <si>
    <t>115 Months Covered by Financial Statements</t>
  </si>
  <si>
    <t>116 Month of Financial Year End</t>
  </si>
  <si>
    <t>118 Inflation Adjusted Other Fixed Asset</t>
  </si>
  <si>
    <t>119 Inflation Adjusted Depreciable Fixed Asset</t>
  </si>
  <si>
    <t>122 No of Quoted Subsidiaries</t>
  </si>
  <si>
    <t>126 Directors Shareholding Beneficial</t>
  </si>
  <si>
    <t>127 Directors Shareholding Non-Beneficial</t>
  </si>
  <si>
    <t>129 Deferred Tax for Year</t>
  </si>
  <si>
    <t>130 Items Not Representing Cashflow</t>
  </si>
  <si>
    <t>131 No Persons Employed</t>
  </si>
  <si>
    <t>175 Foreign Employees</t>
  </si>
  <si>
    <t>132 Inventory: Raw Material</t>
  </si>
  <si>
    <t>133 Inventory: Finished Goods</t>
  </si>
  <si>
    <t>134 Inventory: Merchandise</t>
  </si>
  <si>
    <t>135 Inventory: Consumable Stores</t>
  </si>
  <si>
    <t>136 Inventory: Work in Progress</t>
  </si>
  <si>
    <t>137 Inventory: Uncompleted Contracts</t>
  </si>
  <si>
    <t>144 Headline Earnings Per Share</t>
  </si>
  <si>
    <t>148 Number of Analyst</t>
  </si>
  <si>
    <t>149 Average Price Per Share</t>
  </si>
  <si>
    <t>150 Share Price @ Company Financial Year End</t>
  </si>
  <si>
    <t>158 Currency Adjustment: R1000 to ?</t>
  </si>
  <si>
    <t>162 Trade Creditors</t>
  </si>
  <si>
    <t>140 Capital Commitments</t>
  </si>
  <si>
    <t>166 Leasehold Commitments</t>
  </si>
  <si>
    <t>167 Contingent Liabilities</t>
  </si>
  <si>
    <t>170 No of Shares Traded</t>
  </si>
  <si>
    <t>171 No of Transactions</t>
  </si>
  <si>
    <t>172 Value of Transactions</t>
  </si>
  <si>
    <t>173 Split Factor</t>
  </si>
  <si>
    <t>174 Month of Stock Split</t>
  </si>
  <si>
    <t>USD</t>
  </si>
  <si>
    <t>Feb</t>
  </si>
  <si>
    <t>Company</t>
  </si>
  <si>
    <t>A E C I (December)</t>
  </si>
  <si>
    <t>Accounts Rcvb/Tover</t>
  </si>
  <si>
    <t>Assets / Captal Emp</t>
  </si>
  <si>
    <t>Book Val / Share (c)</t>
  </si>
  <si>
    <t>Cash Flw / Share (c)</t>
  </si>
  <si>
    <t>Cash Flow Div Cover</t>
  </si>
  <si>
    <t>Cash Flow Intr Cover</t>
  </si>
  <si>
    <t>Current Ratio</t>
  </si>
  <si>
    <t>Debt / Assets</t>
  </si>
  <si>
    <t>Debt / Equity</t>
  </si>
  <si>
    <t>Dir Rem % Pft BTax</t>
  </si>
  <si>
    <t>Dividend / Share (c)</t>
  </si>
  <si>
    <t>Dividend Cover</t>
  </si>
  <si>
    <t>Dividend Yield %</t>
  </si>
  <si>
    <t>Earnings/ Share (C)</t>
  </si>
  <si>
    <t>Earnings Yield %</t>
  </si>
  <si>
    <t>Inflation Adjusted Profit/ Share (C)</t>
  </si>
  <si>
    <t>Inflation Adjusted Return On Assets %</t>
  </si>
  <si>
    <t>Inflation Adjusted Return On Equity %</t>
  </si>
  <si>
    <t>Interest Cover</t>
  </si>
  <si>
    <t>Leverage Factor</t>
  </si>
  <si>
    <t>Long-Term Loans % Total Debt</t>
  </si>
  <si>
    <t>N A V / Share (C)</t>
  </si>
  <si>
    <t>Net Profit Margin %</t>
  </si>
  <si>
    <t>Operating Profit /Employee</t>
  </si>
  <si>
    <t>Operating Profit Margin %</t>
  </si>
  <si>
    <t>Price / Inflation Adjusted Profit</t>
  </si>
  <si>
    <t>Price / Book Value</t>
  </si>
  <si>
    <t>Price / Cash Flow</t>
  </si>
  <si>
    <t>Price / Earnings</t>
  </si>
  <si>
    <t>Price / N A V</t>
  </si>
  <si>
    <t>Price / Share (C)</t>
  </si>
  <si>
    <t>Quick Ratio</t>
  </si>
  <si>
    <t>Return On External Investments %</t>
  </si>
  <si>
    <t>Retention Rate</t>
  </si>
  <si>
    <t>Return On Assets %</t>
  </si>
  <si>
    <t>Return On Equity %</t>
  </si>
  <si>
    <t>Total Assets / Turnover</t>
  </si>
  <si>
    <t>Total Debt / Cash Flow</t>
  </si>
  <si>
    <t>Turnover / Employee</t>
  </si>
  <si>
    <t>Return on Capital Employed</t>
  </si>
  <si>
    <t>Price / EBITDA</t>
  </si>
  <si>
    <t>Price / EBIT</t>
  </si>
  <si>
    <t>Price / Cash</t>
  </si>
  <si>
    <t>Return on Average External Investments %</t>
  </si>
  <si>
    <t>Return on Average Assets %</t>
  </si>
  <si>
    <t>Return on Average Equity %</t>
  </si>
  <si>
    <t>Inflation Adj. Return on Average Total Assets %</t>
  </si>
  <si>
    <t>Inflation Adjusted Return on Average Equity %</t>
  </si>
  <si>
    <t xml:space="preserve">AECI LTD - Analysis </t>
  </si>
  <si>
    <t>AFROX (December)</t>
  </si>
  <si>
    <t>YORK (June)</t>
  </si>
  <si>
    <t>Number of shares</t>
  </si>
  <si>
    <t>Book value</t>
  </si>
  <si>
    <t>Cashflow</t>
  </si>
  <si>
    <t>Growth rate</t>
  </si>
  <si>
    <t>Net operating working capital</t>
  </si>
  <si>
    <t>Operating long-term assets</t>
  </si>
  <si>
    <t>Total net operating capital</t>
  </si>
  <si>
    <t>Depreciation</t>
  </si>
  <si>
    <t>Tax rate</t>
  </si>
  <si>
    <t>EBIT</t>
  </si>
  <si>
    <t>Net Operating Profit After Tax</t>
  </si>
  <si>
    <t>FCF</t>
  </si>
  <si>
    <t>FCF vs Net Cash Flow</t>
  </si>
  <si>
    <t>Goodwill</t>
  </si>
  <si>
    <t>Total assets</t>
  </si>
  <si>
    <t>Goodwill/Total assets</t>
  </si>
  <si>
    <t>No.</t>
  </si>
  <si>
    <t>Total Assets</t>
  </si>
  <si>
    <t>Share Price</t>
  </si>
  <si>
    <t>Component</t>
  </si>
  <si>
    <t>Coding Component</t>
  </si>
  <si>
    <t>Goodwill Impairments</t>
  </si>
  <si>
    <t>Impairment of goodwill/Goodwill</t>
  </si>
  <si>
    <t>AECI PTY LTD</t>
  </si>
  <si>
    <t>Design Component</t>
  </si>
  <si>
    <t>Zero data entry counts</t>
  </si>
  <si>
    <t>Count higher than 5</t>
  </si>
  <si>
    <t>Sample inclusion test</t>
  </si>
  <si>
    <t>1,000,000</t>
  </si>
  <si>
    <t>30.0</t>
  </si>
  <si>
    <t>26.0</t>
  </si>
  <si>
    <t>0.0</t>
  </si>
  <si>
    <t>0.0000</t>
  </si>
  <si>
    <t>1,701,648</t>
  </si>
  <si>
    <t>2,141,136</t>
  </si>
  <si>
    <t>4,250,478</t>
  </si>
  <si>
    <t>3,796,373</t>
  </si>
  <si>
    <t>1,966,962</t>
  </si>
  <si>
    <t>70.0</t>
  </si>
  <si>
    <t>76.0</t>
  </si>
  <si>
    <t>23.0</t>
  </si>
  <si>
    <t>1.6</t>
  </si>
  <si>
    <t>112.0</t>
  </si>
  <si>
    <t>1,230,000</t>
  </si>
  <si>
    <t>5,000,000</t>
  </si>
  <si>
    <t>4.3</t>
  </si>
  <si>
    <t>6,000,000</t>
  </si>
  <si>
    <t>62.0</t>
  </si>
  <si>
    <t>1,810,000</t>
  </si>
  <si>
    <t>2.0</t>
  </si>
  <si>
    <t>1.1</t>
  </si>
  <si>
    <t>1.0</t>
  </si>
  <si>
    <t>1.4</t>
  </si>
  <si>
    <t>10,000,000</t>
  </si>
  <si>
    <t>1,067,977</t>
  </si>
  <si>
    <t>1,048,349</t>
  </si>
  <si>
    <t>1,141,624</t>
  </si>
  <si>
    <t>1,038,363</t>
  </si>
  <si>
    <t>1,310,004</t>
  </si>
  <si>
    <t>1,032,953</t>
  </si>
  <si>
    <t>1,202,719</t>
  </si>
  <si>
    <t>1,305,348</t>
  </si>
  <si>
    <t>1,668,354</t>
  </si>
  <si>
    <t>1,305,911</t>
  </si>
  <si>
    <t>1,216,504</t>
  </si>
  <si>
    <t>1,109,977</t>
  </si>
  <si>
    <t>-1,333,414</t>
  </si>
  <si>
    <t>1,041,269</t>
  </si>
  <si>
    <t>1,103,836</t>
  </si>
  <si>
    <t>3,269,836</t>
  </si>
  <si>
    <t>3,086,169</t>
  </si>
  <si>
    <t>3,151,082</t>
  </si>
  <si>
    <t>1,435,075</t>
  </si>
  <si>
    <t>3,270,737</t>
  </si>
  <si>
    <t>1,436,694</t>
  </si>
  <si>
    <t>2,599,369</t>
  </si>
  <si>
    <t>2,631,069</t>
  </si>
  <si>
    <t>1,171,247</t>
  </si>
  <si>
    <t>2,530,997</t>
  </si>
  <si>
    <t>2,568,287</t>
  </si>
  <si>
    <t>-1,172,733</t>
  </si>
  <si>
    <t>-45.3</t>
  </si>
  <si>
    <t>-42.2</t>
  </si>
  <si>
    <t>-7.9</t>
  </si>
  <si>
    <t>-4.7</t>
  </si>
  <si>
    <t>-8.1</t>
  </si>
  <si>
    <t>-4.2</t>
  </si>
  <si>
    <t>-6.6</t>
  </si>
  <si>
    <t>-69.9</t>
  </si>
  <si>
    <t>-42.3</t>
  </si>
  <si>
    <t>-6.5</t>
  </si>
  <si>
    <t>-8.5</t>
  </si>
  <si>
    <t>-6.1</t>
  </si>
  <si>
    <t>-13.4</t>
  </si>
  <si>
    <t>-6.7</t>
  </si>
  <si>
    <t>0.7</t>
  </si>
  <si>
    <t>-6.2</t>
  </si>
  <si>
    <t>-13.2</t>
  </si>
  <si>
    <t>-5.9</t>
  </si>
  <si>
    <t>NGN</t>
  </si>
  <si>
    <t>432,321,760</t>
  </si>
  <si>
    <t>426,866,570</t>
  </si>
  <si>
    <t>361,530,468</t>
  </si>
  <si>
    <t>252,518,881</t>
  </si>
  <si>
    <t>245,705,184</t>
  </si>
  <si>
    <t>82,232,746</t>
  </si>
  <si>
    <t>138,853,809</t>
  </si>
  <si>
    <t>379,221,241</t>
  </si>
  <si>
    <t>375,164,250</t>
  </si>
  <si>
    <t>318,670,194</t>
  </si>
  <si>
    <t>212,311,484</t>
  </si>
  <si>
    <t>210,303,181</t>
  </si>
  <si>
    <t>23,376,017</t>
  </si>
  <si>
    <t>26,248,359</t>
  </si>
  <si>
    <t>53,100,519</t>
  </si>
  <si>
    <t>51,702,320</t>
  </si>
  <si>
    <t>42,860,274</t>
  </si>
  <si>
    <t>40,207,397</t>
  </si>
  <si>
    <t>35,402,003</t>
  </si>
  <si>
    <t>58,856,729</t>
  </si>
  <si>
    <t>112,605,450</t>
  </si>
  <si>
    <t>80,037,595</t>
  </si>
  <si>
    <t>80,079,716</t>
  </si>
  <si>
    <t>71,579,936</t>
  </si>
  <si>
    <t>46,120,766</t>
  </si>
  <si>
    <t>46,216,577</t>
  </si>
  <si>
    <t>9,822,185</t>
  </si>
  <si>
    <t>3,206,008</t>
  </si>
  <si>
    <t>6,424,732</t>
  </si>
  <si>
    <t>7,540,014</t>
  </si>
  <si>
    <t>10,653,425</t>
  </si>
  <si>
    <t>2,530,813</t>
  </si>
  <si>
    <t>3,420,247</t>
  </si>
  <si>
    <t>2,894,978</t>
  </si>
  <si>
    <t>73,612,863</t>
  </si>
  <si>
    <t>72,539,702</t>
  </si>
  <si>
    <t>60,926,511</t>
  </si>
  <si>
    <t>43,589,953</t>
  </si>
  <si>
    <t>42,796,330</t>
  </si>
  <si>
    <t>6,927,207</t>
  </si>
  <si>
    <t>11,995,897</t>
  </si>
  <si>
    <t>14,816,482</t>
  </si>
  <si>
    <t>12,009,141</t>
  </si>
  <si>
    <t>12,143,486</t>
  </si>
  <si>
    <t>314,042,207</t>
  </si>
  <si>
    <t>172,209,842</t>
  </si>
  <si>
    <t>130,324,713</t>
  </si>
  <si>
    <t>1,139,391</t>
  </si>
  <si>
    <t>1,043,918</t>
  </si>
  <si>
    <t>344,057,188</t>
  </si>
  <si>
    <t>329,682,631</t>
  </si>
  <si>
    <t>281,532,561</t>
  </si>
  <si>
    <t>210,983,760</t>
  </si>
  <si>
    <t>76,579,453</t>
  </si>
  <si>
    <t>81,790,439</t>
  </si>
  <si>
    <t>124,231,769</t>
  </si>
  <si>
    <t>320,941,582</t>
  </si>
  <si>
    <t>87,501,077</t>
  </si>
  <si>
    <t>139,217,853</t>
  </si>
  <si>
    <t>96,625,890</t>
  </si>
  <si>
    <t>944,991,893</t>
  </si>
  <si>
    <t>933,235,838</t>
  </si>
  <si>
    <t>850,883,875</t>
  </si>
  <si>
    <t>842,708,475</t>
  </si>
  <si>
    <t>693,465,045</t>
  </si>
  <si>
    <t>403,482,626</t>
  </si>
  <si>
    <t>369,010,420</t>
  </si>
  <si>
    <t>1,570,790</t>
  </si>
  <si>
    <t>1,444,458</t>
  </si>
  <si>
    <t>130,118,542</t>
  </si>
  <si>
    <t>106,940,066</t>
  </si>
  <si>
    <t>140,661,100</t>
  </si>
  <si>
    <t>103,612,834</t>
  </si>
  <si>
    <t>195,907,512</t>
  </si>
  <si>
    <t>188,414,313</t>
  </si>
  <si>
    <t>146,053,368</t>
  </si>
  <si>
    <t>1,017,001</t>
  </si>
  <si>
    <t>28,392,500</t>
  </si>
  <si>
    <t>2,583,094</t>
  </si>
  <si>
    <t>12,804,332</t>
  </si>
  <si>
    <t>2,265,218</t>
  </si>
  <si>
    <t>26,970,824</t>
  </si>
  <si>
    <t>19,446,202</t>
  </si>
  <si>
    <t>18,110,541</t>
  </si>
  <si>
    <t>90,811,301</t>
  </si>
  <si>
    <t>96,461,911</t>
  </si>
  <si>
    <t>117,466,183</t>
  </si>
  <si>
    <t>86,734,048</t>
  </si>
  <si>
    <t>141,496,928</t>
  </si>
  <si>
    <t>145,080,614</t>
  </si>
  <si>
    <t>114,534,321</t>
  </si>
  <si>
    <t>10,914,741</t>
  </si>
  <si>
    <t>7,895,061</t>
  </si>
  <si>
    <t>10,390,585</t>
  </si>
  <si>
    <t>14,613,568</t>
  </si>
  <si>
    <t>27,439,760</t>
  </si>
  <si>
    <t>23,887,497</t>
  </si>
  <si>
    <t>13,408,506</t>
  </si>
  <si>
    <t>642,788,675</t>
  </si>
  <si>
    <t>613,309,334</t>
  </si>
  <si>
    <t>630,014,507</t>
  </si>
  <si>
    <t>693,802,428</t>
  </si>
  <si>
    <t>643,667,373</t>
  </si>
  <si>
    <t>509,664,193</t>
  </si>
  <si>
    <t>376,209,979</t>
  </si>
  <si>
    <t>2,432,178</t>
  </si>
  <si>
    <t>2,036,322</t>
  </si>
  <si>
    <t>1,075,110,435</t>
  </si>
  <si>
    <t>1,040,175,904</t>
  </si>
  <si>
    <t>991,544,975</t>
  </si>
  <si>
    <t>946,321,309</t>
  </si>
  <si>
    <t>889,372,557</t>
  </si>
  <si>
    <t>591,896,939</t>
  </si>
  <si>
    <t>515,063,788</t>
  </si>
  <si>
    <t>2,587,791</t>
  </si>
  <si>
    <t>2,200,542</t>
  </si>
  <si>
    <t>200,874,736</t>
  </si>
  <si>
    <t>175,602,156</t>
  </si>
  <si>
    <t>122,363,401</t>
  </si>
  <si>
    <t>36,851,707</t>
  </si>
  <si>
    <t>33,035,055</t>
  </si>
  <si>
    <t>158,991,811</t>
  </si>
  <si>
    <t>102,212,589</t>
  </si>
  <si>
    <t>6,215,706</t>
  </si>
  <si>
    <t>6,017,309</t>
  </si>
  <si>
    <t>4,542,343</t>
  </si>
  <si>
    <t>3,411,177</t>
  </si>
  <si>
    <t>1,137,058</t>
  </si>
  <si>
    <t>176,588,527</t>
  </si>
  <si>
    <t>174,806,923</t>
  </si>
  <si>
    <t>131,554,223</t>
  </si>
  <si>
    <t>98,425,361</t>
  </si>
  <si>
    <t>49,521,186</t>
  </si>
  <si>
    <t>144,604,935</t>
  </si>
  <si>
    <t>131,475,022</t>
  </si>
  <si>
    <t>93,826,307</t>
  </si>
  <si>
    <t>55,750,740</t>
  </si>
  <si>
    <t>50,521,630</t>
  </si>
  <si>
    <t>23,217,694</t>
  </si>
  <si>
    <t>14,412,064</t>
  </si>
  <si>
    <t>-126,534,432</t>
  </si>
  <si>
    <t>-138,677,099</t>
  </si>
  <si>
    <t>-152,287,138</t>
  </si>
  <si>
    <t>-199,723,265</t>
  </si>
  <si>
    <t>-153,583,141</t>
  </si>
  <si>
    <t>33,937,579</t>
  </si>
  <si>
    <t>37,142,281</t>
  </si>
  <si>
    <t>76,241,975</t>
  </si>
  <si>
    <t>87,833,624</t>
  </si>
  <si>
    <t>69,981,178</t>
  </si>
  <si>
    <t>14,042,219</t>
  </si>
  <si>
    <t>12,471,648</t>
  </si>
  <si>
    <t>3,376,266</t>
  </si>
  <si>
    <t>3,141,939</t>
  </si>
  <si>
    <t>277,116,711</t>
  </si>
  <si>
    <t>263,435,780</t>
  </si>
  <si>
    <t>192,344,579</t>
  </si>
  <si>
    <t>50,893,926</t>
  </si>
  <si>
    <t>45,506,703</t>
  </si>
  <si>
    <t>162,368,077</t>
  </si>
  <si>
    <t>105,354,528</t>
  </si>
  <si>
    <t>348,228,307</t>
  </si>
  <si>
    <t>376,676,556</t>
  </si>
  <si>
    <t>342,260,101</t>
  </si>
  <si>
    <t>543,943,312</t>
  </si>
  <si>
    <t>326,002,160</t>
  </si>
  <si>
    <t>114,241,116</t>
  </si>
  <si>
    <t>102,574,734</t>
  </si>
  <si>
    <t>214,662,084</t>
  </si>
  <si>
    <t>222,207,944</t>
  </si>
  <si>
    <t>198,908,983</t>
  </si>
  <si>
    <t>155,907,424</t>
  </si>
  <si>
    <t>148,727,530</t>
  </si>
  <si>
    <t>20,372,939</t>
  </si>
  <si>
    <t>17,207,614</t>
  </si>
  <si>
    <t>76,848,651</t>
  </si>
  <si>
    <t>99,587,920</t>
  </si>
  <si>
    <t>101,639,606</t>
  </si>
  <si>
    <t>55,998,437</t>
  </si>
  <si>
    <t>162,328,636</t>
  </si>
  <si>
    <t>71,872,418</t>
  </si>
  <si>
    <t>75,221,070</t>
  </si>
  <si>
    <t>56,717,572</t>
  </si>
  <si>
    <t>54,880,692</t>
  </si>
  <si>
    <t>41,711,512</t>
  </si>
  <si>
    <t>332,037,451</t>
  </si>
  <si>
    <t>14,945,994</t>
  </si>
  <si>
    <t>21,995,759</t>
  </si>
  <si>
    <t>10,146,050</t>
  </si>
  <si>
    <t>449,765,417</t>
  </si>
  <si>
    <t>400,063,568</t>
  </si>
  <si>
    <t>456,940,295</t>
  </si>
  <si>
    <t>351,484,071</t>
  </si>
  <si>
    <t>517,863,694</t>
  </si>
  <si>
    <t>315,287,746</t>
  </si>
  <si>
    <t>307,134,526</t>
  </si>
  <si>
    <t>1,326,441</t>
  </si>
  <si>
    <t>266,817,344</t>
  </si>
  <si>
    <t>188,153,295</t>
  </si>
  <si>
    <t>251,703,344</t>
  </si>
  <si>
    <t>140,372,520</t>
  </si>
  <si>
    <t>160,236,321</t>
  </si>
  <si>
    <t>125,586,701</t>
  </si>
  <si>
    <t>86,399,773</t>
  </si>
  <si>
    <t>1,650,277</t>
  </si>
  <si>
    <t>1,650,691</t>
  </si>
  <si>
    <t>47,245,129</t>
  </si>
  <si>
    <t>72,405,657</t>
  </si>
  <si>
    <t>59,108,565</t>
  </si>
  <si>
    <t>49,643,097</t>
  </si>
  <si>
    <t>44,963,118</t>
  </si>
  <si>
    <t>5,643,719</t>
  </si>
  <si>
    <t>6,417,980</t>
  </si>
  <si>
    <t>134,052,667</t>
  </si>
  <si>
    <t>137,854,339</t>
  </si>
  <si>
    <t>144,478,109</t>
  </si>
  <si>
    <t>159,818,177</t>
  </si>
  <si>
    <t>311,013,564</t>
  </si>
  <si>
    <t>183,412,635</t>
  </si>
  <si>
    <t>213,665,715</t>
  </si>
  <si>
    <t>797,993,724</t>
  </si>
  <si>
    <t>776,740,124</t>
  </si>
  <si>
    <t>799,200,396</t>
  </si>
  <si>
    <t>895,427,383</t>
  </si>
  <si>
    <t>843,865,854</t>
  </si>
  <si>
    <t>429,528,862</t>
  </si>
  <si>
    <t>409,709,260</t>
  </si>
  <si>
    <t>2,000,708</t>
  </si>
  <si>
    <t>1,568,058</t>
  </si>
  <si>
    <t>-319,646,875</t>
  </si>
  <si>
    <t>-293,123,502</t>
  </si>
  <si>
    <t>-316,279,195</t>
  </si>
  <si>
    <t>-247,871,237</t>
  </si>
  <si>
    <t>-321,956,182</t>
  </si>
  <si>
    <t>-126,873,433</t>
  </si>
  <si>
    <t>-161,081,158</t>
  </si>
  <si>
    <t>625,345,018</t>
  </si>
  <si>
    <t>640,112,336</t>
  </si>
  <si>
    <t>534,604,680</t>
  </si>
  <si>
    <t>594,837,238</t>
  </si>
  <si>
    <t>371,508,863</t>
  </si>
  <si>
    <t>276,609,193</t>
  </si>
  <si>
    <t>207,929,262</t>
  </si>
  <si>
    <t>1,261,350</t>
  </si>
  <si>
    <t>1,262,048</t>
  </si>
  <si>
    <t>12,431,412</t>
  </si>
  <si>
    <t>12,034,618</t>
  </si>
  <si>
    <t>9,084,685</t>
  </si>
  <si>
    <t>6,822,354</t>
  </si>
  <si>
    <t>2,274,118</t>
  </si>
  <si>
    <t>1,810,169</t>
  </si>
  <si>
    <t>15,000,000</t>
  </si>
  <si>
    <t>12,406,408</t>
  </si>
  <si>
    <t>11,940,150</t>
  </si>
  <si>
    <t>8,698,231</t>
  </si>
  <si>
    <t>6,226,566</t>
  </si>
  <si>
    <t>2,268,415</t>
  </si>
  <si>
    <t>1,765,168</t>
  </si>
  <si>
    <t>2,340,879</t>
  </si>
  <si>
    <t>22,186,494</t>
  </si>
  <si>
    <t>23,318,183</t>
  </si>
  <si>
    <t>24,396,206</t>
  </si>
  <si>
    <t>15,639,029</t>
  </si>
  <si>
    <t>142,514,436</t>
  </si>
  <si>
    <t>129,366,834</t>
  </si>
  <si>
    <t>91,735,809</t>
  </si>
  <si>
    <t>31,943,576</t>
  </si>
  <si>
    <t>26,090,430</t>
  </si>
  <si>
    <t>-3,464,496</t>
  </si>
  <si>
    <t>-3,006,816</t>
  </si>
  <si>
    <t>215,816,614</t>
  </si>
  <si>
    <t>473,342,200</t>
  </si>
  <si>
    <t>255,285,053</t>
  </si>
  <si>
    <t>288,886,785</t>
  </si>
  <si>
    <t>1,161,705</t>
  </si>
  <si>
    <t>1,487,923</t>
  </si>
  <si>
    <t>2,903,344</t>
  </si>
  <si>
    <t>2,468,035</t>
  </si>
  <si>
    <t>2,802,983</t>
  </si>
  <si>
    <t>79,001,467</t>
  </si>
  <si>
    <t>6,365,653</t>
  </si>
  <si>
    <t>165,127,731</t>
  </si>
  <si>
    <t>501,639,270</t>
  </si>
  <si>
    <t>2,125,520</t>
  </si>
  <si>
    <t>392,501,647</t>
  </si>
  <si>
    <t>42,986,971</t>
  </si>
  <si>
    <t>14,826,648</t>
  </si>
  <si>
    <t>7,765,747</t>
  </si>
  <si>
    <t>2,434,105</t>
  </si>
  <si>
    <t>1,807,795</t>
  </si>
  <si>
    <t>1,894,688</t>
  </si>
  <si>
    <t>1,001,449</t>
  </si>
  <si>
    <t>25,819,273</t>
  </si>
  <si>
    <t>25,207,525</t>
  </si>
  <si>
    <t>23,656,341</t>
  </si>
  <si>
    <t>8,697,327</t>
  </si>
  <si>
    <t>11,825,785</t>
  </si>
  <si>
    <t>11,218,422</t>
  </si>
  <si>
    <t>8,877,590</t>
  </si>
  <si>
    <t>40,451,893</t>
  </si>
  <si>
    <t>53,117,294</t>
  </si>
  <si>
    <t>47,672,282</t>
  </si>
  <si>
    <t>1,490,775</t>
  </si>
  <si>
    <t>1,096,009</t>
  </si>
  <si>
    <t>1,635,136</t>
  </si>
  <si>
    <t>2,742,545</t>
  </si>
  <si>
    <t>2,114,060</t>
  </si>
  <si>
    <t>1,879,893</t>
  </si>
  <si>
    <t>30,817,179</t>
  </si>
  <si>
    <t>46,868,968</t>
  </si>
  <si>
    <t>31,332,827</t>
  </si>
  <si>
    <t>679,465,339</t>
  </si>
  <si>
    <t>497,562,993</t>
  </si>
  <si>
    <t>569,196,622</t>
  </si>
  <si>
    <t>161,489,950</t>
  </si>
  <si>
    <t>425,693,102</t>
  </si>
  <si>
    <t>460,115,598</t>
  </si>
  <si>
    <t>673,181,997</t>
  </si>
  <si>
    <t>3,774,728</t>
  </si>
  <si>
    <t>2,547,965</t>
  </si>
  <si>
    <t>583,191,386</t>
  </si>
  <si>
    <t>409,393,485</t>
  </si>
  <si>
    <t>426,933,813</t>
  </si>
  <si>
    <t>106,752,639</t>
  </si>
  <si>
    <t>335,495,988</t>
  </si>
  <si>
    <t>390,584,435</t>
  </si>
  <si>
    <t>591,560,191</t>
  </si>
  <si>
    <t>3,328,462</t>
  </si>
  <si>
    <t>2,183,401</t>
  </si>
  <si>
    <t>78,120,546</t>
  </si>
  <si>
    <t>83,712,723</t>
  </si>
  <si>
    <t>13,976,274</t>
  </si>
  <si>
    <t>54,364,278</t>
  </si>
  <si>
    <t>-113,916,657</t>
  </si>
  <si>
    <t>32,796,492</t>
  </si>
  <si>
    <t>41,912,291</t>
  </si>
  <si>
    <t>5,977,191</t>
  </si>
  <si>
    <t>3,873,225</t>
  </si>
  <si>
    <t>5,067,135</t>
  </si>
  <si>
    <t>6,040,976</t>
  </si>
  <si>
    <t>1,175,402</t>
  </si>
  <si>
    <t>2,002,184</t>
  </si>
  <si>
    <t>1,781,392</t>
  </si>
  <si>
    <t>1,205,298</t>
  </si>
  <si>
    <t>20,533,171</t>
  </si>
  <si>
    <t>18,759,712</t>
  </si>
  <si>
    <t>17,505,517</t>
  </si>
  <si>
    <t>31,987,912</t>
  </si>
  <si>
    <t>21,629,786</t>
  </si>
  <si>
    <t>12,960,053</t>
  </si>
  <si>
    <t>4,971,488</t>
  </si>
  <si>
    <t>2,085,290</t>
  </si>
  <si>
    <t>1,471,530</t>
  </si>
  <si>
    <t>1,933,451</t>
  </si>
  <si>
    <t>1,541,601</t>
  </si>
  <si>
    <t>1,308,244</t>
  </si>
  <si>
    <t>1,153,940</t>
  </si>
  <si>
    <t>34,118,934</t>
  </si>
  <si>
    <t>27,035,005</t>
  </si>
  <si>
    <t>21,633,879</t>
  </si>
  <si>
    <t>38,671,312</t>
  </si>
  <si>
    <t>25,750,046</t>
  </si>
  <si>
    <t>16,246,952</t>
  </si>
  <si>
    <t>7,786,514</t>
  </si>
  <si>
    <t>44,001,612</t>
  </si>
  <si>
    <t>56,677,718</t>
  </si>
  <si>
    <t>-7,657,605</t>
  </si>
  <si>
    <t>15,692,966</t>
  </si>
  <si>
    <t>-139,666,703</t>
  </si>
  <si>
    <t>16,549,540</t>
  </si>
  <si>
    <t>34,125,777</t>
  </si>
  <si>
    <t>10,265,496</t>
  </si>
  <si>
    <t>9,959,732</t>
  </si>
  <si>
    <t>7,256,765</t>
  </si>
  <si>
    <t>6,461,492</t>
  </si>
  <si>
    <t>7,350,317</t>
  </si>
  <si>
    <t>5,804,480</t>
  </si>
  <si>
    <t>3,521,533</t>
  </si>
  <si>
    <t>42,706,619</t>
  </si>
  <si>
    <t>43,743,860</t>
  </si>
  <si>
    <t>58,313,162</t>
  </si>
  <si>
    <t>54,011,441</t>
  </si>
  <si>
    <t>38,789,206</t>
  </si>
  <si>
    <t>21,637,777</t>
  </si>
  <si>
    <t>20,093,243</t>
  </si>
  <si>
    <t>-32,441,123</t>
  </si>
  <si>
    <t>-33,784,128</t>
  </si>
  <si>
    <t>-51,056,397</t>
  </si>
  <si>
    <t>-47,549,949</t>
  </si>
  <si>
    <t>-31,438,889</t>
  </si>
  <si>
    <t>-15,833,297</t>
  </si>
  <si>
    <t>-16,571,710</t>
  </si>
  <si>
    <t>-2,129,005</t>
  </si>
  <si>
    <t>-4,661,510</t>
  </si>
  <si>
    <t>11,188,120</t>
  </si>
  <si>
    <t>20,764,585</t>
  </si>
  <si>
    <t>-63,375,512</t>
  </si>
  <si>
    <t>-32,735,583</t>
  </si>
  <si>
    <t>-171,323,265</t>
  </si>
  <si>
    <t>17,554,067</t>
  </si>
  <si>
    <t>-17,609,623</t>
  </si>
  <si>
    <t>7,295,366</t>
  </si>
  <si>
    <t>-37,569,028</t>
  </si>
  <si>
    <t>-1,537,880</t>
  </si>
  <si>
    <t>7,958,945</t>
  </si>
  <si>
    <t>5,389,472</t>
  </si>
  <si>
    <t>6,767,750</t>
  </si>
  <si>
    <t>13,820,534</t>
  </si>
  <si>
    <t>11,626,089</t>
  </si>
  <si>
    <t>10,400,889</t>
  </si>
  <si>
    <t>16,258,875</t>
  </si>
  <si>
    <t>4,592,581</t>
  </si>
  <si>
    <t>9,618,070</t>
  </si>
  <si>
    <t>-7,545,278</t>
  </si>
  <si>
    <t>-5,180,790</t>
  </si>
  <si>
    <t>-33,565,679</t>
  </si>
  <si>
    <t>-12,839,360</t>
  </si>
  <si>
    <t>-9,558,934</t>
  </si>
  <si>
    <t>-3,145,492</t>
  </si>
  <si>
    <t>-23,884,879</t>
  </si>
  <si>
    <t>-4,858,056</t>
  </si>
  <si>
    <t>1,259,004</t>
  </si>
  <si>
    <t>28,797,743</t>
  </si>
  <si>
    <t>13,469,219</t>
  </si>
  <si>
    <t>-25,806,484</t>
  </si>
  <si>
    <t>-31,197,703</t>
  </si>
  <si>
    <t>-179,282,210</t>
  </si>
  <si>
    <t>-4,676,265</t>
  </si>
  <si>
    <t>10,786,317</t>
  </si>
  <si>
    <t>6,303,557</t>
  </si>
  <si>
    <t>29,300,521</t>
  </si>
  <si>
    <t>-18,492,174</t>
  </si>
  <si>
    <t>-4,610,976</t>
  </si>
  <si>
    <t>6,073,191</t>
  </si>
  <si>
    <t>4,364,802</t>
  </si>
  <si>
    <t>5,831,032</t>
  </si>
  <si>
    <t>-3,354,696</t>
  </si>
  <si>
    <t>24,432,941</t>
  </si>
  <si>
    <t>13,941,744</t>
  </si>
  <si>
    <t>3,124,803</t>
  </si>
  <si>
    <t>-50,434,843</t>
  </si>
  <si>
    <t>-180,538,490</t>
  </si>
  <si>
    <t>1,414,462</t>
  </si>
  <si>
    <t>10,424,491</t>
  </si>
  <si>
    <t>197.0</t>
  </si>
  <si>
    <t>-423.0</t>
  </si>
  <si>
    <t>-2,076.0</t>
  </si>
  <si>
    <t>458.4</t>
  </si>
  <si>
    <t>4.4</t>
  </si>
  <si>
    <t>70,511,974</t>
  </si>
  <si>
    <t>75,785,823</t>
  </si>
  <si>
    <t>10,449,303</t>
  </si>
  <si>
    <t>51,554,103</t>
  </si>
  <si>
    <t>-117,061,042</t>
  </si>
  <si>
    <t>30,493,973</t>
  </si>
  <si>
    <t>40,900,674</t>
  </si>
  <si>
    <t>77.0</t>
  </si>
  <si>
    <t>-215.0</t>
  </si>
  <si>
    <t>-268.0</t>
  </si>
  <si>
    <t>304,300,000</t>
  </si>
  <si>
    <t>-25,408,402</t>
  </si>
  <si>
    <t>-5,045,293</t>
  </si>
  <si>
    <t>-10,064,345</t>
  </si>
  <si>
    <t>12,476,156</t>
  </si>
  <si>
    <t>17,240,261</t>
  </si>
  <si>
    <t>4,840,505</t>
  </si>
  <si>
    <t>9,913,242</t>
  </si>
  <si>
    <t>1,415,550</t>
  </si>
  <si>
    <t>2,799,062</t>
  </si>
  <si>
    <t>6,122,485</t>
  </si>
  <si>
    <t>2,791,116</t>
  </si>
  <si>
    <t>1,298,875</t>
  </si>
  <si>
    <t>-13,155,514</t>
  </si>
  <si>
    <t>5,173,364</t>
  </si>
  <si>
    <t>13,877,458</t>
  </si>
  <si>
    <t>1,498,470</t>
  </si>
  <si>
    <t>53,336,788</t>
  </si>
  <si>
    <t>-3,083,744</t>
  </si>
  <si>
    <t>12,256,998</t>
  </si>
  <si>
    <t>21,746,375</t>
  </si>
  <si>
    <t>49,975,997</t>
  </si>
  <si>
    <t>-3,357,863</t>
  </si>
  <si>
    <t>-16,001,499</t>
  </si>
  <si>
    <t>-5,936,655</t>
  </si>
  <si>
    <t>-46,566,080</t>
  </si>
  <si>
    <t>2,287,415</t>
  </si>
  <si>
    <t>-6,154,347</t>
  </si>
  <si>
    <t>-18,739,069</t>
  </si>
  <si>
    <t>1,562,511</t>
  </si>
  <si>
    <t>6,359,280</t>
  </si>
  <si>
    <t>5,116,766</t>
  </si>
  <si>
    <t>9,019,998</t>
  </si>
  <si>
    <t>11,029,287</t>
  </si>
  <si>
    <t>6,959,928</t>
  </si>
  <si>
    <t>9,477,603</t>
  </si>
  <si>
    <t>13,174,416</t>
  </si>
  <si>
    <t>12,966,340</t>
  </si>
  <si>
    <t>9,499,057</t>
  </si>
  <si>
    <t>8,621,891</t>
  </si>
  <si>
    <t>18,747,894</t>
  </si>
  <si>
    <t>5,335,280</t>
  </si>
  <si>
    <t>13,896,489</t>
  </si>
  <si>
    <t>2,088,419</t>
  </si>
  <si>
    <t>31,139,123</t>
  </si>
  <si>
    <t>91,693,885</t>
  </si>
  <si>
    <t>182,804,233</t>
  </si>
  <si>
    <t>180,824,232</t>
  </si>
  <si>
    <t>136,096,566</t>
  </si>
  <si>
    <t>101,836,538</t>
  </si>
  <si>
    <t>50,658,244</t>
  </si>
  <si>
    <t>1,980,001</t>
  </si>
  <si>
    <t>48,673,155</t>
  </si>
  <si>
    <t>35,396,215</t>
  </si>
  <si>
    <t>54,578,836</t>
  </si>
  <si>
    <t>-3,945,489</t>
  </si>
  <si>
    <t>-1,136,187</t>
  </si>
  <si>
    <t>-3,400,542</t>
  </si>
  <si>
    <t>93,407,737</t>
  </si>
  <si>
    <t>45,342,918</t>
  </si>
  <si>
    <t>13,376,928</t>
  </si>
  <si>
    <t>10,295,048</t>
  </si>
  <si>
    <t>37,693,134</t>
  </si>
  <si>
    <t>83,694,523</t>
  </si>
  <si>
    <t>11,218,070</t>
  </si>
  <si>
    <t>32,284,156</t>
  </si>
  <si>
    <t>9,209,044</t>
  </si>
  <si>
    <t>1,218,958</t>
  </si>
  <si>
    <t>-23,413,958</t>
  </si>
  <si>
    <t>-1,195,687</t>
  </si>
  <si>
    <t>-2,244,886</t>
  </si>
  <si>
    <t>1,065,398</t>
  </si>
  <si>
    <t>2,852,555</t>
  </si>
  <si>
    <t>-22,674,826</t>
  </si>
  <si>
    <t>-2,735,334</t>
  </si>
  <si>
    <t>-1,854,513</t>
  </si>
  <si>
    <t>93,826,308</t>
  </si>
  <si>
    <t>-151,868,568</t>
  </si>
  <si>
    <t>-150,300,361</t>
  </si>
  <si>
    <t>27,658,713</t>
  </si>
  <si>
    <t>-10,245,238</t>
  </si>
  <si>
    <t>-9,019,998</t>
  </si>
  <si>
    <t>-5,116,766</t>
  </si>
  <si>
    <t>23,413,958</t>
  </si>
  <si>
    <t>1,195,687</t>
  </si>
  <si>
    <t>2,244,886</t>
  </si>
  <si>
    <t>-1,065,398</t>
  </si>
  <si>
    <t>-2,045,036</t>
  </si>
  <si>
    <t>20,897,366</t>
  </si>
  <si>
    <t>33,937,580</t>
  </si>
  <si>
    <t>122,363,402</t>
  </si>
  <si>
    <t>158,991,812</t>
  </si>
  <si>
    <t>35,265,873</t>
  </si>
  <si>
    <t>11,764,473</t>
  </si>
  <si>
    <t>21,213,621</t>
  </si>
  <si>
    <t>-207,510,685</t>
  </si>
  <si>
    <t>4,381,036</t>
  </si>
  <si>
    <t>30,913,381</t>
  </si>
  <si>
    <t>24,416,802</t>
  </si>
  <si>
    <t>36,506,729</t>
  </si>
  <si>
    <t>46,812,408</t>
  </si>
  <si>
    <t>29,755,480</t>
  </si>
  <si>
    <t>197,988,155</t>
  </si>
  <si>
    <t>17,678,514</t>
  </si>
  <si>
    <t>19,552,787</t>
  </si>
  <si>
    <t>59,682,675</t>
  </si>
  <si>
    <t>48,271,202</t>
  </si>
  <si>
    <t>68,026,029</t>
  </si>
  <si>
    <t>29,523,871</t>
  </si>
  <si>
    <t>-9,522,530</t>
  </si>
  <si>
    <t>22,059,550</t>
  </si>
  <si>
    <t>50,466,168</t>
  </si>
  <si>
    <t>56,263,555</t>
  </si>
  <si>
    <t>35,374,969</t>
  </si>
  <si>
    <t>63,864,856</t>
  </si>
  <si>
    <t>46,215,290</t>
  </si>
  <si>
    <t>14,918,054</t>
  </si>
  <si>
    <t>40,018,037</t>
  </si>
  <si>
    <t>10,881,315</t>
  </si>
  <si>
    <t>-25,783,498</t>
  </si>
  <si>
    <t>12,492,268</t>
  </si>
  <si>
    <t>-16,552,338</t>
  </si>
  <si>
    <t>11,811,487</t>
  </si>
  <si>
    <t>-1,642,591</t>
  </si>
  <si>
    <t>15,411,490</t>
  </si>
  <si>
    <t>11,932,830</t>
  </si>
  <si>
    <t>1,000,392</t>
  </si>
  <si>
    <t>-94,098,000</t>
  </si>
  <si>
    <t>-16,885,349</t>
  </si>
  <si>
    <t>-14,891,862</t>
  </si>
  <si>
    <t>-39,119,085</t>
  </si>
  <si>
    <t>-8,005,275</t>
  </si>
  <si>
    <t>70,114,223</t>
  </si>
  <si>
    <t>21,882,309</t>
  </si>
  <si>
    <t>174,515,194</t>
  </si>
  <si>
    <t>51,289,152</t>
  </si>
  <si>
    <t>29,607,272</t>
  </si>
  <si>
    <t>80,779,713</t>
  </si>
  <si>
    <t>3,475,100</t>
  </si>
  <si>
    <t>115,946,230</t>
  </si>
  <si>
    <t>83,646,171</t>
  </si>
  <si>
    <t>131,890,885</t>
  </si>
  <si>
    <t>75,739,161</t>
  </si>
  <si>
    <t>5,395,524</t>
  </si>
  <si>
    <t>62,077,587</t>
  </si>
  <si>
    <t>61,347,483</t>
  </si>
  <si>
    <t>28,110,417</t>
  </si>
  <si>
    <t>23,658,593</t>
  </si>
  <si>
    <t>45,795,267</t>
  </si>
  <si>
    <t>53,383,013</t>
  </si>
  <si>
    <t>32,051,774</t>
  </si>
  <si>
    <t>19,821,861</t>
  </si>
  <si>
    <t>13,008,725</t>
  </si>
  <si>
    <t>29,096,210</t>
  </si>
  <si>
    <t>10,351,862</t>
  </si>
  <si>
    <t>8,360,556</t>
  </si>
  <si>
    <t>8,938,437</t>
  </si>
  <si>
    <t>11,327,321</t>
  </si>
  <si>
    <t>5,242,530</t>
  </si>
  <si>
    <t>10,390,255</t>
  </si>
  <si>
    <t>58,739,603</t>
  </si>
  <si>
    <t>49,635,716</t>
  </si>
  <si>
    <t>77,735,062</t>
  </si>
  <si>
    <t>13,417,711</t>
  </si>
  <si>
    <t>-37,983,571</t>
  </si>
  <si>
    <t>37,013,196</t>
  </si>
  <si>
    <t>37,948,503</t>
  </si>
  <si>
    <t>77,654,319</t>
  </si>
  <si>
    <t>13,251,805</t>
  </si>
  <si>
    <t>-47,003,569</t>
  </si>
  <si>
    <t>31,896,430</t>
  </si>
  <si>
    <t>38,733,409</t>
  </si>
  <si>
    <t>21,425,066</t>
  </si>
  <si>
    <t>20,372,823</t>
  </si>
  <si>
    <t>28,811,799</t>
  </si>
  <si>
    <t>47,985,928</t>
  </si>
  <si>
    <t>46,059,730</t>
  </si>
  <si>
    <t>50,490,379</t>
  </si>
  <si>
    <t>-1,092,000</t>
  </si>
  <si>
    <t>-3,125,857</t>
  </si>
  <si>
    <t>15,750,758</t>
  </si>
  <si>
    <t>-2,434,106</t>
  </si>
  <si>
    <t>145,291,959</t>
  </si>
  <si>
    <t>66,752,241</t>
  </si>
  <si>
    <t>1,136,187</t>
  </si>
  <si>
    <t>3,400,542</t>
  </si>
  <si>
    <t>2,402,219</t>
  </si>
  <si>
    <t>3,666,185</t>
  </si>
  <si>
    <t>1,066,367</t>
  </si>
  <si>
    <t>2,309,209</t>
  </si>
  <si>
    <t>7,947,069</t>
  </si>
  <si>
    <t>8,400,089</t>
  </si>
  <si>
    <t>6,338,044</t>
  </si>
  <si>
    <t>44,674,500</t>
  </si>
  <si>
    <t>-27,292,121</t>
  </si>
  <si>
    <t>-9,882,361</t>
  </si>
  <si>
    <t>-26,119,352</t>
  </si>
  <si>
    <t>18,331,963</t>
  </si>
  <si>
    <t>-193,483,817</t>
  </si>
  <si>
    <t>-49,329,003</t>
  </si>
  <si>
    <t>-114,934,247</t>
  </si>
  <si>
    <t>14,437,463</t>
  </si>
  <si>
    <t>-6,729,343</t>
  </si>
  <si>
    <t>78,459,676</t>
  </si>
  <si>
    <t>-31,299,854</t>
  </si>
  <si>
    <t>100,079,966</t>
  </si>
  <si>
    <t>-1,042,836</t>
  </si>
  <si>
    <t>-1,368,350</t>
  </si>
  <si>
    <t>-43,333,273</t>
  </si>
  <si>
    <t>-37,068,835</t>
  </si>
  <si>
    <t>-74,288,061</t>
  </si>
  <si>
    <t>-67,557,461</t>
  </si>
  <si>
    <t>87,242,120</t>
  </si>
  <si>
    <t>-12,830,605</t>
  </si>
  <si>
    <t>49,547,714</t>
  </si>
  <si>
    <t>5,039,600</t>
  </si>
  <si>
    <t>-28,895,810</t>
  </si>
  <si>
    <t>-43,798,178</t>
  </si>
  <si>
    <t>7,842,865</t>
  </si>
  <si>
    <t>-54,129,649</t>
  </si>
  <si>
    <t>222,718,301</t>
  </si>
  <si>
    <t>42,287,707</t>
  </si>
  <si>
    <t>48,504,878</t>
  </si>
  <si>
    <t>2,551,672</t>
  </si>
  <si>
    <t>-4,044,823</t>
  </si>
  <si>
    <t>59,377,832</t>
  </si>
  <si>
    <t>-22,545,881</t>
  </si>
  <si>
    <t>-17,769,085</t>
  </si>
  <si>
    <t>24,855,134</t>
  </si>
  <si>
    <t>-28,480,866</t>
  </si>
  <si>
    <t>1,475,010</t>
  </si>
  <si>
    <t>2,337,172</t>
  </si>
  <si>
    <t>1,500,072</t>
  </si>
  <si>
    <t>3,309,555</t>
  </si>
  <si>
    <t>1,811,130</t>
  </si>
  <si>
    <t>23,426,952</t>
  </si>
  <si>
    <t>497,422,483</t>
  </si>
  <si>
    <t>455,746,734</t>
  </si>
  <si>
    <t>424,677,646</t>
  </si>
  <si>
    <t>21,271,956</t>
  </si>
  <si>
    <t>56,449,859</t>
  </si>
  <si>
    <t>80,039,185</t>
  </si>
  <si>
    <t>41,541,791</t>
  </si>
  <si>
    <t>76,135,653</t>
  </si>
  <si>
    <t>5,619,457</t>
  </si>
  <si>
    <t>616,288,804</t>
  </si>
  <si>
    <t>443,811,994</t>
  </si>
  <si>
    <t>458,108,865</t>
  </si>
  <si>
    <t>154,145,534</t>
  </si>
  <si>
    <t>622,979,026</t>
  </si>
  <si>
    <t>622,824,722</t>
  </si>
  <si>
    <t>84,448,491</t>
  </si>
  <si>
    <t>110,060,348</t>
  </si>
  <si>
    <t>77,677,054</t>
  </si>
  <si>
    <t>48,886,207</t>
  </si>
  <si>
    <t>-122,165,727</t>
  </si>
  <si>
    <t>55,976,732</t>
  </si>
  <si>
    <t>-1,636,859</t>
  </si>
  <si>
    <t>12,448,896</t>
  </si>
  <si>
    <t>17,517,879</t>
  </si>
  <si>
    <t>8,605,708</t>
  </si>
  <si>
    <t>16,887,663</t>
  </si>
  <si>
    <t>8,760,954</t>
  </si>
  <si>
    <t>-31,544,998</t>
  </si>
  <si>
    <t>-64,330,760</t>
  </si>
  <si>
    <t>-190,172,626</t>
  </si>
  <si>
    <t>8,377,879</t>
  </si>
  <si>
    <t>3,356,096</t>
  </si>
  <si>
    <t>19,359,738</t>
  </si>
  <si>
    <t>25,562,629</t>
  </si>
  <si>
    <t>1,594,302</t>
  </si>
  <si>
    <t>-1,266,526</t>
  </si>
  <si>
    <t>4,809,543</t>
  </si>
  <si>
    <t>5,154,971</t>
  </si>
  <si>
    <t>1,326,237</t>
  </si>
  <si>
    <t>2,688,816</t>
  </si>
  <si>
    <t>1,376,825</t>
  </si>
  <si>
    <t>4,443,500</t>
  </si>
  <si>
    <t>4,326,658</t>
  </si>
  <si>
    <t>27,457,200</t>
  </si>
  <si>
    <t>1,647,997</t>
  </si>
  <si>
    <t>12,006,475</t>
  </si>
  <si>
    <t>1,181,186</t>
  </si>
  <si>
    <t>24,709,082</t>
  </si>
  <si>
    <t>14,312,266</t>
  </si>
  <si>
    <t>12,934,433</t>
  </si>
  <si>
    <t>25,274.8346</t>
  </si>
  <si>
    <t>29,047.1533</t>
  </si>
  <si>
    <t>22,144.1871</t>
  </si>
  <si>
    <t>12,827.1916</t>
  </si>
  <si>
    <t>15,847.7400</t>
  </si>
  <si>
    <t>15,241.0400</t>
  </si>
  <si>
    <t>18,399.0300</t>
  </si>
  <si>
    <t>123.7601</t>
  </si>
  <si>
    <t>151.8007</t>
  </si>
  <si>
    <t>56,019,455</t>
  </si>
  <si>
    <t>59,691,474</t>
  </si>
  <si>
    <t>94,904,896</t>
  </si>
  <si>
    <t>80,868,374</t>
  </si>
  <si>
    <t>108,569,084</t>
  </si>
  <si>
    <t>56,169,398</t>
  </si>
  <si>
    <t>46,419,076</t>
  </si>
  <si>
    <t>79,600,000</t>
  </si>
  <si>
    <t>13,600,000</t>
  </si>
  <si>
    <t>197,040,000</t>
  </si>
  <si>
    <t>236,240,000</t>
  </si>
  <si>
    <t>1,322,700,000</t>
  </si>
  <si>
    <t>760,500,000</t>
  </si>
  <si>
    <t>1,217,500,000</t>
  </si>
  <si>
    <t>287,120,000</t>
  </si>
  <si>
    <t>269,610,000</t>
  </si>
  <si>
    <t>91,850,000</t>
  </si>
  <si>
    <t>70,920,000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</si>
</sst>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7"/>
      <color theme="1"/>
      <name val="Verdana"/>
      <family val="2"/>
    </font>
    <font>
      <b/>
      <sz val="7"/>
      <color rgb="FF000000"/>
      <name val="Verdana"/>
      <family val="2"/>
    </font>
    <font>
      <b/>
      <sz val="7"/>
      <color rgb="FFB4202E"/>
      <name val="Verdana"/>
      <family val="2"/>
    </font>
    <font>
      <b/>
      <sz val="7"/>
      <color theme="1"/>
      <name val="Verdana"/>
      <family val="2"/>
    </font>
    <font>
      <sz val="7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7"/>
      <color rgb="FFFF000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rgb="FFE33630"/>
      <name val="Verdana"/>
      <family val="2"/>
    </font>
    <font>
      <b/>
      <sz val="8"/>
      <color rgb="FF000000"/>
      <name val="Verdana"/>
      <family val="2"/>
    </font>
    <font>
      <b/>
      <sz val="8"/>
      <color rgb="FFB4202E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DF1F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rgb="FFE336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51">
    <xf numFmtId="0" fontId="0" fillId="0" borderId="0" xfId="0"/>
    <xf numFmtId="0" fontId="6" fillId="2" borderId="0" xfId="1" applyFill="1" applyAlignment="1">
      <alignment vertical="center" wrapText="1"/>
    </xf>
    <xf numFmtId="0" fontId="6" fillId="4" borderId="0" xfId="1" applyFill="1" applyAlignment="1">
      <alignment vertical="center" wrapText="1"/>
    </xf>
    <xf numFmtId="0" fontId="0" fillId="2" borderId="0" xfId="0" applyFill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0" fontId="5" fillId="5" borderId="6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9" fontId="2" fillId="0" borderId="6" xfId="2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5" borderId="6" xfId="0" applyFont="1" applyFill="1" applyBorder="1" applyAlignment="1">
      <alignment horizontal="right" vertical="center" wrapText="1"/>
    </xf>
    <xf numFmtId="9" fontId="5" fillId="0" borderId="6" xfId="2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6" borderId="8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9" fontId="2" fillId="0" borderId="9" xfId="2" applyFont="1" applyBorder="1" applyAlignment="1">
      <alignment horizontal="right" vertical="center" wrapText="1"/>
    </xf>
    <xf numFmtId="9" fontId="2" fillId="6" borderId="10" xfId="2" applyFont="1" applyFill="1" applyBorder="1" applyAlignment="1">
      <alignment horizontal="right" vertical="center" wrapText="1"/>
    </xf>
    <xf numFmtId="9" fontId="2" fillId="0" borderId="10" xfId="2" applyFont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0" fillId="0" borderId="2" xfId="0" applyNumberFormat="1" applyBorder="1"/>
    <xf numFmtId="4" fontId="5" fillId="2" borderId="2" xfId="0" applyNumberFormat="1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9" fontId="5" fillId="0" borderId="2" xfId="2" applyFont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3" fontId="5" fillId="6" borderId="2" xfId="0" applyNumberFormat="1" applyFont="1" applyFill="1" applyBorder="1" applyAlignment="1">
      <alignment horizontal="right" vertical="center" wrapText="1"/>
    </xf>
    <xf numFmtId="9" fontId="5" fillId="6" borderId="2" xfId="2" applyFont="1" applyFill="1" applyBorder="1" applyAlignment="1">
      <alignment horizontal="right" vertical="center" wrapText="1"/>
    </xf>
    <xf numFmtId="9" fontId="8" fillId="0" borderId="2" xfId="2" applyFont="1" applyBorder="1"/>
    <xf numFmtId="0" fontId="1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vertical="center" wrapText="1"/>
    </xf>
    <xf numFmtId="10" fontId="0" fillId="0" borderId="2" xfId="2" applyNumberFormat="1" applyFont="1" applyBorder="1"/>
    <xf numFmtId="0" fontId="1" fillId="5" borderId="6" xfId="0" applyFont="1" applyFill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3" fontId="2" fillId="6" borderId="6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9" fontId="2" fillId="0" borderId="5" xfId="2" applyFont="1" applyFill="1" applyBorder="1" applyAlignment="1">
      <alignment horizontal="left" vertical="center" wrapText="1"/>
    </xf>
    <xf numFmtId="9" fontId="2" fillId="0" borderId="7" xfId="2" applyFont="1" applyFill="1" applyBorder="1" applyAlignment="1">
      <alignment horizontal="left" vertical="center" wrapText="1"/>
    </xf>
    <xf numFmtId="9" fontId="2" fillId="0" borderId="22" xfId="2" applyFont="1" applyFill="1" applyBorder="1" applyAlignment="1">
      <alignment horizontal="left" vertical="center" wrapText="1"/>
    </xf>
    <xf numFmtId="9" fontId="2" fillId="0" borderId="8" xfId="2" applyFont="1" applyBorder="1" applyAlignment="1">
      <alignment horizontal="right" vertical="center" wrapText="1"/>
    </xf>
    <xf numFmtId="9" fontId="2" fillId="6" borderId="8" xfId="2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lef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5" borderId="8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 wrapText="1"/>
    </xf>
    <xf numFmtId="4" fontId="0" fillId="0" borderId="23" xfId="2" applyNumberFormat="1" applyFont="1" applyBorder="1"/>
    <xf numFmtId="4" fontId="0" fillId="0" borderId="6" xfId="2" applyNumberFormat="1" applyFont="1" applyBorder="1"/>
    <xf numFmtId="10" fontId="0" fillId="0" borderId="6" xfId="2" applyNumberFormat="1" applyFont="1" applyBorder="1"/>
    <xf numFmtId="10" fontId="0" fillId="0" borderId="8" xfId="2" applyNumberFormat="1" applyFont="1" applyBorder="1"/>
    <xf numFmtId="0" fontId="4" fillId="2" borderId="2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1" fillId="0" borderId="32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33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vertical="center" wrapText="1"/>
    </xf>
    <xf numFmtId="0" fontId="1" fillId="8" borderId="23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0" fillId="8" borderId="6" xfId="0" applyFill="1" applyBorder="1"/>
    <xf numFmtId="0" fontId="0" fillId="8" borderId="8" xfId="0" applyFill="1" applyBorder="1"/>
    <xf numFmtId="0" fontId="1" fillId="9" borderId="5" xfId="0" applyFont="1" applyFill="1" applyBorder="1" applyAlignment="1">
      <alignment vertical="center" wrapText="1"/>
    </xf>
    <xf numFmtId="0" fontId="0" fillId="9" borderId="6" xfId="0" applyFill="1" applyBorder="1"/>
    <xf numFmtId="4" fontId="1" fillId="9" borderId="6" xfId="0" applyNumberFormat="1" applyFont="1" applyFill="1" applyBorder="1" applyAlignment="1">
      <alignment horizontal="right" vertical="center" wrapText="1"/>
    </xf>
    <xf numFmtId="4" fontId="1" fillId="9" borderId="13" xfId="0" applyNumberFormat="1" applyFont="1" applyFill="1" applyBorder="1" applyAlignment="1">
      <alignment horizontal="right" vertical="center" wrapText="1"/>
    </xf>
    <xf numFmtId="4" fontId="1" fillId="9" borderId="16" xfId="0" applyNumberFormat="1" applyFont="1" applyFill="1" applyBorder="1" applyAlignment="1">
      <alignment horizontal="right" vertical="center" wrapText="1"/>
    </xf>
    <xf numFmtId="0" fontId="0" fillId="9" borderId="0" xfId="0" applyFill="1"/>
    <xf numFmtId="0" fontId="1" fillId="9" borderId="2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right" vertical="center" wrapText="1"/>
    </xf>
    <xf numFmtId="0" fontId="1" fillId="9" borderId="6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horizontal="left" vertical="center" wrapText="1"/>
    </xf>
    <xf numFmtId="3" fontId="5" fillId="9" borderId="2" xfId="0" applyNumberFormat="1" applyFont="1" applyFill="1" applyBorder="1" applyAlignment="1">
      <alignment horizontal="right" vertical="center" wrapText="1"/>
    </xf>
    <xf numFmtId="0" fontId="5" fillId="9" borderId="6" xfId="0" applyFont="1" applyFill="1" applyBorder="1" applyAlignment="1">
      <alignment horizontal="left" vertical="center" wrapText="1"/>
    </xf>
    <xf numFmtId="9" fontId="5" fillId="9" borderId="2" xfId="2" applyFont="1" applyFill="1" applyBorder="1" applyAlignment="1">
      <alignment horizontal="right" vertical="center" wrapText="1"/>
    </xf>
    <xf numFmtId="0" fontId="5" fillId="9" borderId="2" xfId="0" applyFont="1" applyFill="1" applyBorder="1" applyAlignment="1">
      <alignment horizontal="right" vertical="center" wrapText="1"/>
    </xf>
    <xf numFmtId="0" fontId="0" fillId="9" borderId="2" xfId="0" applyFont="1" applyFill="1" applyBorder="1"/>
    <xf numFmtId="3" fontId="0" fillId="9" borderId="2" xfId="0" applyNumberFormat="1" applyFont="1" applyFill="1" applyBorder="1"/>
    <xf numFmtId="9" fontId="1" fillId="0" borderId="23" xfId="2" applyFont="1" applyFill="1" applyBorder="1" applyAlignment="1">
      <alignment horizontal="right" vertical="center" wrapText="1"/>
    </xf>
    <xf numFmtId="9" fontId="1" fillId="9" borderId="6" xfId="2" applyFont="1" applyFill="1" applyBorder="1" applyAlignment="1">
      <alignment horizontal="right" vertical="center" wrapText="1"/>
    </xf>
    <xf numFmtId="9" fontId="1" fillId="0" borderId="6" xfId="2" applyFont="1" applyFill="1" applyBorder="1" applyAlignment="1">
      <alignment horizontal="right" vertical="center" wrapText="1"/>
    </xf>
    <xf numFmtId="9" fontId="1" fillId="0" borderId="8" xfId="2" applyFont="1" applyFill="1" applyBorder="1" applyAlignment="1">
      <alignment horizontal="right" vertical="center" wrapText="1"/>
    </xf>
    <xf numFmtId="4" fontId="1" fillId="0" borderId="23" xfId="2" applyNumberFormat="1" applyFont="1" applyFill="1" applyBorder="1" applyAlignment="1">
      <alignment horizontal="right" vertical="center" wrapText="1"/>
    </xf>
    <xf numFmtId="4" fontId="1" fillId="9" borderId="6" xfId="2" applyNumberFormat="1" applyFont="1" applyFill="1" applyBorder="1" applyAlignment="1">
      <alignment horizontal="right" vertical="center" wrapText="1"/>
    </xf>
    <xf numFmtId="4" fontId="1" fillId="0" borderId="6" xfId="2" applyNumberFormat="1" applyFont="1" applyFill="1" applyBorder="1" applyAlignment="1">
      <alignment horizontal="right" vertical="center" wrapText="1"/>
    </xf>
    <xf numFmtId="4" fontId="1" fillId="0" borderId="8" xfId="2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 wrapText="1"/>
    </xf>
    <xf numFmtId="0" fontId="13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right" vertical="center" wrapText="1"/>
    </xf>
    <xf numFmtId="0" fontId="11" fillId="4" borderId="0" xfId="0" applyFont="1" applyFill="1" applyAlignment="1">
      <alignment horizontal="right" vertical="center" wrapText="1"/>
    </xf>
    <xf numFmtId="0" fontId="9" fillId="3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0</xdr:row>
      <xdr:rowOff>95250</xdr:rowOff>
    </xdr:to>
    <xdr:sp macro="" textlink="">
      <xdr:nvSpPr>
        <xdr:cNvPr id="28673" name="AutoShape 1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12353925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542925</xdr:colOff>
          <xdr:row>3</xdr:row>
          <xdr:rowOff>28575</xdr:rowOff>
        </xdr:from>
        <xdr:to>
          <xdr:col>27</xdr:col>
          <xdr:colOff>85725</xdr:colOff>
          <xdr:row>4</xdr:row>
          <xdr:rowOff>47625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</xdr:row>
          <xdr:rowOff>0</xdr:rowOff>
        </xdr:from>
        <xdr:to>
          <xdr:col>28</xdr:col>
          <xdr:colOff>200025</xdr:colOff>
          <xdr:row>6</xdr:row>
          <xdr:rowOff>171450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27</xdr:col>
      <xdr:colOff>0</xdr:colOff>
      <xdr:row>0</xdr:row>
      <xdr:rowOff>0</xdr:rowOff>
    </xdr:from>
    <xdr:to>
      <xdr:col>27</xdr:col>
      <xdr:colOff>95250</xdr:colOff>
      <xdr:row>0</xdr:row>
      <xdr:rowOff>95250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21625560" y="0"/>
          <a:ext cx="99060" cy="9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</xdr:row>
      <xdr:rowOff>0</xdr:rowOff>
    </xdr:from>
    <xdr:to>
      <xdr:col>25</xdr:col>
      <xdr:colOff>91440</xdr:colOff>
      <xdr:row>1</xdr:row>
      <xdr:rowOff>91440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22364700" y="251460"/>
          <a:ext cx="99060" cy="9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0</xdr:row>
      <xdr:rowOff>95250</xdr:rowOff>
    </xdr:to>
    <xdr:sp macro="" textlink="">
      <xdr:nvSpPr>
        <xdr:cNvPr id="2" name="AutoShape 3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12353925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95250</xdr:colOff>
      <xdr:row>425</xdr:row>
      <xdr:rowOff>95250</xdr:rowOff>
    </xdr:to>
    <xdr:sp macro="" textlink="">
      <xdr:nvSpPr>
        <xdr:cNvPr id="3" name="AutoShape 4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0" y="105079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425</xdr:row>
      <xdr:rowOff>0</xdr:rowOff>
    </xdr:from>
    <xdr:to>
      <xdr:col>12</xdr:col>
      <xdr:colOff>95250</xdr:colOff>
      <xdr:row>425</xdr:row>
      <xdr:rowOff>95250</xdr:rowOff>
    </xdr:to>
    <xdr:sp macro="" textlink="">
      <xdr:nvSpPr>
        <xdr:cNvPr id="2053" name="AutoShape 5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12353925" y="105079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0</xdr:row>
      <xdr:rowOff>95250</xdr:rowOff>
    </xdr:to>
    <xdr:sp macro="" textlink="">
      <xdr:nvSpPr>
        <xdr:cNvPr id="4" name="AutoShape 3" descr="http://researchdomain.iress.co.za.uplib.idm.oclc.org/images/ci/ci_1x1trans.gif"/>
        <xdr:cNvSpPr>
          <a:spLocks noChangeAspect="1" noChangeArrowheads="1"/>
        </xdr:cNvSpPr>
      </xdr:nvSpPr>
      <xdr:spPr bwMode="auto">
        <a:xfrm>
          <a:off x="12353925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Fin_g('02020074')" TargetMode="External"/><Relationship Id="rId299" Type="http://schemas.openxmlformats.org/officeDocument/2006/relationships/hyperlink" Target="javascript:Fin_g('01050133')" TargetMode="External"/><Relationship Id="rId303" Type="http://schemas.openxmlformats.org/officeDocument/2006/relationships/hyperlink" Target="javascript:Fin_g('01050137')" TargetMode="External"/><Relationship Id="rId21" Type="http://schemas.openxmlformats.org/officeDocument/2006/relationships/hyperlink" Target="javascript:Fin_g('02010038')" TargetMode="External"/><Relationship Id="rId42" Type="http://schemas.openxmlformats.org/officeDocument/2006/relationships/hyperlink" Target="javascript:Fin_g('02010015')" TargetMode="External"/><Relationship Id="rId63" Type="http://schemas.openxmlformats.org/officeDocument/2006/relationships/hyperlink" Target="javascript:Fin_g('01060249')" TargetMode="External"/><Relationship Id="rId84" Type="http://schemas.openxmlformats.org/officeDocument/2006/relationships/hyperlink" Target="javascript:Fin_g('01060237')" TargetMode="External"/><Relationship Id="rId138" Type="http://schemas.openxmlformats.org/officeDocument/2006/relationships/hyperlink" Target="javascript:Fin_g('01090303')" TargetMode="External"/><Relationship Id="rId159" Type="http://schemas.openxmlformats.org/officeDocument/2006/relationships/hyperlink" Target="javascript:Fin_g('01090316')" TargetMode="External"/><Relationship Id="rId170" Type="http://schemas.openxmlformats.org/officeDocument/2006/relationships/hyperlink" Target="javascript:Fin_g('01090360')" TargetMode="External"/><Relationship Id="rId191" Type="http://schemas.openxmlformats.org/officeDocument/2006/relationships/hyperlink" Target="javascript:Fin_g('01240901')" TargetMode="External"/><Relationship Id="rId205" Type="http://schemas.openxmlformats.org/officeDocument/2006/relationships/hyperlink" Target="javascript:Fin_g('01240943')" TargetMode="External"/><Relationship Id="rId226" Type="http://schemas.openxmlformats.org/officeDocument/2006/relationships/hyperlink" Target="javascript:Fin_g('01241091')" TargetMode="External"/><Relationship Id="rId247" Type="http://schemas.openxmlformats.org/officeDocument/2006/relationships/hyperlink" Target="javascript:Fin_g('01030722')" TargetMode="External"/><Relationship Id="rId107" Type="http://schemas.openxmlformats.org/officeDocument/2006/relationships/hyperlink" Target="javascript:Fin_g('02020090')" TargetMode="External"/><Relationship Id="rId268" Type="http://schemas.openxmlformats.org/officeDocument/2006/relationships/hyperlink" Target="javascript:Fin_g('01040765')" TargetMode="External"/><Relationship Id="rId289" Type="http://schemas.openxmlformats.org/officeDocument/2006/relationships/hyperlink" Target="javascript:Fin_g('01050118')" TargetMode="External"/><Relationship Id="rId11" Type="http://schemas.openxmlformats.org/officeDocument/2006/relationships/hyperlink" Target="javascript:Fin_g('02010032')" TargetMode="External"/><Relationship Id="rId32" Type="http://schemas.openxmlformats.org/officeDocument/2006/relationships/hyperlink" Target="javascript:Fin_g('02010010')" TargetMode="External"/><Relationship Id="rId53" Type="http://schemas.openxmlformats.org/officeDocument/2006/relationships/hyperlink" Target="javascript:Fin_g('01060201')" TargetMode="External"/><Relationship Id="rId74" Type="http://schemas.openxmlformats.org/officeDocument/2006/relationships/hyperlink" Target="javascript:Fin_g('01060220')" TargetMode="External"/><Relationship Id="rId128" Type="http://schemas.openxmlformats.org/officeDocument/2006/relationships/hyperlink" Target="javascript:Fin_g('02020093')" TargetMode="External"/><Relationship Id="rId149" Type="http://schemas.openxmlformats.org/officeDocument/2006/relationships/hyperlink" Target="javascript:Fin_g('01090309')" TargetMode="External"/><Relationship Id="rId314" Type="http://schemas.openxmlformats.org/officeDocument/2006/relationships/hyperlink" Target="javascript:Fin_g('01050171')" TargetMode="External"/><Relationship Id="rId5" Type="http://schemas.openxmlformats.org/officeDocument/2006/relationships/hyperlink" Target="javascript:Fin_g('02010025')" TargetMode="External"/><Relationship Id="rId95" Type="http://schemas.openxmlformats.org/officeDocument/2006/relationships/hyperlink" Target="javascript:Fin_g('02020060')" TargetMode="External"/><Relationship Id="rId160" Type="http://schemas.openxmlformats.org/officeDocument/2006/relationships/hyperlink" Target="javascript:Fin_g('01090317')" TargetMode="External"/><Relationship Id="rId181" Type="http://schemas.openxmlformats.org/officeDocument/2006/relationships/hyperlink" Target="javascript:Fin_g('01090353')" TargetMode="External"/><Relationship Id="rId216" Type="http://schemas.openxmlformats.org/officeDocument/2006/relationships/hyperlink" Target="javascript:Fin_g('01241001')" TargetMode="External"/><Relationship Id="rId237" Type="http://schemas.openxmlformats.org/officeDocument/2006/relationships/hyperlink" Target="javascript:Fin_g('01030711')" TargetMode="External"/><Relationship Id="rId258" Type="http://schemas.openxmlformats.org/officeDocument/2006/relationships/hyperlink" Target="javascript:Fin_g('01120801')" TargetMode="External"/><Relationship Id="rId279" Type="http://schemas.openxmlformats.org/officeDocument/2006/relationships/hyperlink" Target="javascript:Fin_g('01040776')" TargetMode="External"/><Relationship Id="rId22" Type="http://schemas.openxmlformats.org/officeDocument/2006/relationships/hyperlink" Target="javascript:Fin_g('02010039')" TargetMode="External"/><Relationship Id="rId43" Type="http://schemas.openxmlformats.org/officeDocument/2006/relationships/hyperlink" Target="javascript:Fin_g('02010041')" TargetMode="External"/><Relationship Id="rId64" Type="http://schemas.openxmlformats.org/officeDocument/2006/relationships/hyperlink" Target="javascript:Fin_g('01060250')" TargetMode="External"/><Relationship Id="rId118" Type="http://schemas.openxmlformats.org/officeDocument/2006/relationships/hyperlink" Target="javascript:Fin_g('02020099')" TargetMode="External"/><Relationship Id="rId139" Type="http://schemas.openxmlformats.org/officeDocument/2006/relationships/hyperlink" Target="javascript:Fin_g('01090305')" TargetMode="External"/><Relationship Id="rId290" Type="http://schemas.openxmlformats.org/officeDocument/2006/relationships/hyperlink" Target="javascript:Fin_g('01050119')" TargetMode="External"/><Relationship Id="rId304" Type="http://schemas.openxmlformats.org/officeDocument/2006/relationships/hyperlink" Target="javascript:Fin_g('01050144')" TargetMode="External"/><Relationship Id="rId85" Type="http://schemas.openxmlformats.org/officeDocument/2006/relationships/hyperlink" Target="javascript:Fin_g('01060247')" TargetMode="External"/><Relationship Id="rId150" Type="http://schemas.openxmlformats.org/officeDocument/2006/relationships/hyperlink" Target="javascript:Fin_g('01090319')" TargetMode="External"/><Relationship Id="rId171" Type="http://schemas.openxmlformats.org/officeDocument/2006/relationships/hyperlink" Target="javascript:Fin_g('01090327')" TargetMode="External"/><Relationship Id="rId192" Type="http://schemas.openxmlformats.org/officeDocument/2006/relationships/hyperlink" Target="javascript:Fin_g('01240902')" TargetMode="External"/><Relationship Id="rId206" Type="http://schemas.openxmlformats.org/officeDocument/2006/relationships/hyperlink" Target="javascript:Fin_g('01240945')" TargetMode="External"/><Relationship Id="rId227" Type="http://schemas.openxmlformats.org/officeDocument/2006/relationships/hyperlink" Target="javascript:Fin_g('01030701')" TargetMode="External"/><Relationship Id="rId248" Type="http://schemas.openxmlformats.org/officeDocument/2006/relationships/hyperlink" Target="javascript:Fin_g('01030724')" TargetMode="External"/><Relationship Id="rId269" Type="http://schemas.openxmlformats.org/officeDocument/2006/relationships/hyperlink" Target="javascript:Fin_g('01040766')" TargetMode="External"/><Relationship Id="rId12" Type="http://schemas.openxmlformats.org/officeDocument/2006/relationships/hyperlink" Target="javascript:Fin_g('02010033')" TargetMode="External"/><Relationship Id="rId33" Type="http://schemas.openxmlformats.org/officeDocument/2006/relationships/hyperlink" Target="javascript:Fin_g('02010011')" TargetMode="External"/><Relationship Id="rId108" Type="http://schemas.openxmlformats.org/officeDocument/2006/relationships/hyperlink" Target="javascript:Fin_g('02020079')" TargetMode="External"/><Relationship Id="rId129" Type="http://schemas.openxmlformats.org/officeDocument/2006/relationships/hyperlink" Target="javascript:Fin_g('02020086')" TargetMode="External"/><Relationship Id="rId280" Type="http://schemas.openxmlformats.org/officeDocument/2006/relationships/hyperlink" Target="javascript:Fin_g('01040777')" TargetMode="External"/><Relationship Id="rId315" Type="http://schemas.openxmlformats.org/officeDocument/2006/relationships/hyperlink" Target="javascript:Fin_g('01050172')" TargetMode="External"/><Relationship Id="rId54" Type="http://schemas.openxmlformats.org/officeDocument/2006/relationships/hyperlink" Target="javascript:Fin_g('01060202')" TargetMode="External"/><Relationship Id="rId75" Type="http://schemas.openxmlformats.org/officeDocument/2006/relationships/hyperlink" Target="javascript:Fin_g('01060221')" TargetMode="External"/><Relationship Id="rId96" Type="http://schemas.openxmlformats.org/officeDocument/2006/relationships/hyperlink" Target="javascript:Fin_g('02020061')" TargetMode="External"/><Relationship Id="rId140" Type="http://schemas.openxmlformats.org/officeDocument/2006/relationships/hyperlink" Target="javascript:Fin_g('01090306')" TargetMode="External"/><Relationship Id="rId161" Type="http://schemas.openxmlformats.org/officeDocument/2006/relationships/hyperlink" Target="javascript:Fin_g('01090322')" TargetMode="External"/><Relationship Id="rId182" Type="http://schemas.openxmlformats.org/officeDocument/2006/relationships/hyperlink" Target="javascript:Fin_g('01090343')" TargetMode="External"/><Relationship Id="rId217" Type="http://schemas.openxmlformats.org/officeDocument/2006/relationships/hyperlink" Target="javascript:Fin_g('01241002')" TargetMode="External"/><Relationship Id="rId6" Type="http://schemas.openxmlformats.org/officeDocument/2006/relationships/hyperlink" Target="javascript:Fin_g('02010026')" TargetMode="External"/><Relationship Id="rId238" Type="http://schemas.openxmlformats.org/officeDocument/2006/relationships/hyperlink" Target="javascript:Fin_g('01030712')" TargetMode="External"/><Relationship Id="rId259" Type="http://schemas.openxmlformats.org/officeDocument/2006/relationships/hyperlink" Target="javascript:Fin_g('01120802')" TargetMode="External"/><Relationship Id="rId23" Type="http://schemas.openxmlformats.org/officeDocument/2006/relationships/hyperlink" Target="javascript:Fin_g('02010050')" TargetMode="External"/><Relationship Id="rId119" Type="http://schemas.openxmlformats.org/officeDocument/2006/relationships/hyperlink" Target="javascript:Fin_g('02020067')" TargetMode="External"/><Relationship Id="rId270" Type="http://schemas.openxmlformats.org/officeDocument/2006/relationships/hyperlink" Target="javascript:Fin_g('01040767')" TargetMode="External"/><Relationship Id="rId291" Type="http://schemas.openxmlformats.org/officeDocument/2006/relationships/hyperlink" Target="javascript:Fin_g('01050122')" TargetMode="External"/><Relationship Id="rId305" Type="http://schemas.openxmlformats.org/officeDocument/2006/relationships/hyperlink" Target="javascript:Fin_g('01050148')" TargetMode="External"/><Relationship Id="rId44" Type="http://schemas.openxmlformats.org/officeDocument/2006/relationships/hyperlink" Target="javascript:Fin_g('02010042')" TargetMode="External"/><Relationship Id="rId65" Type="http://schemas.openxmlformats.org/officeDocument/2006/relationships/hyperlink" Target="javascript:Fin_g('01060274')" TargetMode="External"/><Relationship Id="rId86" Type="http://schemas.openxmlformats.org/officeDocument/2006/relationships/hyperlink" Target="javascript:Fin_g('01060277')" TargetMode="External"/><Relationship Id="rId130" Type="http://schemas.openxmlformats.org/officeDocument/2006/relationships/hyperlink" Target="javascript:Fin_g('02020103')" TargetMode="External"/><Relationship Id="rId151" Type="http://schemas.openxmlformats.org/officeDocument/2006/relationships/hyperlink" Target="javascript:Fin_g('01090320')" TargetMode="External"/><Relationship Id="rId172" Type="http://schemas.openxmlformats.org/officeDocument/2006/relationships/hyperlink" Target="javascript:Fin_g('01090328')" TargetMode="External"/><Relationship Id="rId193" Type="http://schemas.openxmlformats.org/officeDocument/2006/relationships/hyperlink" Target="javascript:Fin_g('01240903')" TargetMode="External"/><Relationship Id="rId207" Type="http://schemas.openxmlformats.org/officeDocument/2006/relationships/hyperlink" Target="javascript:Fin_g('01240949')" TargetMode="External"/><Relationship Id="rId228" Type="http://schemas.openxmlformats.org/officeDocument/2006/relationships/hyperlink" Target="javascript:Fin_g('01030702')" TargetMode="External"/><Relationship Id="rId249" Type="http://schemas.openxmlformats.org/officeDocument/2006/relationships/hyperlink" Target="javascript:Fin_g('01030725')" TargetMode="External"/><Relationship Id="rId13" Type="http://schemas.openxmlformats.org/officeDocument/2006/relationships/hyperlink" Target="javascript:Fin_g('02010023')" TargetMode="External"/><Relationship Id="rId109" Type="http://schemas.openxmlformats.org/officeDocument/2006/relationships/hyperlink" Target="javascript:Fin_g('02020096')" TargetMode="External"/><Relationship Id="rId260" Type="http://schemas.openxmlformats.org/officeDocument/2006/relationships/hyperlink" Target="javascript:Fin_g('01120803')" TargetMode="External"/><Relationship Id="rId281" Type="http://schemas.openxmlformats.org/officeDocument/2006/relationships/hyperlink" Target="javascript:Fin_g('01040778')" TargetMode="External"/><Relationship Id="rId316" Type="http://schemas.openxmlformats.org/officeDocument/2006/relationships/hyperlink" Target="javascript:Fin_g('01050173')" TargetMode="External"/><Relationship Id="rId34" Type="http://schemas.openxmlformats.org/officeDocument/2006/relationships/hyperlink" Target="javascript:Fin_g('02010012')" TargetMode="External"/><Relationship Id="rId55" Type="http://schemas.openxmlformats.org/officeDocument/2006/relationships/hyperlink" Target="javascript:Fin_g('01060259')" TargetMode="External"/><Relationship Id="rId76" Type="http://schemas.openxmlformats.org/officeDocument/2006/relationships/hyperlink" Target="javascript:Fin_g('01060222')" TargetMode="External"/><Relationship Id="rId97" Type="http://schemas.openxmlformats.org/officeDocument/2006/relationships/hyperlink" Target="javascript:Fin_g('01020053')" TargetMode="External"/><Relationship Id="rId120" Type="http://schemas.openxmlformats.org/officeDocument/2006/relationships/hyperlink" Target="javascript:Fin_g('02020068')" TargetMode="External"/><Relationship Id="rId141" Type="http://schemas.openxmlformats.org/officeDocument/2006/relationships/hyperlink" Target="javascript:Fin_g('01090307')" TargetMode="External"/><Relationship Id="rId7" Type="http://schemas.openxmlformats.org/officeDocument/2006/relationships/hyperlink" Target="javascript:Fin_g('02010027')" TargetMode="External"/><Relationship Id="rId162" Type="http://schemas.openxmlformats.org/officeDocument/2006/relationships/hyperlink" Target="javascript:Fin_g('01090350')" TargetMode="External"/><Relationship Id="rId183" Type="http://schemas.openxmlformats.org/officeDocument/2006/relationships/hyperlink" Target="javascript:Fin_g('01090378')" TargetMode="External"/><Relationship Id="rId218" Type="http://schemas.openxmlformats.org/officeDocument/2006/relationships/hyperlink" Target="javascript:Fin_g('01241003')" TargetMode="External"/><Relationship Id="rId239" Type="http://schemas.openxmlformats.org/officeDocument/2006/relationships/hyperlink" Target="javascript:Fin_g('01030713')" TargetMode="External"/><Relationship Id="rId250" Type="http://schemas.openxmlformats.org/officeDocument/2006/relationships/hyperlink" Target="javascript:Fin_g('01030726')" TargetMode="External"/><Relationship Id="rId271" Type="http://schemas.openxmlformats.org/officeDocument/2006/relationships/hyperlink" Target="javascript:Fin_g('01040768')" TargetMode="External"/><Relationship Id="rId292" Type="http://schemas.openxmlformats.org/officeDocument/2006/relationships/hyperlink" Target="javascript:Fin_g('01050126')" TargetMode="External"/><Relationship Id="rId306" Type="http://schemas.openxmlformats.org/officeDocument/2006/relationships/hyperlink" Target="javascript:Fin_g('01050149')" TargetMode="External"/><Relationship Id="rId24" Type="http://schemas.openxmlformats.org/officeDocument/2006/relationships/hyperlink" Target="javascript:Fin_g('02010051')" TargetMode="External"/><Relationship Id="rId45" Type="http://schemas.openxmlformats.org/officeDocument/2006/relationships/hyperlink" Target="javascript:Fin_g('02010043')" TargetMode="External"/><Relationship Id="rId66" Type="http://schemas.openxmlformats.org/officeDocument/2006/relationships/hyperlink" Target="javascript:Fin_g('01060275')" TargetMode="External"/><Relationship Id="rId87" Type="http://schemas.openxmlformats.org/officeDocument/2006/relationships/hyperlink" Target="javascript:Fin_g('01060278')" TargetMode="External"/><Relationship Id="rId110" Type="http://schemas.openxmlformats.org/officeDocument/2006/relationships/hyperlink" Target="javascript:Fin_g('02020077')" TargetMode="External"/><Relationship Id="rId131" Type="http://schemas.openxmlformats.org/officeDocument/2006/relationships/hyperlink" Target="javascript:Fin_g('02020087')" TargetMode="External"/><Relationship Id="rId152" Type="http://schemas.openxmlformats.org/officeDocument/2006/relationships/hyperlink" Target="javascript:Fin_g('01090338')" TargetMode="External"/><Relationship Id="rId173" Type="http://schemas.openxmlformats.org/officeDocument/2006/relationships/hyperlink" Target="javascript:Fin_g('01090329')" TargetMode="External"/><Relationship Id="rId194" Type="http://schemas.openxmlformats.org/officeDocument/2006/relationships/hyperlink" Target="javascript:Fin_g('01240904')" TargetMode="External"/><Relationship Id="rId208" Type="http://schemas.openxmlformats.org/officeDocument/2006/relationships/hyperlink" Target="javascript:Fin_g('01240952')" TargetMode="External"/><Relationship Id="rId229" Type="http://schemas.openxmlformats.org/officeDocument/2006/relationships/hyperlink" Target="javascript:Fin_g('01030703')" TargetMode="External"/><Relationship Id="rId19" Type="http://schemas.openxmlformats.org/officeDocument/2006/relationships/hyperlink" Target="javascript:Fin_g('02010036')" TargetMode="External"/><Relationship Id="rId224" Type="http://schemas.openxmlformats.org/officeDocument/2006/relationships/hyperlink" Target="javascript:Fin_g('01241059')" TargetMode="External"/><Relationship Id="rId240" Type="http://schemas.openxmlformats.org/officeDocument/2006/relationships/hyperlink" Target="javascript:Fin_g('01030714')" TargetMode="External"/><Relationship Id="rId245" Type="http://schemas.openxmlformats.org/officeDocument/2006/relationships/hyperlink" Target="javascript:Fin_g('01030720')" TargetMode="External"/><Relationship Id="rId261" Type="http://schemas.openxmlformats.org/officeDocument/2006/relationships/hyperlink" Target="javascript:Fin_g('01120804')" TargetMode="External"/><Relationship Id="rId266" Type="http://schemas.openxmlformats.org/officeDocument/2006/relationships/hyperlink" Target="javascript:Fin_g('01040763')" TargetMode="External"/><Relationship Id="rId287" Type="http://schemas.openxmlformats.org/officeDocument/2006/relationships/hyperlink" Target="javascript:Fin_g('01050115')" TargetMode="External"/><Relationship Id="rId14" Type="http://schemas.openxmlformats.org/officeDocument/2006/relationships/hyperlink" Target="javascript:Fin_g('02010024')" TargetMode="External"/><Relationship Id="rId30" Type="http://schemas.openxmlformats.org/officeDocument/2006/relationships/hyperlink" Target="javascript:Fin_g('02010008')" TargetMode="External"/><Relationship Id="rId35" Type="http://schemas.openxmlformats.org/officeDocument/2006/relationships/hyperlink" Target="javascript:Fin_g('02010013')" TargetMode="External"/><Relationship Id="rId56" Type="http://schemas.openxmlformats.org/officeDocument/2006/relationships/hyperlink" Target="javascript:Fin_g('01060260')" TargetMode="External"/><Relationship Id="rId77" Type="http://schemas.openxmlformats.org/officeDocument/2006/relationships/hyperlink" Target="javascript:Fin_g('01060223')" TargetMode="External"/><Relationship Id="rId100" Type="http://schemas.openxmlformats.org/officeDocument/2006/relationships/hyperlink" Target="javascript:Fin_g('01090322')" TargetMode="External"/><Relationship Id="rId105" Type="http://schemas.openxmlformats.org/officeDocument/2006/relationships/hyperlink" Target="javascript:Fin_g('02020088')" TargetMode="External"/><Relationship Id="rId126" Type="http://schemas.openxmlformats.org/officeDocument/2006/relationships/hyperlink" Target="javascript:Fin_g('02020073')" TargetMode="External"/><Relationship Id="rId147" Type="http://schemas.openxmlformats.org/officeDocument/2006/relationships/hyperlink" Target="javascript:Fin_g('01090311')" TargetMode="External"/><Relationship Id="rId168" Type="http://schemas.openxmlformats.org/officeDocument/2006/relationships/hyperlink" Target="javascript:Fin_g('01090325')" TargetMode="External"/><Relationship Id="rId282" Type="http://schemas.openxmlformats.org/officeDocument/2006/relationships/hyperlink" Target="javascript:Fin_g('01040779')" TargetMode="External"/><Relationship Id="rId312" Type="http://schemas.openxmlformats.org/officeDocument/2006/relationships/hyperlink" Target="javascript:Fin_g('01050167')" TargetMode="External"/><Relationship Id="rId317" Type="http://schemas.openxmlformats.org/officeDocument/2006/relationships/hyperlink" Target="javascript:Fin_g('01050174')" TargetMode="External"/><Relationship Id="rId8" Type="http://schemas.openxmlformats.org/officeDocument/2006/relationships/hyperlink" Target="javascript:Fin_g('02010028')" TargetMode="External"/><Relationship Id="rId51" Type="http://schemas.openxmlformats.org/officeDocument/2006/relationships/hyperlink" Target="javascript:Fin_g('02010047')" TargetMode="External"/><Relationship Id="rId72" Type="http://schemas.openxmlformats.org/officeDocument/2006/relationships/hyperlink" Target="javascript:Fin_g('01060215')" TargetMode="External"/><Relationship Id="rId93" Type="http://schemas.openxmlformats.org/officeDocument/2006/relationships/hyperlink" Target="javascript:Fin_g('01060256')" TargetMode="External"/><Relationship Id="rId98" Type="http://schemas.openxmlformats.org/officeDocument/2006/relationships/hyperlink" Target="javascript:Fin_g('02020094')" TargetMode="External"/><Relationship Id="rId121" Type="http://schemas.openxmlformats.org/officeDocument/2006/relationships/hyperlink" Target="javascript:Fin_g('02020069')" TargetMode="External"/><Relationship Id="rId142" Type="http://schemas.openxmlformats.org/officeDocument/2006/relationships/hyperlink" Target="javascript:Fin_g('01090308')" TargetMode="External"/><Relationship Id="rId163" Type="http://schemas.openxmlformats.org/officeDocument/2006/relationships/hyperlink" Target="javascript:Fin_g('01090383')" TargetMode="External"/><Relationship Id="rId184" Type="http://schemas.openxmlformats.org/officeDocument/2006/relationships/hyperlink" Target="javascript:Fin_g('01090379')" TargetMode="External"/><Relationship Id="rId189" Type="http://schemas.openxmlformats.org/officeDocument/2006/relationships/hyperlink" Target="javascript:Fin_g('01090387')" TargetMode="External"/><Relationship Id="rId219" Type="http://schemas.openxmlformats.org/officeDocument/2006/relationships/hyperlink" Target="javascript:Fin_g('01241004')" TargetMode="External"/><Relationship Id="rId3" Type="http://schemas.openxmlformats.org/officeDocument/2006/relationships/hyperlink" Target="javascript:Fin_g('01050173')" TargetMode="External"/><Relationship Id="rId214" Type="http://schemas.openxmlformats.org/officeDocument/2006/relationships/hyperlink" Target="javascript:Fin_g('01240999')" TargetMode="External"/><Relationship Id="rId230" Type="http://schemas.openxmlformats.org/officeDocument/2006/relationships/hyperlink" Target="javascript:Fin_g('01030704')" TargetMode="External"/><Relationship Id="rId235" Type="http://schemas.openxmlformats.org/officeDocument/2006/relationships/hyperlink" Target="javascript:Fin_g('01030709')" TargetMode="External"/><Relationship Id="rId251" Type="http://schemas.openxmlformats.org/officeDocument/2006/relationships/hyperlink" Target="javascript:Fin_g('01030734')" TargetMode="External"/><Relationship Id="rId256" Type="http://schemas.openxmlformats.org/officeDocument/2006/relationships/hyperlink" Target="javascript:Fin_g('01030736')" TargetMode="External"/><Relationship Id="rId277" Type="http://schemas.openxmlformats.org/officeDocument/2006/relationships/hyperlink" Target="javascript:Fin_g('01040774')" TargetMode="External"/><Relationship Id="rId298" Type="http://schemas.openxmlformats.org/officeDocument/2006/relationships/hyperlink" Target="javascript:Fin_g('01050132')" TargetMode="External"/><Relationship Id="rId25" Type="http://schemas.openxmlformats.org/officeDocument/2006/relationships/hyperlink" Target="javascript:Fin_g('02010001')" TargetMode="External"/><Relationship Id="rId46" Type="http://schemas.openxmlformats.org/officeDocument/2006/relationships/hyperlink" Target="javascript:Fin_g('02010044')" TargetMode="External"/><Relationship Id="rId67" Type="http://schemas.openxmlformats.org/officeDocument/2006/relationships/hyperlink" Target="javascript:Fin_g('01060208')" TargetMode="External"/><Relationship Id="rId116" Type="http://schemas.openxmlformats.org/officeDocument/2006/relationships/hyperlink" Target="javascript:Fin_g('02020104')" TargetMode="External"/><Relationship Id="rId137" Type="http://schemas.openxmlformats.org/officeDocument/2006/relationships/hyperlink" Target="javascript:Fin_g('01090302')" TargetMode="External"/><Relationship Id="rId158" Type="http://schemas.openxmlformats.org/officeDocument/2006/relationships/hyperlink" Target="javascript:Fin_g('01090315')" TargetMode="External"/><Relationship Id="rId272" Type="http://schemas.openxmlformats.org/officeDocument/2006/relationships/hyperlink" Target="javascript:Fin_g('01040769')" TargetMode="External"/><Relationship Id="rId293" Type="http://schemas.openxmlformats.org/officeDocument/2006/relationships/hyperlink" Target="javascript:Fin_g('01050127')" TargetMode="External"/><Relationship Id="rId302" Type="http://schemas.openxmlformats.org/officeDocument/2006/relationships/hyperlink" Target="javascript:Fin_g('01050136')" TargetMode="External"/><Relationship Id="rId307" Type="http://schemas.openxmlformats.org/officeDocument/2006/relationships/hyperlink" Target="javascript:Fin_g('01050150')" TargetMode="External"/><Relationship Id="rId20" Type="http://schemas.openxmlformats.org/officeDocument/2006/relationships/hyperlink" Target="javascript:Fin_g('02010037')" TargetMode="External"/><Relationship Id="rId41" Type="http://schemas.openxmlformats.org/officeDocument/2006/relationships/hyperlink" Target="javascript:Fin_g('02010020')" TargetMode="External"/><Relationship Id="rId62" Type="http://schemas.openxmlformats.org/officeDocument/2006/relationships/hyperlink" Target="javascript:Fin_g('01060233')" TargetMode="External"/><Relationship Id="rId83" Type="http://schemas.openxmlformats.org/officeDocument/2006/relationships/hyperlink" Target="javascript:Fin_g('01060236')" TargetMode="External"/><Relationship Id="rId88" Type="http://schemas.openxmlformats.org/officeDocument/2006/relationships/hyperlink" Target="javascript:Fin_g('01060279')" TargetMode="External"/><Relationship Id="rId111" Type="http://schemas.openxmlformats.org/officeDocument/2006/relationships/hyperlink" Target="javascript:Fin_g('02020097')" TargetMode="External"/><Relationship Id="rId132" Type="http://schemas.openxmlformats.org/officeDocument/2006/relationships/hyperlink" Target="javascript:Fin_g('02020091')" TargetMode="External"/><Relationship Id="rId153" Type="http://schemas.openxmlformats.org/officeDocument/2006/relationships/hyperlink" Target="javascript:Fin_g('01090364')" TargetMode="External"/><Relationship Id="rId174" Type="http://schemas.openxmlformats.org/officeDocument/2006/relationships/hyperlink" Target="javascript:Fin_g('01090330')" TargetMode="External"/><Relationship Id="rId179" Type="http://schemas.openxmlformats.org/officeDocument/2006/relationships/hyperlink" Target="javascript:Fin_g('01090357')" TargetMode="External"/><Relationship Id="rId195" Type="http://schemas.openxmlformats.org/officeDocument/2006/relationships/hyperlink" Target="javascript:Fin_g('01240905')" TargetMode="External"/><Relationship Id="rId209" Type="http://schemas.openxmlformats.org/officeDocument/2006/relationships/hyperlink" Target="javascript:Fin_g('01240954')" TargetMode="External"/><Relationship Id="rId190" Type="http://schemas.openxmlformats.org/officeDocument/2006/relationships/hyperlink" Target="javascript:Fin_g('01090363')" TargetMode="External"/><Relationship Id="rId204" Type="http://schemas.openxmlformats.org/officeDocument/2006/relationships/hyperlink" Target="javascript:Fin_g('01240942')" TargetMode="External"/><Relationship Id="rId220" Type="http://schemas.openxmlformats.org/officeDocument/2006/relationships/hyperlink" Target="javascript:Fin_g('01241005')" TargetMode="External"/><Relationship Id="rId225" Type="http://schemas.openxmlformats.org/officeDocument/2006/relationships/hyperlink" Target="javascript:Fin_g('01241060')" TargetMode="External"/><Relationship Id="rId241" Type="http://schemas.openxmlformats.org/officeDocument/2006/relationships/hyperlink" Target="javascript:Fin_g('01030715')" TargetMode="External"/><Relationship Id="rId246" Type="http://schemas.openxmlformats.org/officeDocument/2006/relationships/hyperlink" Target="javascript:Fin_g('01030721')" TargetMode="External"/><Relationship Id="rId267" Type="http://schemas.openxmlformats.org/officeDocument/2006/relationships/hyperlink" Target="javascript:Fin_g('01040764')" TargetMode="External"/><Relationship Id="rId288" Type="http://schemas.openxmlformats.org/officeDocument/2006/relationships/hyperlink" Target="javascript:Fin_g('01050116')" TargetMode="External"/><Relationship Id="rId15" Type="http://schemas.openxmlformats.org/officeDocument/2006/relationships/hyperlink" Target="javascript:Fin_g('02010030')" TargetMode="External"/><Relationship Id="rId36" Type="http://schemas.openxmlformats.org/officeDocument/2006/relationships/hyperlink" Target="javascript:Fin_g('02010057')" TargetMode="External"/><Relationship Id="rId57" Type="http://schemas.openxmlformats.org/officeDocument/2006/relationships/hyperlink" Target="javascript:Fin_g('01060261')" TargetMode="External"/><Relationship Id="rId106" Type="http://schemas.openxmlformats.org/officeDocument/2006/relationships/hyperlink" Target="javascript:Fin_g('02020089')" TargetMode="External"/><Relationship Id="rId127" Type="http://schemas.openxmlformats.org/officeDocument/2006/relationships/hyperlink" Target="javascript:Fin_g('02020101')" TargetMode="External"/><Relationship Id="rId262" Type="http://schemas.openxmlformats.org/officeDocument/2006/relationships/hyperlink" Target="javascript:Fin_g('01120805')" TargetMode="External"/><Relationship Id="rId283" Type="http://schemas.openxmlformats.org/officeDocument/2006/relationships/hyperlink" Target="javascript:Fin_g('01040780')" TargetMode="External"/><Relationship Id="rId313" Type="http://schemas.openxmlformats.org/officeDocument/2006/relationships/hyperlink" Target="javascript:Fin_g('01050170')" TargetMode="External"/><Relationship Id="rId318" Type="http://schemas.openxmlformats.org/officeDocument/2006/relationships/printerSettings" Target="../printerSettings/printerSettings2.bin"/><Relationship Id="rId10" Type="http://schemas.openxmlformats.org/officeDocument/2006/relationships/hyperlink" Target="javascript:Fin_g('02010031')" TargetMode="External"/><Relationship Id="rId31" Type="http://schemas.openxmlformats.org/officeDocument/2006/relationships/hyperlink" Target="javascript:Fin_g('02010009')" TargetMode="External"/><Relationship Id="rId52" Type="http://schemas.openxmlformats.org/officeDocument/2006/relationships/hyperlink" Target="javascript:Fin_g('02010049')" TargetMode="External"/><Relationship Id="rId73" Type="http://schemas.openxmlformats.org/officeDocument/2006/relationships/hyperlink" Target="javascript:Fin_g('01060219')" TargetMode="External"/><Relationship Id="rId78" Type="http://schemas.openxmlformats.org/officeDocument/2006/relationships/hyperlink" Target="javascript:Fin_g('01060224')" TargetMode="External"/><Relationship Id="rId94" Type="http://schemas.openxmlformats.org/officeDocument/2006/relationships/hyperlink" Target="javascript:Fin_g('01060257')" TargetMode="External"/><Relationship Id="rId99" Type="http://schemas.openxmlformats.org/officeDocument/2006/relationships/hyperlink" Target="javascript:Fin_g('02020095')" TargetMode="External"/><Relationship Id="rId101" Type="http://schemas.openxmlformats.org/officeDocument/2006/relationships/hyperlink" Target="javascript:Fin_g('01090323')" TargetMode="External"/><Relationship Id="rId122" Type="http://schemas.openxmlformats.org/officeDocument/2006/relationships/hyperlink" Target="javascript:Fin_g('02020070')" TargetMode="External"/><Relationship Id="rId143" Type="http://schemas.openxmlformats.org/officeDocument/2006/relationships/hyperlink" Target="javascript:Fin_g('01090374')" TargetMode="External"/><Relationship Id="rId148" Type="http://schemas.openxmlformats.org/officeDocument/2006/relationships/hyperlink" Target="javascript:Fin_g('01090312')" TargetMode="External"/><Relationship Id="rId164" Type="http://schemas.openxmlformats.org/officeDocument/2006/relationships/hyperlink" Target="javascript:Fin_g('01090351')" TargetMode="External"/><Relationship Id="rId169" Type="http://schemas.openxmlformats.org/officeDocument/2006/relationships/hyperlink" Target="javascript:Fin_g('01090326')" TargetMode="External"/><Relationship Id="rId185" Type="http://schemas.openxmlformats.org/officeDocument/2006/relationships/hyperlink" Target="javascript:Fin_g('01090344')" TargetMode="External"/><Relationship Id="rId4" Type="http://schemas.openxmlformats.org/officeDocument/2006/relationships/hyperlink" Target="javascript:Fin_g('01050174')" TargetMode="External"/><Relationship Id="rId9" Type="http://schemas.openxmlformats.org/officeDocument/2006/relationships/hyperlink" Target="javascript:Fin_g('02010029')" TargetMode="External"/><Relationship Id="rId180" Type="http://schemas.openxmlformats.org/officeDocument/2006/relationships/hyperlink" Target="javascript:Fin_g('01090358')" TargetMode="External"/><Relationship Id="rId210" Type="http://schemas.openxmlformats.org/officeDocument/2006/relationships/hyperlink" Target="javascript:Fin_g('01240955')" TargetMode="External"/><Relationship Id="rId215" Type="http://schemas.openxmlformats.org/officeDocument/2006/relationships/hyperlink" Target="javascript:Fin_g('01241000')" TargetMode="External"/><Relationship Id="rId236" Type="http://schemas.openxmlformats.org/officeDocument/2006/relationships/hyperlink" Target="javascript:Fin_g('01030710')" TargetMode="External"/><Relationship Id="rId257" Type="http://schemas.openxmlformats.org/officeDocument/2006/relationships/hyperlink" Target="javascript:Fin_g('01030737')" TargetMode="External"/><Relationship Id="rId278" Type="http://schemas.openxmlformats.org/officeDocument/2006/relationships/hyperlink" Target="javascript:Fin_g('01040775')" TargetMode="External"/><Relationship Id="rId26" Type="http://schemas.openxmlformats.org/officeDocument/2006/relationships/hyperlink" Target="javascript:Fin_g('02010002')" TargetMode="External"/><Relationship Id="rId231" Type="http://schemas.openxmlformats.org/officeDocument/2006/relationships/hyperlink" Target="javascript:Fin_g('01030705')" TargetMode="External"/><Relationship Id="rId252" Type="http://schemas.openxmlformats.org/officeDocument/2006/relationships/hyperlink" Target="javascript:Fin_g('01030728')" TargetMode="External"/><Relationship Id="rId273" Type="http://schemas.openxmlformats.org/officeDocument/2006/relationships/hyperlink" Target="javascript:Fin_g('01040770')" TargetMode="External"/><Relationship Id="rId294" Type="http://schemas.openxmlformats.org/officeDocument/2006/relationships/hyperlink" Target="javascript:Fin_g('01050129')" TargetMode="External"/><Relationship Id="rId308" Type="http://schemas.openxmlformats.org/officeDocument/2006/relationships/hyperlink" Target="javascript:Fin_g('01050158')" TargetMode="External"/><Relationship Id="rId47" Type="http://schemas.openxmlformats.org/officeDocument/2006/relationships/hyperlink" Target="javascript:Fin_g('02010045')" TargetMode="External"/><Relationship Id="rId68" Type="http://schemas.openxmlformats.org/officeDocument/2006/relationships/hyperlink" Target="javascript:Fin_g('01060228')" TargetMode="External"/><Relationship Id="rId89" Type="http://schemas.openxmlformats.org/officeDocument/2006/relationships/hyperlink" Target="javascript:Fin_g('01060258')" TargetMode="External"/><Relationship Id="rId112" Type="http://schemas.openxmlformats.org/officeDocument/2006/relationships/hyperlink" Target="javascript:Fin_g('02020098')" TargetMode="External"/><Relationship Id="rId133" Type="http://schemas.openxmlformats.org/officeDocument/2006/relationships/hyperlink" Target="javascript:Fin_g('02020105')" TargetMode="External"/><Relationship Id="rId154" Type="http://schemas.openxmlformats.org/officeDocument/2006/relationships/hyperlink" Target="javascript:Fin_g('01090365')" TargetMode="External"/><Relationship Id="rId175" Type="http://schemas.openxmlformats.org/officeDocument/2006/relationships/hyperlink" Target="javascript:Fin_g('01090331')" TargetMode="External"/><Relationship Id="rId196" Type="http://schemas.openxmlformats.org/officeDocument/2006/relationships/hyperlink" Target="javascript:Fin_g('01240906')" TargetMode="External"/><Relationship Id="rId200" Type="http://schemas.openxmlformats.org/officeDocument/2006/relationships/hyperlink" Target="javascript:Fin_g('01240913')" TargetMode="External"/><Relationship Id="rId16" Type="http://schemas.openxmlformats.org/officeDocument/2006/relationships/hyperlink" Target="javascript:Fin_g('02010054')" TargetMode="External"/><Relationship Id="rId221" Type="http://schemas.openxmlformats.org/officeDocument/2006/relationships/hyperlink" Target="javascript:Fin_g('01241006')" TargetMode="External"/><Relationship Id="rId242" Type="http://schemas.openxmlformats.org/officeDocument/2006/relationships/hyperlink" Target="javascript:Fin_g('01030716')" TargetMode="External"/><Relationship Id="rId263" Type="http://schemas.openxmlformats.org/officeDocument/2006/relationships/hyperlink" Target="javascript:Fin_g('01040760')" TargetMode="External"/><Relationship Id="rId284" Type="http://schemas.openxmlformats.org/officeDocument/2006/relationships/hyperlink" Target="javascript:Fin_g('01040781')" TargetMode="External"/><Relationship Id="rId319" Type="http://schemas.openxmlformats.org/officeDocument/2006/relationships/drawing" Target="../drawings/drawing1.xml"/><Relationship Id="rId37" Type="http://schemas.openxmlformats.org/officeDocument/2006/relationships/hyperlink" Target="javascript:Fin_g('02010014')" TargetMode="External"/><Relationship Id="rId58" Type="http://schemas.openxmlformats.org/officeDocument/2006/relationships/hyperlink" Target="javascript:Fin_g('01060262')" TargetMode="External"/><Relationship Id="rId79" Type="http://schemas.openxmlformats.org/officeDocument/2006/relationships/hyperlink" Target="javascript:Fin_g('01060225')" TargetMode="External"/><Relationship Id="rId102" Type="http://schemas.openxmlformats.org/officeDocument/2006/relationships/hyperlink" Target="javascript:Fin_g('01090301')" TargetMode="External"/><Relationship Id="rId123" Type="http://schemas.openxmlformats.org/officeDocument/2006/relationships/hyperlink" Target="javascript:Fin_g('02020100')" TargetMode="External"/><Relationship Id="rId144" Type="http://schemas.openxmlformats.org/officeDocument/2006/relationships/hyperlink" Target="javascript:Fin_g('01090359')" TargetMode="External"/><Relationship Id="rId90" Type="http://schemas.openxmlformats.org/officeDocument/2006/relationships/hyperlink" Target="javascript:Fin_g('01060253')" TargetMode="External"/><Relationship Id="rId165" Type="http://schemas.openxmlformats.org/officeDocument/2006/relationships/hyperlink" Target="javascript:Fin_g('01090323')" TargetMode="External"/><Relationship Id="rId186" Type="http://schemas.openxmlformats.org/officeDocument/2006/relationships/hyperlink" Target="javascript:Fin_g('01090345')" TargetMode="External"/><Relationship Id="rId211" Type="http://schemas.openxmlformats.org/officeDocument/2006/relationships/hyperlink" Target="javascript:Fin_g('01240957')" TargetMode="External"/><Relationship Id="rId232" Type="http://schemas.openxmlformats.org/officeDocument/2006/relationships/hyperlink" Target="javascript:Fin_g('01030706')" TargetMode="External"/><Relationship Id="rId253" Type="http://schemas.openxmlformats.org/officeDocument/2006/relationships/hyperlink" Target="javascript:Fin_g('01030730')" TargetMode="External"/><Relationship Id="rId274" Type="http://schemas.openxmlformats.org/officeDocument/2006/relationships/hyperlink" Target="javascript:Fin_g('01040771')" TargetMode="External"/><Relationship Id="rId295" Type="http://schemas.openxmlformats.org/officeDocument/2006/relationships/hyperlink" Target="javascript:Fin_g('01050130')" TargetMode="External"/><Relationship Id="rId309" Type="http://schemas.openxmlformats.org/officeDocument/2006/relationships/hyperlink" Target="javascript:Fin_g('01050162')" TargetMode="External"/><Relationship Id="rId27" Type="http://schemas.openxmlformats.org/officeDocument/2006/relationships/hyperlink" Target="javascript:Fin_g('02010003')" TargetMode="External"/><Relationship Id="rId48" Type="http://schemas.openxmlformats.org/officeDocument/2006/relationships/hyperlink" Target="javascript:Fin_g('02010022')" TargetMode="External"/><Relationship Id="rId69" Type="http://schemas.openxmlformats.org/officeDocument/2006/relationships/hyperlink" Target="javascript:Fin_g('01060211')" TargetMode="External"/><Relationship Id="rId113" Type="http://schemas.openxmlformats.org/officeDocument/2006/relationships/hyperlink" Target="javascript:Fin_g('02020062')" TargetMode="External"/><Relationship Id="rId134" Type="http://schemas.openxmlformats.org/officeDocument/2006/relationships/hyperlink" Target="javascript:Fin_g('02020092')" TargetMode="External"/><Relationship Id="rId80" Type="http://schemas.openxmlformats.org/officeDocument/2006/relationships/hyperlink" Target="javascript:Fin_g('01060229')" TargetMode="External"/><Relationship Id="rId155" Type="http://schemas.openxmlformats.org/officeDocument/2006/relationships/hyperlink" Target="javascript:Fin_g('01090366')" TargetMode="External"/><Relationship Id="rId176" Type="http://schemas.openxmlformats.org/officeDocument/2006/relationships/hyperlink" Target="javascript:Fin_g('01090377')" TargetMode="External"/><Relationship Id="rId197" Type="http://schemas.openxmlformats.org/officeDocument/2006/relationships/hyperlink" Target="javascript:Fin_g('01240908')" TargetMode="External"/><Relationship Id="rId201" Type="http://schemas.openxmlformats.org/officeDocument/2006/relationships/hyperlink" Target="javascript:Fin_g('01240939')" TargetMode="External"/><Relationship Id="rId222" Type="http://schemas.openxmlformats.org/officeDocument/2006/relationships/hyperlink" Target="javascript:Fin_g('01241008')" TargetMode="External"/><Relationship Id="rId243" Type="http://schemas.openxmlformats.org/officeDocument/2006/relationships/hyperlink" Target="javascript:Fin_g('01030733')" TargetMode="External"/><Relationship Id="rId264" Type="http://schemas.openxmlformats.org/officeDocument/2006/relationships/hyperlink" Target="javascript:Fin_g('01040761')" TargetMode="External"/><Relationship Id="rId285" Type="http://schemas.openxmlformats.org/officeDocument/2006/relationships/hyperlink" Target="javascript:Fin_g('01050101')" TargetMode="External"/><Relationship Id="rId17" Type="http://schemas.openxmlformats.org/officeDocument/2006/relationships/hyperlink" Target="javascript:Fin_g('02010034')" TargetMode="External"/><Relationship Id="rId38" Type="http://schemas.openxmlformats.org/officeDocument/2006/relationships/hyperlink" Target="javascript:Fin_g('02010017')" TargetMode="External"/><Relationship Id="rId59" Type="http://schemas.openxmlformats.org/officeDocument/2006/relationships/hyperlink" Target="javascript:Fin_g('01060206')" TargetMode="External"/><Relationship Id="rId103" Type="http://schemas.openxmlformats.org/officeDocument/2006/relationships/hyperlink" Target="javascript:Fin_g('01090302')" TargetMode="External"/><Relationship Id="rId124" Type="http://schemas.openxmlformats.org/officeDocument/2006/relationships/hyperlink" Target="javascript:Fin_g('02020075')" TargetMode="External"/><Relationship Id="rId310" Type="http://schemas.openxmlformats.org/officeDocument/2006/relationships/hyperlink" Target="javascript:Fin_g('01050140')" TargetMode="External"/><Relationship Id="rId70" Type="http://schemas.openxmlformats.org/officeDocument/2006/relationships/hyperlink" Target="javascript:Fin_g('01060212')" TargetMode="External"/><Relationship Id="rId91" Type="http://schemas.openxmlformats.org/officeDocument/2006/relationships/hyperlink" Target="javascript:Fin_g('01060254')" TargetMode="External"/><Relationship Id="rId145" Type="http://schemas.openxmlformats.org/officeDocument/2006/relationships/hyperlink" Target="javascript:Fin_g('01090375')" TargetMode="External"/><Relationship Id="rId166" Type="http://schemas.openxmlformats.org/officeDocument/2006/relationships/hyperlink" Target="javascript:Fin_g('01090384')" TargetMode="External"/><Relationship Id="rId187" Type="http://schemas.openxmlformats.org/officeDocument/2006/relationships/hyperlink" Target="javascript:Fin_g('01090372')" TargetMode="External"/><Relationship Id="rId1" Type="http://schemas.openxmlformats.org/officeDocument/2006/relationships/hyperlink" Target="javascript:Fin_g('01050171')" TargetMode="External"/><Relationship Id="rId212" Type="http://schemas.openxmlformats.org/officeDocument/2006/relationships/hyperlink" Target="javascript:Fin_g('01240969')" TargetMode="External"/><Relationship Id="rId233" Type="http://schemas.openxmlformats.org/officeDocument/2006/relationships/hyperlink" Target="javascript:Fin_g('01030707')" TargetMode="External"/><Relationship Id="rId254" Type="http://schemas.openxmlformats.org/officeDocument/2006/relationships/hyperlink" Target="javascript:Fin_g('01030735')" TargetMode="External"/><Relationship Id="rId28" Type="http://schemas.openxmlformats.org/officeDocument/2006/relationships/hyperlink" Target="javascript:Fin_g('02010004')" TargetMode="External"/><Relationship Id="rId49" Type="http://schemas.openxmlformats.org/officeDocument/2006/relationships/hyperlink" Target="javascript:Fin_g('02010058')" TargetMode="External"/><Relationship Id="rId114" Type="http://schemas.openxmlformats.org/officeDocument/2006/relationships/hyperlink" Target="javascript:Fin_g('02020064')" TargetMode="External"/><Relationship Id="rId275" Type="http://schemas.openxmlformats.org/officeDocument/2006/relationships/hyperlink" Target="javascript:Fin_g('01040772')" TargetMode="External"/><Relationship Id="rId296" Type="http://schemas.openxmlformats.org/officeDocument/2006/relationships/hyperlink" Target="javascript:Fin_g('01050131')" TargetMode="External"/><Relationship Id="rId300" Type="http://schemas.openxmlformats.org/officeDocument/2006/relationships/hyperlink" Target="javascript:Fin_g('01050134')" TargetMode="External"/><Relationship Id="rId60" Type="http://schemas.openxmlformats.org/officeDocument/2006/relationships/hyperlink" Target="javascript:Fin_g('01060207')" TargetMode="External"/><Relationship Id="rId81" Type="http://schemas.openxmlformats.org/officeDocument/2006/relationships/hyperlink" Target="javascript:Fin_g('01060230')" TargetMode="External"/><Relationship Id="rId135" Type="http://schemas.openxmlformats.org/officeDocument/2006/relationships/hyperlink" Target="javascript:Fin_g('02020102')" TargetMode="External"/><Relationship Id="rId156" Type="http://schemas.openxmlformats.org/officeDocument/2006/relationships/hyperlink" Target="javascript:Fin_g('01090313')" TargetMode="External"/><Relationship Id="rId177" Type="http://schemas.openxmlformats.org/officeDocument/2006/relationships/hyperlink" Target="javascript:Fin_g('01090336')" TargetMode="External"/><Relationship Id="rId198" Type="http://schemas.openxmlformats.org/officeDocument/2006/relationships/hyperlink" Target="javascript:Fin_g('01240910')" TargetMode="External"/><Relationship Id="rId202" Type="http://schemas.openxmlformats.org/officeDocument/2006/relationships/hyperlink" Target="javascript:Fin_g('01240940')" TargetMode="External"/><Relationship Id="rId223" Type="http://schemas.openxmlformats.org/officeDocument/2006/relationships/hyperlink" Target="javascript:Fin_g('01241025')" TargetMode="External"/><Relationship Id="rId244" Type="http://schemas.openxmlformats.org/officeDocument/2006/relationships/hyperlink" Target="javascript:Fin_g('01030719')" TargetMode="External"/><Relationship Id="rId18" Type="http://schemas.openxmlformats.org/officeDocument/2006/relationships/hyperlink" Target="javascript:Fin_g('02010035')" TargetMode="External"/><Relationship Id="rId39" Type="http://schemas.openxmlformats.org/officeDocument/2006/relationships/hyperlink" Target="javascript:Fin_g('02010018')" TargetMode="External"/><Relationship Id="rId265" Type="http://schemas.openxmlformats.org/officeDocument/2006/relationships/hyperlink" Target="javascript:Fin_g('01040762')" TargetMode="External"/><Relationship Id="rId286" Type="http://schemas.openxmlformats.org/officeDocument/2006/relationships/hyperlink" Target="javascript:Fin_g('01050102')" TargetMode="External"/><Relationship Id="rId50" Type="http://schemas.openxmlformats.org/officeDocument/2006/relationships/hyperlink" Target="javascript:Fin_g('02010048')" TargetMode="External"/><Relationship Id="rId104" Type="http://schemas.openxmlformats.org/officeDocument/2006/relationships/hyperlink" Target="javascript:Fin_g('01090303')" TargetMode="External"/><Relationship Id="rId125" Type="http://schemas.openxmlformats.org/officeDocument/2006/relationships/hyperlink" Target="javascript:Fin_g('02020072')" TargetMode="External"/><Relationship Id="rId146" Type="http://schemas.openxmlformats.org/officeDocument/2006/relationships/hyperlink" Target="javascript:Fin_g('01090376')" TargetMode="External"/><Relationship Id="rId167" Type="http://schemas.openxmlformats.org/officeDocument/2006/relationships/hyperlink" Target="javascript:Fin_g('01090324')" TargetMode="External"/><Relationship Id="rId188" Type="http://schemas.openxmlformats.org/officeDocument/2006/relationships/hyperlink" Target="javascript:Fin_g('01090361')" TargetMode="External"/><Relationship Id="rId311" Type="http://schemas.openxmlformats.org/officeDocument/2006/relationships/hyperlink" Target="javascript:Fin_g('01050166')" TargetMode="External"/><Relationship Id="rId71" Type="http://schemas.openxmlformats.org/officeDocument/2006/relationships/hyperlink" Target="javascript:Fin_g('01060213')" TargetMode="External"/><Relationship Id="rId92" Type="http://schemas.openxmlformats.org/officeDocument/2006/relationships/hyperlink" Target="javascript:Fin_g('01060255')" TargetMode="External"/><Relationship Id="rId213" Type="http://schemas.openxmlformats.org/officeDocument/2006/relationships/hyperlink" Target="javascript:Fin_g('01240970')" TargetMode="External"/><Relationship Id="rId234" Type="http://schemas.openxmlformats.org/officeDocument/2006/relationships/hyperlink" Target="javascript:Fin_g('01030708')" TargetMode="External"/><Relationship Id="rId2" Type="http://schemas.openxmlformats.org/officeDocument/2006/relationships/hyperlink" Target="javascript:Fin_g('01050172')" TargetMode="External"/><Relationship Id="rId29" Type="http://schemas.openxmlformats.org/officeDocument/2006/relationships/hyperlink" Target="javascript:Fin_g('02010005')" TargetMode="External"/><Relationship Id="rId255" Type="http://schemas.openxmlformats.org/officeDocument/2006/relationships/hyperlink" Target="javascript:Fin_g('01030731')" TargetMode="External"/><Relationship Id="rId276" Type="http://schemas.openxmlformats.org/officeDocument/2006/relationships/hyperlink" Target="javascript:Fin_g('01040773')" TargetMode="External"/><Relationship Id="rId297" Type="http://schemas.openxmlformats.org/officeDocument/2006/relationships/hyperlink" Target="javascript:Fin_g('01050175')" TargetMode="External"/><Relationship Id="rId40" Type="http://schemas.openxmlformats.org/officeDocument/2006/relationships/hyperlink" Target="javascript:Fin_g('02010019')" TargetMode="External"/><Relationship Id="rId115" Type="http://schemas.openxmlformats.org/officeDocument/2006/relationships/hyperlink" Target="javascript:Fin_g('02020066')" TargetMode="External"/><Relationship Id="rId136" Type="http://schemas.openxmlformats.org/officeDocument/2006/relationships/hyperlink" Target="javascript:Fin_g('01090301')" TargetMode="External"/><Relationship Id="rId157" Type="http://schemas.openxmlformats.org/officeDocument/2006/relationships/hyperlink" Target="javascript:Fin_g('01090373')" TargetMode="External"/><Relationship Id="rId178" Type="http://schemas.openxmlformats.org/officeDocument/2006/relationships/hyperlink" Target="javascript:Fin_g('01090337')" TargetMode="External"/><Relationship Id="rId301" Type="http://schemas.openxmlformats.org/officeDocument/2006/relationships/hyperlink" Target="javascript:Fin_g('01050135')" TargetMode="External"/><Relationship Id="rId61" Type="http://schemas.openxmlformats.org/officeDocument/2006/relationships/hyperlink" Target="javascript:Fin_g('01060232')" TargetMode="External"/><Relationship Id="rId82" Type="http://schemas.openxmlformats.org/officeDocument/2006/relationships/hyperlink" Target="javascript:Fin_g('01060276')" TargetMode="External"/><Relationship Id="rId199" Type="http://schemas.openxmlformats.org/officeDocument/2006/relationships/hyperlink" Target="javascript:Fin_g('01240911')" TargetMode="External"/><Relationship Id="rId203" Type="http://schemas.openxmlformats.org/officeDocument/2006/relationships/hyperlink" Target="javascript:Fin_g('01240941')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Fin_g('02020067')" TargetMode="External"/><Relationship Id="rId299" Type="http://schemas.openxmlformats.org/officeDocument/2006/relationships/hyperlink" Target="javascript:Fin_g('01050135')" TargetMode="External"/><Relationship Id="rId303" Type="http://schemas.openxmlformats.org/officeDocument/2006/relationships/hyperlink" Target="javascript:Fin_g('01050148')" TargetMode="External"/><Relationship Id="rId21" Type="http://schemas.openxmlformats.org/officeDocument/2006/relationships/hyperlink" Target="javascript:Fin_g('02010050')" TargetMode="External"/><Relationship Id="rId42" Type="http://schemas.openxmlformats.org/officeDocument/2006/relationships/hyperlink" Target="javascript:Fin_g('02010042')" TargetMode="External"/><Relationship Id="rId63" Type="http://schemas.openxmlformats.org/officeDocument/2006/relationships/hyperlink" Target="javascript:Fin_g('01060274')" TargetMode="External"/><Relationship Id="rId84" Type="http://schemas.openxmlformats.org/officeDocument/2006/relationships/hyperlink" Target="javascript:Fin_g('01060277')" TargetMode="External"/><Relationship Id="rId138" Type="http://schemas.openxmlformats.org/officeDocument/2006/relationships/hyperlink" Target="javascript:Fin_g('01090306')" TargetMode="External"/><Relationship Id="rId159" Type="http://schemas.openxmlformats.org/officeDocument/2006/relationships/hyperlink" Target="javascript:Fin_g('01090322')" TargetMode="External"/><Relationship Id="rId170" Type="http://schemas.openxmlformats.org/officeDocument/2006/relationships/hyperlink" Target="javascript:Fin_g('01090328')" TargetMode="External"/><Relationship Id="rId191" Type="http://schemas.openxmlformats.org/officeDocument/2006/relationships/hyperlink" Target="javascript:Fin_g('01240903')" TargetMode="External"/><Relationship Id="rId205" Type="http://schemas.openxmlformats.org/officeDocument/2006/relationships/hyperlink" Target="javascript:Fin_g('01240949')" TargetMode="External"/><Relationship Id="rId226" Type="http://schemas.openxmlformats.org/officeDocument/2006/relationships/hyperlink" Target="javascript:Fin_g('01030702')" TargetMode="External"/><Relationship Id="rId247" Type="http://schemas.openxmlformats.org/officeDocument/2006/relationships/hyperlink" Target="javascript:Fin_g('01030725')" TargetMode="External"/><Relationship Id="rId107" Type="http://schemas.openxmlformats.org/officeDocument/2006/relationships/hyperlink" Target="javascript:Fin_g('02020096')" TargetMode="External"/><Relationship Id="rId268" Type="http://schemas.openxmlformats.org/officeDocument/2006/relationships/hyperlink" Target="javascript:Fin_g('01040767')" TargetMode="External"/><Relationship Id="rId289" Type="http://schemas.openxmlformats.org/officeDocument/2006/relationships/hyperlink" Target="javascript:Fin_g('01050122')" TargetMode="External"/><Relationship Id="rId11" Type="http://schemas.openxmlformats.org/officeDocument/2006/relationships/hyperlink" Target="javascript:Fin_g('02010023')" TargetMode="External"/><Relationship Id="rId32" Type="http://schemas.openxmlformats.org/officeDocument/2006/relationships/hyperlink" Target="javascript:Fin_g('02010012')" TargetMode="External"/><Relationship Id="rId53" Type="http://schemas.openxmlformats.org/officeDocument/2006/relationships/hyperlink" Target="javascript:Fin_g('01060259')" TargetMode="External"/><Relationship Id="rId74" Type="http://schemas.openxmlformats.org/officeDocument/2006/relationships/hyperlink" Target="javascript:Fin_g('01060222')" TargetMode="External"/><Relationship Id="rId128" Type="http://schemas.openxmlformats.org/officeDocument/2006/relationships/hyperlink" Target="javascript:Fin_g('02020103')" TargetMode="External"/><Relationship Id="rId149" Type="http://schemas.openxmlformats.org/officeDocument/2006/relationships/hyperlink" Target="javascript:Fin_g('01090320')" TargetMode="External"/><Relationship Id="rId314" Type="http://schemas.openxmlformats.org/officeDocument/2006/relationships/hyperlink" Target="javascript:Fin_g('01050173')" TargetMode="External"/><Relationship Id="rId5" Type="http://schemas.openxmlformats.org/officeDocument/2006/relationships/hyperlink" Target="javascript:Fin_g('02010027')" TargetMode="External"/><Relationship Id="rId95" Type="http://schemas.openxmlformats.org/officeDocument/2006/relationships/hyperlink" Target="javascript:Fin_g('01020053')" TargetMode="External"/><Relationship Id="rId160" Type="http://schemas.openxmlformats.org/officeDocument/2006/relationships/hyperlink" Target="javascript:Fin_g('01090350')" TargetMode="External"/><Relationship Id="rId181" Type="http://schemas.openxmlformats.org/officeDocument/2006/relationships/hyperlink" Target="javascript:Fin_g('01090378')" TargetMode="External"/><Relationship Id="rId216" Type="http://schemas.openxmlformats.org/officeDocument/2006/relationships/hyperlink" Target="javascript:Fin_g('01241003')" TargetMode="External"/><Relationship Id="rId237" Type="http://schemas.openxmlformats.org/officeDocument/2006/relationships/hyperlink" Target="javascript:Fin_g('01030713')" TargetMode="External"/><Relationship Id="rId258" Type="http://schemas.openxmlformats.org/officeDocument/2006/relationships/hyperlink" Target="javascript:Fin_g('01120803')" TargetMode="External"/><Relationship Id="rId279" Type="http://schemas.openxmlformats.org/officeDocument/2006/relationships/hyperlink" Target="javascript:Fin_g('01040778')" TargetMode="External"/><Relationship Id="rId22" Type="http://schemas.openxmlformats.org/officeDocument/2006/relationships/hyperlink" Target="javascript:Fin_g('02010051')" TargetMode="External"/><Relationship Id="rId43" Type="http://schemas.openxmlformats.org/officeDocument/2006/relationships/hyperlink" Target="javascript:Fin_g('02010043')" TargetMode="External"/><Relationship Id="rId64" Type="http://schemas.openxmlformats.org/officeDocument/2006/relationships/hyperlink" Target="javascript:Fin_g('01060275')" TargetMode="External"/><Relationship Id="rId118" Type="http://schemas.openxmlformats.org/officeDocument/2006/relationships/hyperlink" Target="javascript:Fin_g('02020068')" TargetMode="External"/><Relationship Id="rId139" Type="http://schemas.openxmlformats.org/officeDocument/2006/relationships/hyperlink" Target="javascript:Fin_g('01090307')" TargetMode="External"/><Relationship Id="rId290" Type="http://schemas.openxmlformats.org/officeDocument/2006/relationships/hyperlink" Target="javascript:Fin_g('01050126')" TargetMode="External"/><Relationship Id="rId304" Type="http://schemas.openxmlformats.org/officeDocument/2006/relationships/hyperlink" Target="javascript:Fin_g('01050149')" TargetMode="External"/><Relationship Id="rId85" Type="http://schemas.openxmlformats.org/officeDocument/2006/relationships/hyperlink" Target="javascript:Fin_g('01060278')" TargetMode="External"/><Relationship Id="rId150" Type="http://schemas.openxmlformats.org/officeDocument/2006/relationships/hyperlink" Target="javascript:Fin_g('01090338')" TargetMode="External"/><Relationship Id="rId171" Type="http://schemas.openxmlformats.org/officeDocument/2006/relationships/hyperlink" Target="javascript:Fin_g('01090329')" TargetMode="External"/><Relationship Id="rId192" Type="http://schemas.openxmlformats.org/officeDocument/2006/relationships/hyperlink" Target="javascript:Fin_g('01240904')" TargetMode="External"/><Relationship Id="rId206" Type="http://schemas.openxmlformats.org/officeDocument/2006/relationships/hyperlink" Target="javascript:Fin_g('01240952')" TargetMode="External"/><Relationship Id="rId227" Type="http://schemas.openxmlformats.org/officeDocument/2006/relationships/hyperlink" Target="javascript:Fin_g('01030703')" TargetMode="External"/><Relationship Id="rId248" Type="http://schemas.openxmlformats.org/officeDocument/2006/relationships/hyperlink" Target="javascript:Fin_g('01030726')" TargetMode="External"/><Relationship Id="rId269" Type="http://schemas.openxmlformats.org/officeDocument/2006/relationships/hyperlink" Target="javascript:Fin_g('01040768')" TargetMode="External"/><Relationship Id="rId12" Type="http://schemas.openxmlformats.org/officeDocument/2006/relationships/hyperlink" Target="javascript:Fin_g('02010024')" TargetMode="External"/><Relationship Id="rId33" Type="http://schemas.openxmlformats.org/officeDocument/2006/relationships/hyperlink" Target="javascript:Fin_g('02010013')" TargetMode="External"/><Relationship Id="rId108" Type="http://schemas.openxmlformats.org/officeDocument/2006/relationships/hyperlink" Target="javascript:Fin_g('02020077')" TargetMode="External"/><Relationship Id="rId129" Type="http://schemas.openxmlformats.org/officeDocument/2006/relationships/hyperlink" Target="javascript:Fin_g('02020087')" TargetMode="External"/><Relationship Id="rId280" Type="http://schemas.openxmlformats.org/officeDocument/2006/relationships/hyperlink" Target="javascript:Fin_g('01040779')" TargetMode="External"/><Relationship Id="rId315" Type="http://schemas.openxmlformats.org/officeDocument/2006/relationships/hyperlink" Target="javascript:Fin_g('01050174')" TargetMode="External"/><Relationship Id="rId54" Type="http://schemas.openxmlformats.org/officeDocument/2006/relationships/hyperlink" Target="javascript:Fin_g('01060260')" TargetMode="External"/><Relationship Id="rId75" Type="http://schemas.openxmlformats.org/officeDocument/2006/relationships/hyperlink" Target="javascript:Fin_g('01060223')" TargetMode="External"/><Relationship Id="rId96" Type="http://schemas.openxmlformats.org/officeDocument/2006/relationships/hyperlink" Target="javascript:Fin_g('02020094')" TargetMode="External"/><Relationship Id="rId140" Type="http://schemas.openxmlformats.org/officeDocument/2006/relationships/hyperlink" Target="javascript:Fin_g('01090308')" TargetMode="External"/><Relationship Id="rId161" Type="http://schemas.openxmlformats.org/officeDocument/2006/relationships/hyperlink" Target="javascript:Fin_g('01090383')" TargetMode="External"/><Relationship Id="rId182" Type="http://schemas.openxmlformats.org/officeDocument/2006/relationships/hyperlink" Target="javascript:Fin_g('01090379')" TargetMode="External"/><Relationship Id="rId217" Type="http://schemas.openxmlformats.org/officeDocument/2006/relationships/hyperlink" Target="javascript:Fin_g('01241004')" TargetMode="External"/><Relationship Id="rId6" Type="http://schemas.openxmlformats.org/officeDocument/2006/relationships/hyperlink" Target="javascript:Fin_g('02010028')" TargetMode="External"/><Relationship Id="rId238" Type="http://schemas.openxmlformats.org/officeDocument/2006/relationships/hyperlink" Target="javascript:Fin_g('01030714')" TargetMode="External"/><Relationship Id="rId259" Type="http://schemas.openxmlformats.org/officeDocument/2006/relationships/hyperlink" Target="javascript:Fin_g('01120804')" TargetMode="External"/><Relationship Id="rId23" Type="http://schemas.openxmlformats.org/officeDocument/2006/relationships/hyperlink" Target="javascript:Fin_g('02010001')" TargetMode="External"/><Relationship Id="rId119" Type="http://schemas.openxmlformats.org/officeDocument/2006/relationships/hyperlink" Target="javascript:Fin_g('02020069')" TargetMode="External"/><Relationship Id="rId270" Type="http://schemas.openxmlformats.org/officeDocument/2006/relationships/hyperlink" Target="javascript:Fin_g('01040769')" TargetMode="External"/><Relationship Id="rId291" Type="http://schemas.openxmlformats.org/officeDocument/2006/relationships/hyperlink" Target="javascript:Fin_g('01050127')" TargetMode="External"/><Relationship Id="rId305" Type="http://schemas.openxmlformats.org/officeDocument/2006/relationships/hyperlink" Target="javascript:Fin_g('01050150')" TargetMode="External"/><Relationship Id="rId44" Type="http://schemas.openxmlformats.org/officeDocument/2006/relationships/hyperlink" Target="javascript:Fin_g('02010044')" TargetMode="External"/><Relationship Id="rId65" Type="http://schemas.openxmlformats.org/officeDocument/2006/relationships/hyperlink" Target="javascript:Fin_g('01060208')" TargetMode="External"/><Relationship Id="rId86" Type="http://schemas.openxmlformats.org/officeDocument/2006/relationships/hyperlink" Target="javascript:Fin_g('01060279')" TargetMode="External"/><Relationship Id="rId130" Type="http://schemas.openxmlformats.org/officeDocument/2006/relationships/hyperlink" Target="javascript:Fin_g('02020091')" TargetMode="External"/><Relationship Id="rId151" Type="http://schemas.openxmlformats.org/officeDocument/2006/relationships/hyperlink" Target="javascript:Fin_g('01090364')" TargetMode="External"/><Relationship Id="rId172" Type="http://schemas.openxmlformats.org/officeDocument/2006/relationships/hyperlink" Target="javascript:Fin_g('01090330')" TargetMode="External"/><Relationship Id="rId193" Type="http://schemas.openxmlformats.org/officeDocument/2006/relationships/hyperlink" Target="javascript:Fin_g('01240905')" TargetMode="External"/><Relationship Id="rId207" Type="http://schemas.openxmlformats.org/officeDocument/2006/relationships/hyperlink" Target="javascript:Fin_g('01240954')" TargetMode="External"/><Relationship Id="rId228" Type="http://schemas.openxmlformats.org/officeDocument/2006/relationships/hyperlink" Target="javascript:Fin_g('01030704')" TargetMode="External"/><Relationship Id="rId249" Type="http://schemas.openxmlformats.org/officeDocument/2006/relationships/hyperlink" Target="javascript:Fin_g('01030734')" TargetMode="External"/><Relationship Id="rId13" Type="http://schemas.openxmlformats.org/officeDocument/2006/relationships/hyperlink" Target="javascript:Fin_g('02010030')" TargetMode="External"/><Relationship Id="rId109" Type="http://schemas.openxmlformats.org/officeDocument/2006/relationships/hyperlink" Target="javascript:Fin_g('02020097')" TargetMode="External"/><Relationship Id="rId260" Type="http://schemas.openxmlformats.org/officeDocument/2006/relationships/hyperlink" Target="javascript:Fin_g('01120805')" TargetMode="External"/><Relationship Id="rId281" Type="http://schemas.openxmlformats.org/officeDocument/2006/relationships/hyperlink" Target="javascript:Fin_g('01040780')" TargetMode="External"/><Relationship Id="rId316" Type="http://schemas.openxmlformats.org/officeDocument/2006/relationships/drawing" Target="../drawings/drawing2.xml"/><Relationship Id="rId34" Type="http://schemas.openxmlformats.org/officeDocument/2006/relationships/hyperlink" Target="javascript:Fin_g('02010057')" TargetMode="External"/><Relationship Id="rId55" Type="http://schemas.openxmlformats.org/officeDocument/2006/relationships/hyperlink" Target="javascript:Fin_g('01060261')" TargetMode="External"/><Relationship Id="rId76" Type="http://schemas.openxmlformats.org/officeDocument/2006/relationships/hyperlink" Target="javascript:Fin_g('01060224')" TargetMode="External"/><Relationship Id="rId97" Type="http://schemas.openxmlformats.org/officeDocument/2006/relationships/hyperlink" Target="javascript:Fin_g('02020095')" TargetMode="External"/><Relationship Id="rId120" Type="http://schemas.openxmlformats.org/officeDocument/2006/relationships/hyperlink" Target="javascript:Fin_g('02020070')" TargetMode="External"/><Relationship Id="rId141" Type="http://schemas.openxmlformats.org/officeDocument/2006/relationships/hyperlink" Target="javascript:Fin_g('01090374')" TargetMode="External"/><Relationship Id="rId7" Type="http://schemas.openxmlformats.org/officeDocument/2006/relationships/hyperlink" Target="javascript:Fin_g('02010029')" TargetMode="External"/><Relationship Id="rId162" Type="http://schemas.openxmlformats.org/officeDocument/2006/relationships/hyperlink" Target="javascript:Fin_g('01090351')" TargetMode="External"/><Relationship Id="rId183" Type="http://schemas.openxmlformats.org/officeDocument/2006/relationships/hyperlink" Target="javascript:Fin_g('01090344')" TargetMode="External"/><Relationship Id="rId218" Type="http://schemas.openxmlformats.org/officeDocument/2006/relationships/hyperlink" Target="javascript:Fin_g('01241005')" TargetMode="External"/><Relationship Id="rId239" Type="http://schemas.openxmlformats.org/officeDocument/2006/relationships/hyperlink" Target="javascript:Fin_g('01030715')" TargetMode="External"/><Relationship Id="rId250" Type="http://schemas.openxmlformats.org/officeDocument/2006/relationships/hyperlink" Target="javascript:Fin_g('01030728')" TargetMode="External"/><Relationship Id="rId271" Type="http://schemas.openxmlformats.org/officeDocument/2006/relationships/hyperlink" Target="javascript:Fin_g('01040770')" TargetMode="External"/><Relationship Id="rId292" Type="http://schemas.openxmlformats.org/officeDocument/2006/relationships/hyperlink" Target="javascript:Fin_g('01050129')" TargetMode="External"/><Relationship Id="rId306" Type="http://schemas.openxmlformats.org/officeDocument/2006/relationships/hyperlink" Target="javascript:Fin_g('01050158')" TargetMode="External"/><Relationship Id="rId24" Type="http://schemas.openxmlformats.org/officeDocument/2006/relationships/hyperlink" Target="javascript:Fin_g('02010002')" TargetMode="External"/><Relationship Id="rId45" Type="http://schemas.openxmlformats.org/officeDocument/2006/relationships/hyperlink" Target="javascript:Fin_g('02010045')" TargetMode="External"/><Relationship Id="rId66" Type="http://schemas.openxmlformats.org/officeDocument/2006/relationships/hyperlink" Target="javascript:Fin_g('01060228')" TargetMode="External"/><Relationship Id="rId87" Type="http://schemas.openxmlformats.org/officeDocument/2006/relationships/hyperlink" Target="javascript:Fin_g('01060258')" TargetMode="External"/><Relationship Id="rId110" Type="http://schemas.openxmlformats.org/officeDocument/2006/relationships/hyperlink" Target="javascript:Fin_g('02020098')" TargetMode="External"/><Relationship Id="rId131" Type="http://schemas.openxmlformats.org/officeDocument/2006/relationships/hyperlink" Target="javascript:Fin_g('02020105')" TargetMode="External"/><Relationship Id="rId152" Type="http://schemas.openxmlformats.org/officeDocument/2006/relationships/hyperlink" Target="javascript:Fin_g('01090365')" TargetMode="External"/><Relationship Id="rId173" Type="http://schemas.openxmlformats.org/officeDocument/2006/relationships/hyperlink" Target="javascript:Fin_g('01090331')" TargetMode="External"/><Relationship Id="rId194" Type="http://schemas.openxmlformats.org/officeDocument/2006/relationships/hyperlink" Target="javascript:Fin_g('01240906')" TargetMode="External"/><Relationship Id="rId208" Type="http://schemas.openxmlformats.org/officeDocument/2006/relationships/hyperlink" Target="javascript:Fin_g('01240955')" TargetMode="External"/><Relationship Id="rId229" Type="http://schemas.openxmlformats.org/officeDocument/2006/relationships/hyperlink" Target="javascript:Fin_g('01030705')" TargetMode="External"/><Relationship Id="rId19" Type="http://schemas.openxmlformats.org/officeDocument/2006/relationships/hyperlink" Target="javascript:Fin_g('02010038')" TargetMode="External"/><Relationship Id="rId224" Type="http://schemas.openxmlformats.org/officeDocument/2006/relationships/hyperlink" Target="javascript:Fin_g('01241091')" TargetMode="External"/><Relationship Id="rId240" Type="http://schemas.openxmlformats.org/officeDocument/2006/relationships/hyperlink" Target="javascript:Fin_g('01030716')" TargetMode="External"/><Relationship Id="rId245" Type="http://schemas.openxmlformats.org/officeDocument/2006/relationships/hyperlink" Target="javascript:Fin_g('01030722')" TargetMode="External"/><Relationship Id="rId261" Type="http://schemas.openxmlformats.org/officeDocument/2006/relationships/hyperlink" Target="javascript:Fin_g('01040760')" TargetMode="External"/><Relationship Id="rId266" Type="http://schemas.openxmlformats.org/officeDocument/2006/relationships/hyperlink" Target="javascript:Fin_g('01040765')" TargetMode="External"/><Relationship Id="rId287" Type="http://schemas.openxmlformats.org/officeDocument/2006/relationships/hyperlink" Target="javascript:Fin_g('01050118')" TargetMode="External"/><Relationship Id="rId14" Type="http://schemas.openxmlformats.org/officeDocument/2006/relationships/hyperlink" Target="javascript:Fin_g('02010054')" TargetMode="External"/><Relationship Id="rId30" Type="http://schemas.openxmlformats.org/officeDocument/2006/relationships/hyperlink" Target="javascript:Fin_g('02010010')" TargetMode="External"/><Relationship Id="rId35" Type="http://schemas.openxmlformats.org/officeDocument/2006/relationships/hyperlink" Target="javascript:Fin_g('02010014')" TargetMode="External"/><Relationship Id="rId56" Type="http://schemas.openxmlformats.org/officeDocument/2006/relationships/hyperlink" Target="javascript:Fin_g('01060262')" TargetMode="External"/><Relationship Id="rId77" Type="http://schemas.openxmlformats.org/officeDocument/2006/relationships/hyperlink" Target="javascript:Fin_g('01060225')" TargetMode="External"/><Relationship Id="rId100" Type="http://schemas.openxmlformats.org/officeDocument/2006/relationships/hyperlink" Target="javascript:Fin_g('01090301')" TargetMode="External"/><Relationship Id="rId105" Type="http://schemas.openxmlformats.org/officeDocument/2006/relationships/hyperlink" Target="javascript:Fin_g('02020090')" TargetMode="External"/><Relationship Id="rId126" Type="http://schemas.openxmlformats.org/officeDocument/2006/relationships/hyperlink" Target="javascript:Fin_g('02020093')" TargetMode="External"/><Relationship Id="rId147" Type="http://schemas.openxmlformats.org/officeDocument/2006/relationships/hyperlink" Target="javascript:Fin_g('01090309')" TargetMode="External"/><Relationship Id="rId168" Type="http://schemas.openxmlformats.org/officeDocument/2006/relationships/hyperlink" Target="javascript:Fin_g('01090360')" TargetMode="External"/><Relationship Id="rId282" Type="http://schemas.openxmlformats.org/officeDocument/2006/relationships/hyperlink" Target="javascript:Fin_g('01040781')" TargetMode="External"/><Relationship Id="rId312" Type="http://schemas.openxmlformats.org/officeDocument/2006/relationships/hyperlink" Target="javascript:Fin_g('01050171')" TargetMode="External"/><Relationship Id="rId317" Type="http://schemas.openxmlformats.org/officeDocument/2006/relationships/vmlDrawing" Target="../drawings/vmlDrawing1.vml"/><Relationship Id="rId8" Type="http://schemas.openxmlformats.org/officeDocument/2006/relationships/hyperlink" Target="javascript:Fin_g('02010031')" TargetMode="External"/><Relationship Id="rId51" Type="http://schemas.openxmlformats.org/officeDocument/2006/relationships/hyperlink" Target="javascript:Fin_g('01060201')" TargetMode="External"/><Relationship Id="rId72" Type="http://schemas.openxmlformats.org/officeDocument/2006/relationships/hyperlink" Target="javascript:Fin_g('01060220')" TargetMode="External"/><Relationship Id="rId93" Type="http://schemas.openxmlformats.org/officeDocument/2006/relationships/hyperlink" Target="javascript:Fin_g('02020060')" TargetMode="External"/><Relationship Id="rId98" Type="http://schemas.openxmlformats.org/officeDocument/2006/relationships/hyperlink" Target="javascript:Fin_g('01090322')" TargetMode="External"/><Relationship Id="rId121" Type="http://schemas.openxmlformats.org/officeDocument/2006/relationships/hyperlink" Target="javascript:Fin_g('02020100')" TargetMode="External"/><Relationship Id="rId142" Type="http://schemas.openxmlformats.org/officeDocument/2006/relationships/hyperlink" Target="javascript:Fin_g('01090359')" TargetMode="External"/><Relationship Id="rId163" Type="http://schemas.openxmlformats.org/officeDocument/2006/relationships/hyperlink" Target="javascript:Fin_g('01090323')" TargetMode="External"/><Relationship Id="rId184" Type="http://schemas.openxmlformats.org/officeDocument/2006/relationships/hyperlink" Target="javascript:Fin_g('01090345')" TargetMode="External"/><Relationship Id="rId189" Type="http://schemas.openxmlformats.org/officeDocument/2006/relationships/hyperlink" Target="javascript:Fin_g('01240901')" TargetMode="External"/><Relationship Id="rId219" Type="http://schemas.openxmlformats.org/officeDocument/2006/relationships/hyperlink" Target="javascript:Fin_g('01241006')" TargetMode="External"/><Relationship Id="rId3" Type="http://schemas.openxmlformats.org/officeDocument/2006/relationships/hyperlink" Target="javascript:Fin_g('02010025')" TargetMode="External"/><Relationship Id="rId214" Type="http://schemas.openxmlformats.org/officeDocument/2006/relationships/hyperlink" Target="javascript:Fin_g('01241001')" TargetMode="External"/><Relationship Id="rId230" Type="http://schemas.openxmlformats.org/officeDocument/2006/relationships/hyperlink" Target="javascript:Fin_g('01030706')" TargetMode="External"/><Relationship Id="rId235" Type="http://schemas.openxmlformats.org/officeDocument/2006/relationships/hyperlink" Target="javascript:Fin_g('01030711')" TargetMode="External"/><Relationship Id="rId251" Type="http://schemas.openxmlformats.org/officeDocument/2006/relationships/hyperlink" Target="javascript:Fin_g('01030730')" TargetMode="External"/><Relationship Id="rId256" Type="http://schemas.openxmlformats.org/officeDocument/2006/relationships/hyperlink" Target="javascript:Fin_g('01120801')" TargetMode="External"/><Relationship Id="rId277" Type="http://schemas.openxmlformats.org/officeDocument/2006/relationships/hyperlink" Target="javascript:Fin_g('01040776')" TargetMode="External"/><Relationship Id="rId298" Type="http://schemas.openxmlformats.org/officeDocument/2006/relationships/hyperlink" Target="javascript:Fin_g('01050134')" TargetMode="External"/><Relationship Id="rId25" Type="http://schemas.openxmlformats.org/officeDocument/2006/relationships/hyperlink" Target="javascript:Fin_g('02010003')" TargetMode="External"/><Relationship Id="rId46" Type="http://schemas.openxmlformats.org/officeDocument/2006/relationships/hyperlink" Target="javascript:Fin_g('02010022')" TargetMode="External"/><Relationship Id="rId67" Type="http://schemas.openxmlformats.org/officeDocument/2006/relationships/hyperlink" Target="javascript:Fin_g('01060211')" TargetMode="External"/><Relationship Id="rId116" Type="http://schemas.openxmlformats.org/officeDocument/2006/relationships/hyperlink" Target="javascript:Fin_g('02020099')" TargetMode="External"/><Relationship Id="rId137" Type="http://schemas.openxmlformats.org/officeDocument/2006/relationships/hyperlink" Target="javascript:Fin_g('01090305')" TargetMode="External"/><Relationship Id="rId158" Type="http://schemas.openxmlformats.org/officeDocument/2006/relationships/hyperlink" Target="javascript:Fin_g('01090317')" TargetMode="External"/><Relationship Id="rId272" Type="http://schemas.openxmlformats.org/officeDocument/2006/relationships/hyperlink" Target="javascript:Fin_g('01040771')" TargetMode="External"/><Relationship Id="rId293" Type="http://schemas.openxmlformats.org/officeDocument/2006/relationships/hyperlink" Target="javascript:Fin_g('01050130')" TargetMode="External"/><Relationship Id="rId302" Type="http://schemas.openxmlformats.org/officeDocument/2006/relationships/hyperlink" Target="javascript:Fin_g('01050144')" TargetMode="External"/><Relationship Id="rId307" Type="http://schemas.openxmlformats.org/officeDocument/2006/relationships/hyperlink" Target="javascript:Fin_g('01050162')" TargetMode="External"/><Relationship Id="rId20" Type="http://schemas.openxmlformats.org/officeDocument/2006/relationships/hyperlink" Target="javascript:Fin_g('02010039')" TargetMode="External"/><Relationship Id="rId41" Type="http://schemas.openxmlformats.org/officeDocument/2006/relationships/hyperlink" Target="javascript:Fin_g('02010041')" TargetMode="External"/><Relationship Id="rId62" Type="http://schemas.openxmlformats.org/officeDocument/2006/relationships/hyperlink" Target="javascript:Fin_g('01060250')" TargetMode="External"/><Relationship Id="rId83" Type="http://schemas.openxmlformats.org/officeDocument/2006/relationships/hyperlink" Target="javascript:Fin_g('01060247')" TargetMode="External"/><Relationship Id="rId88" Type="http://schemas.openxmlformats.org/officeDocument/2006/relationships/hyperlink" Target="javascript:Fin_g('01060253')" TargetMode="External"/><Relationship Id="rId111" Type="http://schemas.openxmlformats.org/officeDocument/2006/relationships/hyperlink" Target="javascript:Fin_g('02020062')" TargetMode="External"/><Relationship Id="rId132" Type="http://schemas.openxmlformats.org/officeDocument/2006/relationships/hyperlink" Target="javascript:Fin_g('02020092')" TargetMode="External"/><Relationship Id="rId153" Type="http://schemas.openxmlformats.org/officeDocument/2006/relationships/hyperlink" Target="javascript:Fin_g('01090366')" TargetMode="External"/><Relationship Id="rId174" Type="http://schemas.openxmlformats.org/officeDocument/2006/relationships/hyperlink" Target="javascript:Fin_g('01090377')" TargetMode="External"/><Relationship Id="rId179" Type="http://schemas.openxmlformats.org/officeDocument/2006/relationships/hyperlink" Target="javascript:Fin_g('01090353')" TargetMode="External"/><Relationship Id="rId195" Type="http://schemas.openxmlformats.org/officeDocument/2006/relationships/hyperlink" Target="javascript:Fin_g('01240908')" TargetMode="External"/><Relationship Id="rId209" Type="http://schemas.openxmlformats.org/officeDocument/2006/relationships/hyperlink" Target="javascript:Fin_g('01240957')" TargetMode="External"/><Relationship Id="rId190" Type="http://schemas.openxmlformats.org/officeDocument/2006/relationships/hyperlink" Target="javascript:Fin_g('01240902')" TargetMode="External"/><Relationship Id="rId204" Type="http://schemas.openxmlformats.org/officeDocument/2006/relationships/hyperlink" Target="javascript:Fin_g('01240945')" TargetMode="External"/><Relationship Id="rId220" Type="http://schemas.openxmlformats.org/officeDocument/2006/relationships/hyperlink" Target="javascript:Fin_g('01241008')" TargetMode="External"/><Relationship Id="rId225" Type="http://schemas.openxmlformats.org/officeDocument/2006/relationships/hyperlink" Target="javascript:Fin_g('01030701')" TargetMode="External"/><Relationship Id="rId241" Type="http://schemas.openxmlformats.org/officeDocument/2006/relationships/hyperlink" Target="javascript:Fin_g('01030733')" TargetMode="External"/><Relationship Id="rId246" Type="http://schemas.openxmlformats.org/officeDocument/2006/relationships/hyperlink" Target="javascript:Fin_g('01030724')" TargetMode="External"/><Relationship Id="rId267" Type="http://schemas.openxmlformats.org/officeDocument/2006/relationships/hyperlink" Target="javascript:Fin_g('01040766')" TargetMode="External"/><Relationship Id="rId288" Type="http://schemas.openxmlformats.org/officeDocument/2006/relationships/hyperlink" Target="javascript:Fin_g('01050119')" TargetMode="External"/><Relationship Id="rId15" Type="http://schemas.openxmlformats.org/officeDocument/2006/relationships/hyperlink" Target="javascript:Fin_g('02010034')" TargetMode="External"/><Relationship Id="rId36" Type="http://schemas.openxmlformats.org/officeDocument/2006/relationships/hyperlink" Target="javascript:Fin_g('02010017')" TargetMode="External"/><Relationship Id="rId57" Type="http://schemas.openxmlformats.org/officeDocument/2006/relationships/hyperlink" Target="javascript:Fin_g('01060206')" TargetMode="External"/><Relationship Id="rId106" Type="http://schemas.openxmlformats.org/officeDocument/2006/relationships/hyperlink" Target="javascript:Fin_g('02020079')" TargetMode="External"/><Relationship Id="rId127" Type="http://schemas.openxmlformats.org/officeDocument/2006/relationships/hyperlink" Target="javascript:Fin_g('02020086')" TargetMode="External"/><Relationship Id="rId262" Type="http://schemas.openxmlformats.org/officeDocument/2006/relationships/hyperlink" Target="javascript:Fin_g('01040761')" TargetMode="External"/><Relationship Id="rId283" Type="http://schemas.openxmlformats.org/officeDocument/2006/relationships/hyperlink" Target="javascript:Fin_g('01050101')" TargetMode="External"/><Relationship Id="rId313" Type="http://schemas.openxmlformats.org/officeDocument/2006/relationships/hyperlink" Target="javascript:Fin_g('01050172')" TargetMode="External"/><Relationship Id="rId318" Type="http://schemas.openxmlformats.org/officeDocument/2006/relationships/control" Target="../activeX/activeX1.xml"/><Relationship Id="rId10" Type="http://schemas.openxmlformats.org/officeDocument/2006/relationships/hyperlink" Target="javascript:Fin_g('02010033')" TargetMode="External"/><Relationship Id="rId31" Type="http://schemas.openxmlformats.org/officeDocument/2006/relationships/hyperlink" Target="javascript:Fin_g('02010011')" TargetMode="External"/><Relationship Id="rId52" Type="http://schemas.openxmlformats.org/officeDocument/2006/relationships/hyperlink" Target="javascript:Fin_g('01060202')" TargetMode="External"/><Relationship Id="rId73" Type="http://schemas.openxmlformats.org/officeDocument/2006/relationships/hyperlink" Target="javascript:Fin_g('01060221')" TargetMode="External"/><Relationship Id="rId78" Type="http://schemas.openxmlformats.org/officeDocument/2006/relationships/hyperlink" Target="javascript:Fin_g('01060229')" TargetMode="External"/><Relationship Id="rId94" Type="http://schemas.openxmlformats.org/officeDocument/2006/relationships/hyperlink" Target="javascript:Fin_g('02020061')" TargetMode="External"/><Relationship Id="rId99" Type="http://schemas.openxmlformats.org/officeDocument/2006/relationships/hyperlink" Target="javascript:Fin_g('01090323')" TargetMode="External"/><Relationship Id="rId101" Type="http://schemas.openxmlformats.org/officeDocument/2006/relationships/hyperlink" Target="javascript:Fin_g('01090302')" TargetMode="External"/><Relationship Id="rId122" Type="http://schemas.openxmlformats.org/officeDocument/2006/relationships/hyperlink" Target="javascript:Fin_g('02020075')" TargetMode="External"/><Relationship Id="rId143" Type="http://schemas.openxmlformats.org/officeDocument/2006/relationships/hyperlink" Target="javascript:Fin_g('01090375')" TargetMode="External"/><Relationship Id="rId148" Type="http://schemas.openxmlformats.org/officeDocument/2006/relationships/hyperlink" Target="javascript:Fin_g('01090319')" TargetMode="External"/><Relationship Id="rId164" Type="http://schemas.openxmlformats.org/officeDocument/2006/relationships/hyperlink" Target="javascript:Fin_g('01090384')" TargetMode="External"/><Relationship Id="rId169" Type="http://schemas.openxmlformats.org/officeDocument/2006/relationships/hyperlink" Target="javascript:Fin_g('01090327')" TargetMode="External"/><Relationship Id="rId185" Type="http://schemas.openxmlformats.org/officeDocument/2006/relationships/hyperlink" Target="javascript:Fin_g('01090372')" TargetMode="External"/><Relationship Id="rId4" Type="http://schemas.openxmlformats.org/officeDocument/2006/relationships/hyperlink" Target="javascript:Fin_g('02010026')" TargetMode="External"/><Relationship Id="rId9" Type="http://schemas.openxmlformats.org/officeDocument/2006/relationships/hyperlink" Target="javascript:Fin_g('02010032')" TargetMode="External"/><Relationship Id="rId180" Type="http://schemas.openxmlformats.org/officeDocument/2006/relationships/hyperlink" Target="javascript:Fin_g('01090343')" TargetMode="External"/><Relationship Id="rId210" Type="http://schemas.openxmlformats.org/officeDocument/2006/relationships/hyperlink" Target="javascript:Fin_g('01240969')" TargetMode="External"/><Relationship Id="rId215" Type="http://schemas.openxmlformats.org/officeDocument/2006/relationships/hyperlink" Target="javascript:Fin_g('01241002')" TargetMode="External"/><Relationship Id="rId236" Type="http://schemas.openxmlformats.org/officeDocument/2006/relationships/hyperlink" Target="javascript:Fin_g('01030712')" TargetMode="External"/><Relationship Id="rId257" Type="http://schemas.openxmlformats.org/officeDocument/2006/relationships/hyperlink" Target="javascript:Fin_g('01120802')" TargetMode="External"/><Relationship Id="rId278" Type="http://schemas.openxmlformats.org/officeDocument/2006/relationships/hyperlink" Target="javascript:Fin_g('01040777')" TargetMode="External"/><Relationship Id="rId26" Type="http://schemas.openxmlformats.org/officeDocument/2006/relationships/hyperlink" Target="javascript:Fin_g('02010004')" TargetMode="External"/><Relationship Id="rId231" Type="http://schemas.openxmlformats.org/officeDocument/2006/relationships/hyperlink" Target="javascript:Fin_g('01030707')" TargetMode="External"/><Relationship Id="rId252" Type="http://schemas.openxmlformats.org/officeDocument/2006/relationships/hyperlink" Target="javascript:Fin_g('01030735')" TargetMode="External"/><Relationship Id="rId273" Type="http://schemas.openxmlformats.org/officeDocument/2006/relationships/hyperlink" Target="javascript:Fin_g('01040772')" TargetMode="External"/><Relationship Id="rId294" Type="http://schemas.openxmlformats.org/officeDocument/2006/relationships/hyperlink" Target="javascript:Fin_g('01050131')" TargetMode="External"/><Relationship Id="rId308" Type="http://schemas.openxmlformats.org/officeDocument/2006/relationships/hyperlink" Target="javascript:Fin_g('01050140')" TargetMode="External"/><Relationship Id="rId47" Type="http://schemas.openxmlformats.org/officeDocument/2006/relationships/hyperlink" Target="javascript:Fin_g('02010058')" TargetMode="External"/><Relationship Id="rId68" Type="http://schemas.openxmlformats.org/officeDocument/2006/relationships/hyperlink" Target="javascript:Fin_g('01060212')" TargetMode="External"/><Relationship Id="rId89" Type="http://schemas.openxmlformats.org/officeDocument/2006/relationships/hyperlink" Target="javascript:Fin_g('01060254')" TargetMode="External"/><Relationship Id="rId112" Type="http://schemas.openxmlformats.org/officeDocument/2006/relationships/hyperlink" Target="javascript:Fin_g('02020064')" TargetMode="External"/><Relationship Id="rId133" Type="http://schemas.openxmlformats.org/officeDocument/2006/relationships/hyperlink" Target="javascript:Fin_g('02020102')" TargetMode="External"/><Relationship Id="rId154" Type="http://schemas.openxmlformats.org/officeDocument/2006/relationships/hyperlink" Target="javascript:Fin_g('01090313')" TargetMode="External"/><Relationship Id="rId175" Type="http://schemas.openxmlformats.org/officeDocument/2006/relationships/hyperlink" Target="javascript:Fin_g('01090336')" TargetMode="External"/><Relationship Id="rId196" Type="http://schemas.openxmlformats.org/officeDocument/2006/relationships/hyperlink" Target="javascript:Fin_g('01240910')" TargetMode="External"/><Relationship Id="rId200" Type="http://schemas.openxmlformats.org/officeDocument/2006/relationships/hyperlink" Target="javascript:Fin_g('01240940')" TargetMode="External"/><Relationship Id="rId16" Type="http://schemas.openxmlformats.org/officeDocument/2006/relationships/hyperlink" Target="javascript:Fin_g('02010035')" TargetMode="External"/><Relationship Id="rId221" Type="http://schemas.openxmlformats.org/officeDocument/2006/relationships/hyperlink" Target="javascript:Fin_g('01241025')" TargetMode="External"/><Relationship Id="rId242" Type="http://schemas.openxmlformats.org/officeDocument/2006/relationships/hyperlink" Target="javascript:Fin_g('01030719')" TargetMode="External"/><Relationship Id="rId263" Type="http://schemas.openxmlformats.org/officeDocument/2006/relationships/hyperlink" Target="javascript:Fin_g('01040762')" TargetMode="External"/><Relationship Id="rId284" Type="http://schemas.openxmlformats.org/officeDocument/2006/relationships/hyperlink" Target="javascript:Fin_g('01050102')" TargetMode="External"/><Relationship Id="rId319" Type="http://schemas.openxmlformats.org/officeDocument/2006/relationships/image" Target="../media/image1.emf"/><Relationship Id="rId37" Type="http://schemas.openxmlformats.org/officeDocument/2006/relationships/hyperlink" Target="javascript:Fin_g('02010018')" TargetMode="External"/><Relationship Id="rId58" Type="http://schemas.openxmlformats.org/officeDocument/2006/relationships/hyperlink" Target="javascript:Fin_g('01060207')" TargetMode="External"/><Relationship Id="rId79" Type="http://schemas.openxmlformats.org/officeDocument/2006/relationships/hyperlink" Target="javascript:Fin_g('01060230')" TargetMode="External"/><Relationship Id="rId102" Type="http://schemas.openxmlformats.org/officeDocument/2006/relationships/hyperlink" Target="javascript:Fin_g('01090303')" TargetMode="External"/><Relationship Id="rId123" Type="http://schemas.openxmlformats.org/officeDocument/2006/relationships/hyperlink" Target="javascript:Fin_g('02020072')" TargetMode="External"/><Relationship Id="rId144" Type="http://schemas.openxmlformats.org/officeDocument/2006/relationships/hyperlink" Target="javascript:Fin_g('01090376')" TargetMode="External"/><Relationship Id="rId90" Type="http://schemas.openxmlformats.org/officeDocument/2006/relationships/hyperlink" Target="javascript:Fin_g('01060255')" TargetMode="External"/><Relationship Id="rId165" Type="http://schemas.openxmlformats.org/officeDocument/2006/relationships/hyperlink" Target="javascript:Fin_g('01090324')" TargetMode="External"/><Relationship Id="rId186" Type="http://schemas.openxmlformats.org/officeDocument/2006/relationships/hyperlink" Target="javascript:Fin_g('01090361')" TargetMode="External"/><Relationship Id="rId211" Type="http://schemas.openxmlformats.org/officeDocument/2006/relationships/hyperlink" Target="javascript:Fin_g('01240970')" TargetMode="External"/><Relationship Id="rId232" Type="http://schemas.openxmlformats.org/officeDocument/2006/relationships/hyperlink" Target="javascript:Fin_g('01030708')" TargetMode="External"/><Relationship Id="rId253" Type="http://schemas.openxmlformats.org/officeDocument/2006/relationships/hyperlink" Target="javascript:Fin_g('01030731')" TargetMode="External"/><Relationship Id="rId274" Type="http://schemas.openxmlformats.org/officeDocument/2006/relationships/hyperlink" Target="javascript:Fin_g('01040773')" TargetMode="External"/><Relationship Id="rId295" Type="http://schemas.openxmlformats.org/officeDocument/2006/relationships/hyperlink" Target="javascript:Fin_g('01050175')" TargetMode="External"/><Relationship Id="rId309" Type="http://schemas.openxmlformats.org/officeDocument/2006/relationships/hyperlink" Target="javascript:Fin_g('01050166')" TargetMode="External"/><Relationship Id="rId27" Type="http://schemas.openxmlformats.org/officeDocument/2006/relationships/hyperlink" Target="javascript:Fin_g('02010005')" TargetMode="External"/><Relationship Id="rId48" Type="http://schemas.openxmlformats.org/officeDocument/2006/relationships/hyperlink" Target="javascript:Fin_g('02010048')" TargetMode="External"/><Relationship Id="rId69" Type="http://schemas.openxmlformats.org/officeDocument/2006/relationships/hyperlink" Target="javascript:Fin_g('01060213')" TargetMode="External"/><Relationship Id="rId113" Type="http://schemas.openxmlformats.org/officeDocument/2006/relationships/hyperlink" Target="javascript:Fin_g('02020066')" TargetMode="External"/><Relationship Id="rId134" Type="http://schemas.openxmlformats.org/officeDocument/2006/relationships/hyperlink" Target="javascript:Fin_g('01090301')" TargetMode="External"/><Relationship Id="rId320" Type="http://schemas.openxmlformats.org/officeDocument/2006/relationships/control" Target="../activeX/activeX2.xml"/><Relationship Id="rId80" Type="http://schemas.openxmlformats.org/officeDocument/2006/relationships/hyperlink" Target="javascript:Fin_g('01060276')" TargetMode="External"/><Relationship Id="rId155" Type="http://schemas.openxmlformats.org/officeDocument/2006/relationships/hyperlink" Target="javascript:Fin_g('01090373')" TargetMode="External"/><Relationship Id="rId176" Type="http://schemas.openxmlformats.org/officeDocument/2006/relationships/hyperlink" Target="javascript:Fin_g('01090337')" TargetMode="External"/><Relationship Id="rId197" Type="http://schemas.openxmlformats.org/officeDocument/2006/relationships/hyperlink" Target="javascript:Fin_g('01240911')" TargetMode="External"/><Relationship Id="rId201" Type="http://schemas.openxmlformats.org/officeDocument/2006/relationships/hyperlink" Target="javascript:Fin_g('01240941')" TargetMode="External"/><Relationship Id="rId222" Type="http://schemas.openxmlformats.org/officeDocument/2006/relationships/hyperlink" Target="javascript:Fin_g('01241059')" TargetMode="External"/><Relationship Id="rId243" Type="http://schemas.openxmlformats.org/officeDocument/2006/relationships/hyperlink" Target="javascript:Fin_g('01030720')" TargetMode="External"/><Relationship Id="rId264" Type="http://schemas.openxmlformats.org/officeDocument/2006/relationships/hyperlink" Target="javascript:Fin_g('01040763')" TargetMode="External"/><Relationship Id="rId285" Type="http://schemas.openxmlformats.org/officeDocument/2006/relationships/hyperlink" Target="javascript:Fin_g('01050115')" TargetMode="External"/><Relationship Id="rId17" Type="http://schemas.openxmlformats.org/officeDocument/2006/relationships/hyperlink" Target="javascript:Fin_g('02010036')" TargetMode="External"/><Relationship Id="rId38" Type="http://schemas.openxmlformats.org/officeDocument/2006/relationships/hyperlink" Target="javascript:Fin_g('02010019')" TargetMode="External"/><Relationship Id="rId59" Type="http://schemas.openxmlformats.org/officeDocument/2006/relationships/hyperlink" Target="javascript:Fin_g('01060232')" TargetMode="External"/><Relationship Id="rId103" Type="http://schemas.openxmlformats.org/officeDocument/2006/relationships/hyperlink" Target="javascript:Fin_g('02020088')" TargetMode="External"/><Relationship Id="rId124" Type="http://schemas.openxmlformats.org/officeDocument/2006/relationships/hyperlink" Target="javascript:Fin_g('02020073')" TargetMode="External"/><Relationship Id="rId310" Type="http://schemas.openxmlformats.org/officeDocument/2006/relationships/hyperlink" Target="javascript:Fin_g('01050167')" TargetMode="External"/><Relationship Id="rId70" Type="http://schemas.openxmlformats.org/officeDocument/2006/relationships/hyperlink" Target="javascript:Fin_g('01060215')" TargetMode="External"/><Relationship Id="rId91" Type="http://schemas.openxmlformats.org/officeDocument/2006/relationships/hyperlink" Target="javascript:Fin_g('01060256')" TargetMode="External"/><Relationship Id="rId145" Type="http://schemas.openxmlformats.org/officeDocument/2006/relationships/hyperlink" Target="javascript:Fin_g('01090311')" TargetMode="External"/><Relationship Id="rId166" Type="http://schemas.openxmlformats.org/officeDocument/2006/relationships/hyperlink" Target="javascript:Fin_g('01090325')" TargetMode="External"/><Relationship Id="rId187" Type="http://schemas.openxmlformats.org/officeDocument/2006/relationships/hyperlink" Target="javascript:Fin_g('01090387')" TargetMode="External"/><Relationship Id="rId1" Type="http://schemas.openxmlformats.org/officeDocument/2006/relationships/hyperlink" Target="javascript:Fin_g('01050173')" TargetMode="External"/><Relationship Id="rId212" Type="http://schemas.openxmlformats.org/officeDocument/2006/relationships/hyperlink" Target="javascript:Fin_g('01240999')" TargetMode="External"/><Relationship Id="rId233" Type="http://schemas.openxmlformats.org/officeDocument/2006/relationships/hyperlink" Target="javascript:Fin_g('01030709')" TargetMode="External"/><Relationship Id="rId254" Type="http://schemas.openxmlformats.org/officeDocument/2006/relationships/hyperlink" Target="javascript:Fin_g('01030736')" TargetMode="External"/><Relationship Id="rId28" Type="http://schemas.openxmlformats.org/officeDocument/2006/relationships/hyperlink" Target="javascript:Fin_g('02010008')" TargetMode="External"/><Relationship Id="rId49" Type="http://schemas.openxmlformats.org/officeDocument/2006/relationships/hyperlink" Target="javascript:Fin_g('02010047')" TargetMode="External"/><Relationship Id="rId114" Type="http://schemas.openxmlformats.org/officeDocument/2006/relationships/hyperlink" Target="javascript:Fin_g('02020104')" TargetMode="External"/><Relationship Id="rId275" Type="http://schemas.openxmlformats.org/officeDocument/2006/relationships/hyperlink" Target="javascript:Fin_g('01040774')" TargetMode="External"/><Relationship Id="rId296" Type="http://schemas.openxmlformats.org/officeDocument/2006/relationships/hyperlink" Target="javascript:Fin_g('01050132')" TargetMode="External"/><Relationship Id="rId300" Type="http://schemas.openxmlformats.org/officeDocument/2006/relationships/hyperlink" Target="javascript:Fin_g('01050136')" TargetMode="External"/><Relationship Id="rId60" Type="http://schemas.openxmlformats.org/officeDocument/2006/relationships/hyperlink" Target="javascript:Fin_g('01060233')" TargetMode="External"/><Relationship Id="rId81" Type="http://schemas.openxmlformats.org/officeDocument/2006/relationships/hyperlink" Target="javascript:Fin_g('01060236')" TargetMode="External"/><Relationship Id="rId135" Type="http://schemas.openxmlformats.org/officeDocument/2006/relationships/hyperlink" Target="javascript:Fin_g('01090302')" TargetMode="External"/><Relationship Id="rId156" Type="http://schemas.openxmlformats.org/officeDocument/2006/relationships/hyperlink" Target="javascript:Fin_g('01090315')" TargetMode="External"/><Relationship Id="rId177" Type="http://schemas.openxmlformats.org/officeDocument/2006/relationships/hyperlink" Target="javascript:Fin_g('01090357')" TargetMode="External"/><Relationship Id="rId198" Type="http://schemas.openxmlformats.org/officeDocument/2006/relationships/hyperlink" Target="javascript:Fin_g('01240913')" TargetMode="External"/><Relationship Id="rId321" Type="http://schemas.openxmlformats.org/officeDocument/2006/relationships/image" Target="../media/image2.emf"/><Relationship Id="rId202" Type="http://schemas.openxmlformats.org/officeDocument/2006/relationships/hyperlink" Target="javascript:Fin_g('01240942')" TargetMode="External"/><Relationship Id="rId223" Type="http://schemas.openxmlformats.org/officeDocument/2006/relationships/hyperlink" Target="javascript:Fin_g('01241060')" TargetMode="External"/><Relationship Id="rId244" Type="http://schemas.openxmlformats.org/officeDocument/2006/relationships/hyperlink" Target="javascript:Fin_g('01030721')" TargetMode="External"/><Relationship Id="rId18" Type="http://schemas.openxmlformats.org/officeDocument/2006/relationships/hyperlink" Target="javascript:Fin_g('02010037')" TargetMode="External"/><Relationship Id="rId39" Type="http://schemas.openxmlformats.org/officeDocument/2006/relationships/hyperlink" Target="javascript:Fin_g('02010020')" TargetMode="External"/><Relationship Id="rId265" Type="http://schemas.openxmlformats.org/officeDocument/2006/relationships/hyperlink" Target="javascript:Fin_g('01040764')" TargetMode="External"/><Relationship Id="rId286" Type="http://schemas.openxmlformats.org/officeDocument/2006/relationships/hyperlink" Target="javascript:Fin_g('01050116')" TargetMode="External"/><Relationship Id="rId50" Type="http://schemas.openxmlformats.org/officeDocument/2006/relationships/hyperlink" Target="javascript:Fin_g('02010049')" TargetMode="External"/><Relationship Id="rId104" Type="http://schemas.openxmlformats.org/officeDocument/2006/relationships/hyperlink" Target="javascript:Fin_g('02020089')" TargetMode="External"/><Relationship Id="rId125" Type="http://schemas.openxmlformats.org/officeDocument/2006/relationships/hyperlink" Target="javascript:Fin_g('02020101')" TargetMode="External"/><Relationship Id="rId146" Type="http://schemas.openxmlformats.org/officeDocument/2006/relationships/hyperlink" Target="javascript:Fin_g('01090312')" TargetMode="External"/><Relationship Id="rId167" Type="http://schemas.openxmlformats.org/officeDocument/2006/relationships/hyperlink" Target="javascript:Fin_g('01090326')" TargetMode="External"/><Relationship Id="rId188" Type="http://schemas.openxmlformats.org/officeDocument/2006/relationships/hyperlink" Target="javascript:Fin_g('01090363')" TargetMode="External"/><Relationship Id="rId311" Type="http://schemas.openxmlformats.org/officeDocument/2006/relationships/hyperlink" Target="javascript:Fin_g('01050170')" TargetMode="External"/><Relationship Id="rId71" Type="http://schemas.openxmlformats.org/officeDocument/2006/relationships/hyperlink" Target="javascript:Fin_g('01060219')" TargetMode="External"/><Relationship Id="rId92" Type="http://schemas.openxmlformats.org/officeDocument/2006/relationships/hyperlink" Target="javascript:Fin_g('01060257')" TargetMode="External"/><Relationship Id="rId213" Type="http://schemas.openxmlformats.org/officeDocument/2006/relationships/hyperlink" Target="javascript:Fin_g('01241000')" TargetMode="External"/><Relationship Id="rId234" Type="http://schemas.openxmlformats.org/officeDocument/2006/relationships/hyperlink" Target="javascript:Fin_g('01030710')" TargetMode="External"/><Relationship Id="rId2" Type="http://schemas.openxmlformats.org/officeDocument/2006/relationships/hyperlink" Target="javascript:Fin_g('01050174')" TargetMode="External"/><Relationship Id="rId29" Type="http://schemas.openxmlformats.org/officeDocument/2006/relationships/hyperlink" Target="javascript:Fin_g('02010009')" TargetMode="External"/><Relationship Id="rId255" Type="http://schemas.openxmlformats.org/officeDocument/2006/relationships/hyperlink" Target="javascript:Fin_g('01030737')" TargetMode="External"/><Relationship Id="rId276" Type="http://schemas.openxmlformats.org/officeDocument/2006/relationships/hyperlink" Target="javascript:Fin_g('01040775')" TargetMode="External"/><Relationship Id="rId297" Type="http://schemas.openxmlformats.org/officeDocument/2006/relationships/hyperlink" Target="javascript:Fin_g('01050133')" TargetMode="External"/><Relationship Id="rId40" Type="http://schemas.openxmlformats.org/officeDocument/2006/relationships/hyperlink" Target="javascript:Fin_g('02010015')" TargetMode="External"/><Relationship Id="rId115" Type="http://schemas.openxmlformats.org/officeDocument/2006/relationships/hyperlink" Target="javascript:Fin_g('02020074')" TargetMode="External"/><Relationship Id="rId136" Type="http://schemas.openxmlformats.org/officeDocument/2006/relationships/hyperlink" Target="javascript:Fin_g('01090303')" TargetMode="External"/><Relationship Id="rId157" Type="http://schemas.openxmlformats.org/officeDocument/2006/relationships/hyperlink" Target="javascript:Fin_g('01090316')" TargetMode="External"/><Relationship Id="rId178" Type="http://schemas.openxmlformats.org/officeDocument/2006/relationships/hyperlink" Target="javascript:Fin_g('01090358')" TargetMode="External"/><Relationship Id="rId301" Type="http://schemas.openxmlformats.org/officeDocument/2006/relationships/hyperlink" Target="javascript:Fin_g('01050137')" TargetMode="External"/><Relationship Id="rId61" Type="http://schemas.openxmlformats.org/officeDocument/2006/relationships/hyperlink" Target="javascript:Fin_g('01060249')" TargetMode="External"/><Relationship Id="rId82" Type="http://schemas.openxmlformats.org/officeDocument/2006/relationships/hyperlink" Target="javascript:Fin_g('01060237')" TargetMode="External"/><Relationship Id="rId199" Type="http://schemas.openxmlformats.org/officeDocument/2006/relationships/hyperlink" Target="javascript:Fin_g('01240939')" TargetMode="External"/><Relationship Id="rId203" Type="http://schemas.openxmlformats.org/officeDocument/2006/relationships/hyperlink" Target="javascript:Fin_g('01240943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O44"/>
  <sheetViews>
    <sheetView workbookViewId="0">
      <selection activeCell="C4" sqref="C4"/>
    </sheetView>
  </sheetViews>
  <sheetFormatPr defaultRowHeight="15" x14ac:dyDescent="0.25"/>
  <cols>
    <col min="2" max="2" width="14.28515625" bestFit="1" customWidth="1"/>
    <col min="3" max="3" width="26.28515625" customWidth="1"/>
    <col min="4" max="12" width="13.28515625" bestFit="1" customWidth="1"/>
    <col min="13" max="13" width="11.85546875" bestFit="1" customWidth="1"/>
    <col min="14" max="15" width="11.85546875" customWidth="1"/>
    <col min="18" max="18" width="14.85546875" bestFit="1" customWidth="1"/>
    <col min="19" max="19" width="11" bestFit="1" customWidth="1"/>
    <col min="20" max="28" width="11.85546875" bestFit="1" customWidth="1"/>
    <col min="32" max="41" width="17.28515625" bestFit="1" customWidth="1"/>
    <col min="45" max="54" width="18.5703125" bestFit="1" customWidth="1"/>
    <col min="58" max="58" width="11.140625" bestFit="1" customWidth="1"/>
    <col min="59" max="59" width="11.7109375" bestFit="1" customWidth="1"/>
    <col min="60" max="61" width="11.140625" bestFit="1" customWidth="1"/>
    <col min="62" max="62" width="11.7109375" bestFit="1" customWidth="1"/>
    <col min="63" max="67" width="11.140625" bestFit="1" customWidth="1"/>
    <col min="84" max="85" width="11.5703125" bestFit="1" customWidth="1"/>
    <col min="86" max="86" width="11" bestFit="1" customWidth="1"/>
    <col min="87" max="88" width="11.5703125" bestFit="1" customWidth="1"/>
    <col min="89" max="89" width="11" bestFit="1" customWidth="1"/>
    <col min="90" max="91" width="11.5703125" bestFit="1" customWidth="1"/>
    <col min="92" max="92" width="11" bestFit="1" customWidth="1"/>
    <col min="93" max="93" width="11.5703125" bestFit="1" customWidth="1"/>
    <col min="96" max="96" width="24.42578125" customWidth="1"/>
    <col min="97" max="105" width="13.28515625" bestFit="1" customWidth="1"/>
    <col min="106" max="106" width="11.85546875" bestFit="1" customWidth="1"/>
  </cols>
  <sheetData>
    <row r="1" spans="2:223" ht="27.75" thickBot="1" x14ac:dyDescent="0.3">
      <c r="B1" s="94">
        <v>1</v>
      </c>
      <c r="C1" s="86" t="s">
        <v>411</v>
      </c>
      <c r="D1" s="86" t="s">
        <v>400</v>
      </c>
      <c r="E1" s="86" t="s">
        <v>400</v>
      </c>
      <c r="F1" s="86" t="s">
        <v>400</v>
      </c>
      <c r="G1" s="86" t="s">
        <v>400</v>
      </c>
      <c r="H1" s="86" t="s">
        <v>400</v>
      </c>
      <c r="I1" s="86" t="s">
        <v>400</v>
      </c>
      <c r="J1" s="86" t="s">
        <v>400</v>
      </c>
      <c r="K1" s="86" t="s">
        <v>400</v>
      </c>
      <c r="L1" s="86" t="s">
        <v>400</v>
      </c>
      <c r="M1" s="86" t="s">
        <v>400</v>
      </c>
      <c r="N1" s="138" t="s">
        <v>414</v>
      </c>
      <c r="O1" s="139"/>
      <c r="Q1" s="9">
        <v>2</v>
      </c>
      <c r="R1" s="85" t="s">
        <v>411</v>
      </c>
      <c r="S1" s="8" t="s">
        <v>404</v>
      </c>
      <c r="T1" s="8" t="s">
        <v>404</v>
      </c>
      <c r="U1" s="8" t="s">
        <v>404</v>
      </c>
      <c r="V1" s="8" t="s">
        <v>404</v>
      </c>
      <c r="W1" s="8" t="s">
        <v>404</v>
      </c>
      <c r="X1" s="8" t="s">
        <v>404</v>
      </c>
      <c r="Y1" s="8" t="s">
        <v>404</v>
      </c>
      <c r="Z1" s="8" t="s">
        <v>404</v>
      </c>
      <c r="AA1" s="8" t="s">
        <v>404</v>
      </c>
      <c r="AB1" s="8" t="s">
        <v>404</v>
      </c>
      <c r="AD1" s="9">
        <v>2</v>
      </c>
      <c r="AE1" s="85" t="s">
        <v>411</v>
      </c>
      <c r="AF1" s="8" t="s">
        <v>402</v>
      </c>
      <c r="AG1" s="8" t="s">
        <v>402</v>
      </c>
      <c r="AH1" s="8" t="s">
        <v>402</v>
      </c>
      <c r="AI1" s="8" t="s">
        <v>402</v>
      </c>
      <c r="AJ1" s="8" t="s">
        <v>402</v>
      </c>
      <c r="AK1" s="8" t="s">
        <v>402</v>
      </c>
      <c r="AL1" s="8" t="s">
        <v>402</v>
      </c>
      <c r="AM1" s="8" t="s">
        <v>402</v>
      </c>
      <c r="AN1" s="8" t="s">
        <v>402</v>
      </c>
      <c r="AO1" s="8" t="s">
        <v>402</v>
      </c>
      <c r="AQ1" s="9">
        <v>2</v>
      </c>
      <c r="AR1" s="85" t="s">
        <v>411</v>
      </c>
      <c r="AS1" s="8" t="s">
        <v>372</v>
      </c>
      <c r="AT1" s="8" t="s">
        <v>372</v>
      </c>
      <c r="AU1" s="8" t="s">
        <v>372</v>
      </c>
      <c r="AV1" s="8" t="s">
        <v>372</v>
      </c>
      <c r="AW1" s="8" t="s">
        <v>372</v>
      </c>
      <c r="AX1" s="8" t="s">
        <v>372</v>
      </c>
      <c r="AY1" s="8" t="s">
        <v>372</v>
      </c>
      <c r="AZ1" s="8" t="s">
        <v>372</v>
      </c>
      <c r="BA1" s="8" t="s">
        <v>372</v>
      </c>
      <c r="BB1" s="8" t="s">
        <v>372</v>
      </c>
      <c r="BD1" s="9">
        <v>3</v>
      </c>
      <c r="BE1" s="85" t="s">
        <v>411</v>
      </c>
      <c r="BF1" s="8" t="s">
        <v>397</v>
      </c>
      <c r="BG1" s="8" t="s">
        <v>397</v>
      </c>
      <c r="BH1" s="8" t="s">
        <v>397</v>
      </c>
      <c r="BI1" s="8" t="s">
        <v>397</v>
      </c>
      <c r="BJ1" s="8" t="s">
        <v>397</v>
      </c>
      <c r="BK1" s="8" t="s">
        <v>397</v>
      </c>
      <c r="BL1" s="8" t="s">
        <v>397</v>
      </c>
      <c r="BM1" s="8" t="s">
        <v>397</v>
      </c>
      <c r="BN1" s="8" t="s">
        <v>397</v>
      </c>
      <c r="BO1" s="8" t="s">
        <v>397</v>
      </c>
      <c r="BQ1" s="9">
        <v>3</v>
      </c>
      <c r="BR1" s="85" t="s">
        <v>411</v>
      </c>
      <c r="BS1" s="8" t="s">
        <v>390</v>
      </c>
      <c r="BT1" s="8" t="s">
        <v>390</v>
      </c>
      <c r="BU1" s="8" t="s">
        <v>390</v>
      </c>
      <c r="BV1" s="8" t="s">
        <v>390</v>
      </c>
      <c r="BW1" s="8" t="s">
        <v>390</v>
      </c>
      <c r="BX1" s="8" t="s">
        <v>390</v>
      </c>
      <c r="BY1" s="8" t="s">
        <v>390</v>
      </c>
      <c r="BZ1" s="8" t="s">
        <v>390</v>
      </c>
      <c r="CA1" s="8" t="s">
        <v>390</v>
      </c>
      <c r="CB1" s="8" t="s">
        <v>390</v>
      </c>
      <c r="CD1" s="9">
        <v>3</v>
      </c>
      <c r="CE1" s="85" t="s">
        <v>411</v>
      </c>
      <c r="CF1" s="8" t="s">
        <v>398</v>
      </c>
      <c r="CG1" s="8" t="s">
        <v>398</v>
      </c>
      <c r="CH1" s="8" t="s">
        <v>398</v>
      </c>
      <c r="CI1" s="8" t="s">
        <v>398</v>
      </c>
      <c r="CJ1" s="8" t="s">
        <v>398</v>
      </c>
      <c r="CK1" s="8" t="s">
        <v>398</v>
      </c>
      <c r="CL1" s="8" t="s">
        <v>398</v>
      </c>
      <c r="CM1" s="8" t="s">
        <v>398</v>
      </c>
      <c r="CN1" s="8" t="s">
        <v>398</v>
      </c>
      <c r="CO1" s="8" t="s">
        <v>398</v>
      </c>
      <c r="CQ1" s="9">
        <v>3</v>
      </c>
      <c r="CR1" s="85" t="s">
        <v>411</v>
      </c>
      <c r="CS1" s="8" t="s">
        <v>388</v>
      </c>
      <c r="CT1" s="8" t="s">
        <v>388</v>
      </c>
      <c r="CU1" s="8" t="s">
        <v>388</v>
      </c>
      <c r="CV1" s="8" t="s">
        <v>388</v>
      </c>
      <c r="CW1" s="8" t="s">
        <v>388</v>
      </c>
      <c r="CX1" s="8" t="s">
        <v>388</v>
      </c>
      <c r="CY1" s="8" t="s">
        <v>388</v>
      </c>
      <c r="CZ1" s="8" t="s">
        <v>388</v>
      </c>
      <c r="DA1" s="8" t="s">
        <v>388</v>
      </c>
      <c r="DB1" s="8" t="s">
        <v>388</v>
      </c>
      <c r="DD1" s="9">
        <v>41</v>
      </c>
      <c r="DE1" s="137" t="s">
        <v>405</v>
      </c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Q1" s="9">
        <v>41</v>
      </c>
      <c r="DR1" s="137" t="s">
        <v>390</v>
      </c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D1" s="9">
        <v>41</v>
      </c>
      <c r="EE1" s="137" t="s">
        <v>396</v>
      </c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Q1" s="9">
        <v>41</v>
      </c>
      <c r="ER1" s="137" t="s">
        <v>386</v>
      </c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D1" s="9">
        <v>41</v>
      </c>
      <c r="FE1" s="137" t="s">
        <v>386</v>
      </c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Q1" s="9">
        <v>41</v>
      </c>
      <c r="FR1" s="137" t="s">
        <v>386</v>
      </c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D1" s="9">
        <v>41</v>
      </c>
      <c r="GE1" s="137" t="s">
        <v>386</v>
      </c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Q1" s="9">
        <v>41</v>
      </c>
      <c r="GR1" s="137" t="s">
        <v>386</v>
      </c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D1" s="9">
        <v>41</v>
      </c>
      <c r="HE1" s="137" t="s">
        <v>386</v>
      </c>
      <c r="HF1" s="137"/>
      <c r="HG1" s="137"/>
      <c r="HH1" s="137"/>
      <c r="HI1" s="137"/>
      <c r="HJ1" s="137"/>
      <c r="HK1" s="137"/>
      <c r="HL1" s="137"/>
      <c r="HM1" s="137"/>
      <c r="HN1" s="137"/>
      <c r="HO1" s="137"/>
    </row>
    <row r="2" spans="2:223" ht="14.45" customHeight="1" thickBot="1" x14ac:dyDescent="0.3">
      <c r="B2" s="61" t="s">
        <v>407</v>
      </c>
      <c r="C2" s="87">
        <v>1</v>
      </c>
      <c r="D2" s="87">
        <f>C2+1</f>
        <v>2</v>
      </c>
      <c r="E2" s="87">
        <f t="shared" ref="E2:M2" si="0">D2+1</f>
        <v>3</v>
      </c>
      <c r="F2" s="87">
        <f t="shared" si="0"/>
        <v>4</v>
      </c>
      <c r="G2" s="87">
        <f t="shared" si="0"/>
        <v>5</v>
      </c>
      <c r="H2" s="87">
        <f t="shared" si="0"/>
        <v>6</v>
      </c>
      <c r="I2" s="87">
        <f t="shared" si="0"/>
        <v>7</v>
      </c>
      <c r="J2" s="87">
        <f t="shared" si="0"/>
        <v>8</v>
      </c>
      <c r="K2" s="87">
        <f t="shared" si="0"/>
        <v>9</v>
      </c>
      <c r="L2" s="87">
        <f t="shared" si="0"/>
        <v>10</v>
      </c>
      <c r="M2" s="87">
        <f t="shared" si="0"/>
        <v>11</v>
      </c>
      <c r="N2" s="140"/>
      <c r="O2" s="141"/>
      <c r="Q2" s="9" t="s">
        <v>406</v>
      </c>
      <c r="R2" s="42">
        <v>1</v>
      </c>
      <c r="S2" s="42">
        <f>R2+1</f>
        <v>2</v>
      </c>
      <c r="T2" s="42">
        <f t="shared" ref="T2:AB2" si="1">S2+1</f>
        <v>3</v>
      </c>
      <c r="U2" s="42">
        <f t="shared" si="1"/>
        <v>4</v>
      </c>
      <c r="V2" s="42">
        <f t="shared" si="1"/>
        <v>5</v>
      </c>
      <c r="W2" s="42">
        <f t="shared" si="1"/>
        <v>6</v>
      </c>
      <c r="X2" s="42">
        <f t="shared" si="1"/>
        <v>7</v>
      </c>
      <c r="Y2" s="42">
        <f t="shared" si="1"/>
        <v>8</v>
      </c>
      <c r="Z2" s="42">
        <f t="shared" si="1"/>
        <v>9</v>
      </c>
      <c r="AA2" s="42">
        <f t="shared" si="1"/>
        <v>10</v>
      </c>
      <c r="AB2" s="42">
        <f t="shared" si="1"/>
        <v>11</v>
      </c>
      <c r="AD2" s="9" t="s">
        <v>406</v>
      </c>
      <c r="AE2" s="42">
        <v>1</v>
      </c>
      <c r="AF2" s="42">
        <f>AE2+1</f>
        <v>2</v>
      </c>
      <c r="AG2" s="42">
        <f t="shared" ref="AG2:AO2" si="2">AF2+1</f>
        <v>3</v>
      </c>
      <c r="AH2" s="42">
        <f t="shared" si="2"/>
        <v>4</v>
      </c>
      <c r="AI2" s="42">
        <f t="shared" si="2"/>
        <v>5</v>
      </c>
      <c r="AJ2" s="42">
        <f t="shared" si="2"/>
        <v>6</v>
      </c>
      <c r="AK2" s="42">
        <f t="shared" si="2"/>
        <v>7</v>
      </c>
      <c r="AL2" s="42">
        <f t="shared" si="2"/>
        <v>8</v>
      </c>
      <c r="AM2" s="42">
        <f t="shared" si="2"/>
        <v>9</v>
      </c>
      <c r="AN2" s="42">
        <f t="shared" si="2"/>
        <v>10</v>
      </c>
      <c r="AO2" s="42">
        <f t="shared" si="2"/>
        <v>11</v>
      </c>
      <c r="AQ2" s="9" t="s">
        <v>406</v>
      </c>
      <c r="AR2" s="42">
        <v>1</v>
      </c>
      <c r="AS2" s="42">
        <f>AR2+1</f>
        <v>2</v>
      </c>
      <c r="AT2" s="42">
        <f t="shared" ref="AT2:BB2" si="3">AS2+1</f>
        <v>3</v>
      </c>
      <c r="AU2" s="42">
        <f t="shared" si="3"/>
        <v>4</v>
      </c>
      <c r="AV2" s="42">
        <f t="shared" si="3"/>
        <v>5</v>
      </c>
      <c r="AW2" s="42">
        <f t="shared" si="3"/>
        <v>6</v>
      </c>
      <c r="AX2" s="42">
        <f t="shared" si="3"/>
        <v>7</v>
      </c>
      <c r="AY2" s="42">
        <f t="shared" si="3"/>
        <v>8</v>
      </c>
      <c r="AZ2" s="42">
        <f t="shared" si="3"/>
        <v>9</v>
      </c>
      <c r="BA2" s="42">
        <f t="shared" si="3"/>
        <v>10</v>
      </c>
      <c r="BB2" s="42">
        <f t="shared" si="3"/>
        <v>11</v>
      </c>
      <c r="BD2" s="9" t="s">
        <v>406</v>
      </c>
      <c r="BE2" s="42">
        <v>1</v>
      </c>
      <c r="BF2" s="42">
        <f>BE2+1</f>
        <v>2</v>
      </c>
      <c r="BG2" s="42">
        <f t="shared" ref="BG2:BO2" si="4">BF2+1</f>
        <v>3</v>
      </c>
      <c r="BH2" s="42">
        <f t="shared" si="4"/>
        <v>4</v>
      </c>
      <c r="BI2" s="42">
        <f t="shared" si="4"/>
        <v>5</v>
      </c>
      <c r="BJ2" s="42">
        <f t="shared" si="4"/>
        <v>6</v>
      </c>
      <c r="BK2" s="42">
        <f t="shared" si="4"/>
        <v>7</v>
      </c>
      <c r="BL2" s="42">
        <f t="shared" si="4"/>
        <v>8</v>
      </c>
      <c r="BM2" s="42">
        <f t="shared" si="4"/>
        <v>9</v>
      </c>
      <c r="BN2" s="42">
        <f t="shared" si="4"/>
        <v>10</v>
      </c>
      <c r="BO2" s="42">
        <f t="shared" si="4"/>
        <v>11</v>
      </c>
      <c r="BQ2" s="9" t="s">
        <v>406</v>
      </c>
      <c r="BR2" s="42">
        <v>1</v>
      </c>
      <c r="BS2" s="42">
        <f>BR2+1</f>
        <v>2</v>
      </c>
      <c r="BT2" s="42">
        <f t="shared" ref="BT2:CB2" si="5">BS2+1</f>
        <v>3</v>
      </c>
      <c r="BU2" s="42">
        <f t="shared" si="5"/>
        <v>4</v>
      </c>
      <c r="BV2" s="42">
        <f t="shared" si="5"/>
        <v>5</v>
      </c>
      <c r="BW2" s="42">
        <f t="shared" si="5"/>
        <v>6</v>
      </c>
      <c r="BX2" s="42">
        <f t="shared" si="5"/>
        <v>7</v>
      </c>
      <c r="BY2" s="42">
        <f t="shared" si="5"/>
        <v>8</v>
      </c>
      <c r="BZ2" s="42">
        <f t="shared" si="5"/>
        <v>9</v>
      </c>
      <c r="CA2" s="42">
        <f t="shared" si="5"/>
        <v>10</v>
      </c>
      <c r="CB2" s="42">
        <f t="shared" si="5"/>
        <v>11</v>
      </c>
      <c r="CD2" s="9" t="s">
        <v>406</v>
      </c>
      <c r="CE2" s="42">
        <v>1</v>
      </c>
      <c r="CF2" s="42">
        <f>CE2+1</f>
        <v>2</v>
      </c>
      <c r="CG2" s="42">
        <f t="shared" ref="CG2:CO2" si="6">CF2+1</f>
        <v>3</v>
      </c>
      <c r="CH2" s="42">
        <f t="shared" si="6"/>
        <v>4</v>
      </c>
      <c r="CI2" s="42">
        <f t="shared" si="6"/>
        <v>5</v>
      </c>
      <c r="CJ2" s="42">
        <f t="shared" si="6"/>
        <v>6</v>
      </c>
      <c r="CK2" s="42">
        <f t="shared" si="6"/>
        <v>7</v>
      </c>
      <c r="CL2" s="42">
        <f t="shared" si="6"/>
        <v>8</v>
      </c>
      <c r="CM2" s="42">
        <f t="shared" si="6"/>
        <v>9</v>
      </c>
      <c r="CN2" s="42">
        <f t="shared" si="6"/>
        <v>10</v>
      </c>
      <c r="CO2" s="42">
        <f t="shared" si="6"/>
        <v>11</v>
      </c>
      <c r="CQ2" s="9" t="s">
        <v>406</v>
      </c>
      <c r="CR2" s="42">
        <v>1</v>
      </c>
      <c r="CS2" s="42">
        <f>CR2+1</f>
        <v>2</v>
      </c>
      <c r="CT2" s="42">
        <f t="shared" ref="CT2:DB2" si="7">CS2+1</f>
        <v>3</v>
      </c>
      <c r="CU2" s="42">
        <f t="shared" si="7"/>
        <v>4</v>
      </c>
      <c r="CV2" s="42">
        <f t="shared" si="7"/>
        <v>5</v>
      </c>
      <c r="CW2" s="42">
        <f t="shared" si="7"/>
        <v>6</v>
      </c>
      <c r="CX2" s="42">
        <f t="shared" si="7"/>
        <v>7</v>
      </c>
      <c r="CY2" s="42">
        <f t="shared" si="7"/>
        <v>8</v>
      </c>
      <c r="CZ2" s="42">
        <f t="shared" si="7"/>
        <v>9</v>
      </c>
      <c r="DA2" s="42">
        <f t="shared" si="7"/>
        <v>10</v>
      </c>
      <c r="DB2" s="42">
        <f t="shared" si="7"/>
        <v>11</v>
      </c>
      <c r="DD2" s="9" t="s">
        <v>406</v>
      </c>
      <c r="DE2" s="42">
        <v>1</v>
      </c>
      <c r="DF2" s="42">
        <f>DE2+1</f>
        <v>2</v>
      </c>
      <c r="DG2" s="42">
        <f t="shared" ref="DG2:DO2" si="8">DF2+1</f>
        <v>3</v>
      </c>
      <c r="DH2" s="42">
        <f t="shared" si="8"/>
        <v>4</v>
      </c>
      <c r="DI2" s="42">
        <f t="shared" si="8"/>
        <v>5</v>
      </c>
      <c r="DJ2" s="42">
        <f t="shared" si="8"/>
        <v>6</v>
      </c>
      <c r="DK2" s="42">
        <f t="shared" si="8"/>
        <v>7</v>
      </c>
      <c r="DL2" s="42">
        <f t="shared" si="8"/>
        <v>8</v>
      </c>
      <c r="DM2" s="42">
        <f t="shared" si="8"/>
        <v>9</v>
      </c>
      <c r="DN2" s="42">
        <f t="shared" si="8"/>
        <v>10</v>
      </c>
      <c r="DO2" s="42">
        <f t="shared" si="8"/>
        <v>11</v>
      </c>
      <c r="DQ2" s="9" t="s">
        <v>406</v>
      </c>
      <c r="DR2" s="42">
        <v>1</v>
      </c>
      <c r="DS2" s="42">
        <f>DR2+1</f>
        <v>2</v>
      </c>
      <c r="DT2" s="42">
        <f t="shared" ref="DT2:EB2" si="9">DS2+1</f>
        <v>3</v>
      </c>
      <c r="DU2" s="42">
        <f t="shared" si="9"/>
        <v>4</v>
      </c>
      <c r="DV2" s="42">
        <f t="shared" si="9"/>
        <v>5</v>
      </c>
      <c r="DW2" s="42">
        <f t="shared" si="9"/>
        <v>6</v>
      </c>
      <c r="DX2" s="42">
        <f t="shared" si="9"/>
        <v>7</v>
      </c>
      <c r="DY2" s="42">
        <f t="shared" si="9"/>
        <v>8</v>
      </c>
      <c r="DZ2" s="42">
        <f t="shared" si="9"/>
        <v>9</v>
      </c>
      <c r="EA2" s="42">
        <f t="shared" si="9"/>
        <v>10</v>
      </c>
      <c r="EB2" s="42">
        <f t="shared" si="9"/>
        <v>11</v>
      </c>
      <c r="ED2" s="9" t="s">
        <v>406</v>
      </c>
      <c r="EE2" s="42">
        <v>1</v>
      </c>
      <c r="EF2" s="42">
        <f>EE2+1</f>
        <v>2</v>
      </c>
      <c r="EG2" s="42">
        <f t="shared" ref="EG2:EO2" si="10">EF2+1</f>
        <v>3</v>
      </c>
      <c r="EH2" s="42">
        <f t="shared" si="10"/>
        <v>4</v>
      </c>
      <c r="EI2" s="42">
        <f t="shared" si="10"/>
        <v>5</v>
      </c>
      <c r="EJ2" s="42">
        <f t="shared" si="10"/>
        <v>6</v>
      </c>
      <c r="EK2" s="42">
        <f t="shared" si="10"/>
        <v>7</v>
      </c>
      <c r="EL2" s="42">
        <f t="shared" si="10"/>
        <v>8</v>
      </c>
      <c r="EM2" s="42">
        <f t="shared" si="10"/>
        <v>9</v>
      </c>
      <c r="EN2" s="42">
        <f t="shared" si="10"/>
        <v>10</v>
      </c>
      <c r="EO2" s="42">
        <f t="shared" si="10"/>
        <v>11</v>
      </c>
      <c r="EQ2" s="9" t="s">
        <v>406</v>
      </c>
      <c r="ER2" s="42">
        <v>1</v>
      </c>
      <c r="ES2" s="42">
        <f>ER2+1</f>
        <v>2</v>
      </c>
      <c r="ET2" s="42">
        <f t="shared" ref="ET2:FB2" si="11">ES2+1</f>
        <v>3</v>
      </c>
      <c r="EU2" s="42">
        <f t="shared" si="11"/>
        <v>4</v>
      </c>
      <c r="EV2" s="42">
        <f t="shared" si="11"/>
        <v>5</v>
      </c>
      <c r="EW2" s="42">
        <f t="shared" si="11"/>
        <v>6</v>
      </c>
      <c r="EX2" s="42">
        <f t="shared" si="11"/>
        <v>7</v>
      </c>
      <c r="EY2" s="42">
        <f t="shared" si="11"/>
        <v>8</v>
      </c>
      <c r="EZ2" s="42">
        <f t="shared" si="11"/>
        <v>9</v>
      </c>
      <c r="FA2" s="42">
        <f t="shared" si="11"/>
        <v>10</v>
      </c>
      <c r="FB2" s="42">
        <f t="shared" si="11"/>
        <v>11</v>
      </c>
      <c r="FD2" s="9" t="s">
        <v>406</v>
      </c>
      <c r="FE2" s="42">
        <v>1</v>
      </c>
      <c r="FF2" s="42">
        <f>FE2+1</f>
        <v>2</v>
      </c>
      <c r="FG2" s="42">
        <f t="shared" ref="FG2:FO2" si="12">FF2+1</f>
        <v>3</v>
      </c>
      <c r="FH2" s="42">
        <f t="shared" si="12"/>
        <v>4</v>
      </c>
      <c r="FI2" s="42">
        <f t="shared" si="12"/>
        <v>5</v>
      </c>
      <c r="FJ2" s="42">
        <f t="shared" si="12"/>
        <v>6</v>
      </c>
      <c r="FK2" s="42">
        <f t="shared" si="12"/>
        <v>7</v>
      </c>
      <c r="FL2" s="42">
        <f t="shared" si="12"/>
        <v>8</v>
      </c>
      <c r="FM2" s="42">
        <f t="shared" si="12"/>
        <v>9</v>
      </c>
      <c r="FN2" s="42">
        <f t="shared" si="12"/>
        <v>10</v>
      </c>
      <c r="FO2" s="42">
        <f t="shared" si="12"/>
        <v>11</v>
      </c>
      <c r="FQ2" s="9" t="s">
        <v>406</v>
      </c>
      <c r="FR2" s="42">
        <v>1</v>
      </c>
      <c r="FS2" s="42">
        <f>FR2+1</f>
        <v>2</v>
      </c>
      <c r="FT2" s="42">
        <f t="shared" ref="FT2:GB2" si="13">FS2+1</f>
        <v>3</v>
      </c>
      <c r="FU2" s="42">
        <f t="shared" si="13"/>
        <v>4</v>
      </c>
      <c r="FV2" s="42">
        <f t="shared" si="13"/>
        <v>5</v>
      </c>
      <c r="FW2" s="42">
        <f t="shared" si="13"/>
        <v>6</v>
      </c>
      <c r="FX2" s="42">
        <f t="shared" si="13"/>
        <v>7</v>
      </c>
      <c r="FY2" s="42">
        <f t="shared" si="13"/>
        <v>8</v>
      </c>
      <c r="FZ2" s="42">
        <f t="shared" si="13"/>
        <v>9</v>
      </c>
      <c r="GA2" s="42">
        <f t="shared" si="13"/>
        <v>10</v>
      </c>
      <c r="GB2" s="42">
        <f t="shared" si="13"/>
        <v>11</v>
      </c>
      <c r="GD2" s="9" t="s">
        <v>406</v>
      </c>
      <c r="GE2" s="42">
        <v>1</v>
      </c>
      <c r="GF2" s="42">
        <f>GE2+1</f>
        <v>2</v>
      </c>
      <c r="GG2" s="42">
        <f t="shared" ref="GG2:GO2" si="14">GF2+1</f>
        <v>3</v>
      </c>
      <c r="GH2" s="42">
        <f t="shared" si="14"/>
        <v>4</v>
      </c>
      <c r="GI2" s="42">
        <f t="shared" si="14"/>
        <v>5</v>
      </c>
      <c r="GJ2" s="42">
        <f t="shared" si="14"/>
        <v>6</v>
      </c>
      <c r="GK2" s="42">
        <f t="shared" si="14"/>
        <v>7</v>
      </c>
      <c r="GL2" s="42">
        <f t="shared" si="14"/>
        <v>8</v>
      </c>
      <c r="GM2" s="42">
        <f t="shared" si="14"/>
        <v>9</v>
      </c>
      <c r="GN2" s="42">
        <f t="shared" si="14"/>
        <v>10</v>
      </c>
      <c r="GO2" s="42">
        <f t="shared" si="14"/>
        <v>11</v>
      </c>
      <c r="GQ2" s="9" t="s">
        <v>406</v>
      </c>
      <c r="GR2" s="42">
        <v>1</v>
      </c>
      <c r="GS2" s="42">
        <f>GR2+1</f>
        <v>2</v>
      </c>
      <c r="GT2" s="42">
        <f t="shared" ref="GT2:HB2" si="15">GS2+1</f>
        <v>3</v>
      </c>
      <c r="GU2" s="42">
        <f t="shared" si="15"/>
        <v>4</v>
      </c>
      <c r="GV2" s="42">
        <f t="shared" si="15"/>
        <v>5</v>
      </c>
      <c r="GW2" s="42">
        <f t="shared" si="15"/>
        <v>6</v>
      </c>
      <c r="GX2" s="42">
        <f t="shared" si="15"/>
        <v>7</v>
      </c>
      <c r="GY2" s="42">
        <f t="shared" si="15"/>
        <v>8</v>
      </c>
      <c r="GZ2" s="42">
        <f t="shared" si="15"/>
        <v>9</v>
      </c>
      <c r="HA2" s="42">
        <f t="shared" si="15"/>
        <v>10</v>
      </c>
      <c r="HB2" s="42">
        <f t="shared" si="15"/>
        <v>11</v>
      </c>
      <c r="HD2" s="9" t="s">
        <v>406</v>
      </c>
      <c r="HE2" s="42">
        <v>1</v>
      </c>
      <c r="HF2" s="42">
        <f>HE2+1</f>
        <v>2</v>
      </c>
      <c r="HG2" s="42">
        <f t="shared" ref="HG2:HO2" si="16">HF2+1</f>
        <v>3</v>
      </c>
      <c r="HH2" s="42">
        <f t="shared" si="16"/>
        <v>4</v>
      </c>
      <c r="HI2" s="42">
        <f t="shared" si="16"/>
        <v>5</v>
      </c>
      <c r="HJ2" s="42">
        <f t="shared" si="16"/>
        <v>6</v>
      </c>
      <c r="HK2" s="42">
        <f t="shared" si="16"/>
        <v>7</v>
      </c>
      <c r="HL2" s="42">
        <f t="shared" si="16"/>
        <v>8</v>
      </c>
      <c r="HM2" s="42">
        <f t="shared" si="16"/>
        <v>9</v>
      </c>
      <c r="HN2" s="42">
        <f t="shared" si="16"/>
        <v>10</v>
      </c>
      <c r="HO2" s="42">
        <f t="shared" si="16"/>
        <v>11</v>
      </c>
    </row>
    <row r="3" spans="2:223" ht="18.75" thickBot="1" x14ac:dyDescent="0.3">
      <c r="B3" s="61" t="s">
        <v>403</v>
      </c>
      <c r="C3" s="90" t="s">
        <v>3</v>
      </c>
      <c r="D3" s="91">
        <v>2019</v>
      </c>
      <c r="E3" s="91">
        <v>2018</v>
      </c>
      <c r="F3" s="91">
        <v>2017</v>
      </c>
      <c r="G3" s="91">
        <v>2016</v>
      </c>
      <c r="H3" s="91">
        <v>2015</v>
      </c>
      <c r="I3" s="91">
        <v>2014</v>
      </c>
      <c r="J3" s="91">
        <v>2013</v>
      </c>
      <c r="K3" s="91">
        <v>2012</v>
      </c>
      <c r="L3" s="91">
        <v>2011</v>
      </c>
      <c r="M3" s="91">
        <v>2010</v>
      </c>
      <c r="N3" s="92" t="s">
        <v>412</v>
      </c>
      <c r="O3" s="93" t="s">
        <v>413</v>
      </c>
      <c r="Q3" s="9" t="s">
        <v>403</v>
      </c>
      <c r="R3" s="41" t="s">
        <v>3</v>
      </c>
      <c r="S3" s="7">
        <v>2019</v>
      </c>
      <c r="T3" s="7">
        <v>2018</v>
      </c>
      <c r="U3" s="7">
        <v>2017</v>
      </c>
      <c r="V3" s="7">
        <v>2016</v>
      </c>
      <c r="W3" s="7">
        <v>2015</v>
      </c>
      <c r="X3" s="7">
        <v>2014</v>
      </c>
      <c r="Y3" s="7">
        <v>2013</v>
      </c>
      <c r="Z3" s="7">
        <v>2012</v>
      </c>
      <c r="AA3" s="7">
        <v>2011</v>
      </c>
      <c r="AB3" s="7">
        <v>2010</v>
      </c>
      <c r="AD3" s="9" t="s">
        <v>403</v>
      </c>
      <c r="AE3" s="41" t="s">
        <v>3</v>
      </c>
      <c r="AF3" s="7">
        <v>2019</v>
      </c>
      <c r="AG3" s="7">
        <v>2018</v>
      </c>
      <c r="AH3" s="7">
        <v>2017</v>
      </c>
      <c r="AI3" s="7">
        <v>2016</v>
      </c>
      <c r="AJ3" s="7">
        <v>2015</v>
      </c>
      <c r="AK3" s="7">
        <v>2014</v>
      </c>
      <c r="AL3" s="7">
        <v>2013</v>
      </c>
      <c r="AM3" s="7">
        <v>2012</v>
      </c>
      <c r="AN3" s="7">
        <v>2011</v>
      </c>
      <c r="AO3" s="7">
        <v>2010</v>
      </c>
      <c r="AQ3" s="9" t="s">
        <v>403</v>
      </c>
      <c r="AR3" s="41" t="s">
        <v>3</v>
      </c>
      <c r="AS3" s="7">
        <v>2019</v>
      </c>
      <c r="AT3" s="7">
        <v>2018</v>
      </c>
      <c r="AU3" s="7">
        <v>2017</v>
      </c>
      <c r="AV3" s="7">
        <v>2016</v>
      </c>
      <c r="AW3" s="7">
        <v>2015</v>
      </c>
      <c r="AX3" s="7">
        <v>2014</v>
      </c>
      <c r="AY3" s="7">
        <v>2013</v>
      </c>
      <c r="AZ3" s="7">
        <v>2012</v>
      </c>
      <c r="BA3" s="7">
        <v>2011</v>
      </c>
      <c r="BB3" s="7">
        <v>2010</v>
      </c>
      <c r="BD3" s="9" t="s">
        <v>403</v>
      </c>
      <c r="BE3" s="41" t="s">
        <v>3</v>
      </c>
      <c r="BF3" s="7">
        <v>2019</v>
      </c>
      <c r="BG3" s="7">
        <v>2018</v>
      </c>
      <c r="BH3" s="7">
        <v>2017</v>
      </c>
      <c r="BI3" s="7">
        <v>2016</v>
      </c>
      <c r="BJ3" s="7">
        <v>2015</v>
      </c>
      <c r="BK3" s="7">
        <v>2014</v>
      </c>
      <c r="BL3" s="7">
        <v>2013</v>
      </c>
      <c r="BM3" s="7">
        <v>2012</v>
      </c>
      <c r="BN3" s="7">
        <v>2011</v>
      </c>
      <c r="BO3" s="7">
        <v>2010</v>
      </c>
      <c r="BQ3" s="9" t="s">
        <v>403</v>
      </c>
      <c r="BR3" s="41" t="s">
        <v>3</v>
      </c>
      <c r="BS3" s="7">
        <v>2019</v>
      </c>
      <c r="BT3" s="7">
        <v>2018</v>
      </c>
      <c r="BU3" s="7">
        <v>2017</v>
      </c>
      <c r="BV3" s="7">
        <v>2016</v>
      </c>
      <c r="BW3" s="7">
        <v>2015</v>
      </c>
      <c r="BX3" s="7">
        <v>2014</v>
      </c>
      <c r="BY3" s="7">
        <v>2013</v>
      </c>
      <c r="BZ3" s="7">
        <v>2012</v>
      </c>
      <c r="CA3" s="7">
        <v>2011</v>
      </c>
      <c r="CB3" s="7">
        <v>2010</v>
      </c>
      <c r="CD3" s="9" t="s">
        <v>403</v>
      </c>
      <c r="CE3" s="41" t="s">
        <v>3</v>
      </c>
      <c r="CF3" s="7">
        <v>2019</v>
      </c>
      <c r="CG3" s="7">
        <v>2018</v>
      </c>
      <c r="CH3" s="7">
        <v>2017</v>
      </c>
      <c r="CI3" s="7">
        <v>2016</v>
      </c>
      <c r="CJ3" s="7">
        <v>2015</v>
      </c>
      <c r="CK3" s="7">
        <v>2014</v>
      </c>
      <c r="CL3" s="7">
        <v>2013</v>
      </c>
      <c r="CM3" s="7">
        <v>2012</v>
      </c>
      <c r="CN3" s="7">
        <v>2011</v>
      </c>
      <c r="CO3" s="7">
        <v>2010</v>
      </c>
      <c r="CQ3" s="9" t="s">
        <v>403</v>
      </c>
      <c r="CR3" s="41" t="s">
        <v>3</v>
      </c>
      <c r="CS3" s="7">
        <v>2019</v>
      </c>
      <c r="CT3" s="7">
        <v>2018</v>
      </c>
      <c r="CU3" s="7">
        <v>2017</v>
      </c>
      <c r="CV3" s="7">
        <v>2016</v>
      </c>
      <c r="CW3" s="7">
        <v>2015</v>
      </c>
      <c r="CX3" s="7">
        <v>2014</v>
      </c>
      <c r="CY3" s="7">
        <v>2013</v>
      </c>
      <c r="CZ3" s="7">
        <v>2012</v>
      </c>
      <c r="DA3" s="7">
        <v>2011</v>
      </c>
      <c r="DB3" s="7">
        <v>2010</v>
      </c>
      <c r="DD3" s="9" t="s">
        <v>403</v>
      </c>
      <c r="DE3" s="41" t="s">
        <v>3</v>
      </c>
      <c r="DF3" s="7">
        <v>2019</v>
      </c>
      <c r="DG3" s="7">
        <v>2018</v>
      </c>
      <c r="DH3" s="7">
        <v>2017</v>
      </c>
      <c r="DI3" s="7">
        <v>2016</v>
      </c>
      <c r="DJ3" s="7">
        <v>2015</v>
      </c>
      <c r="DK3" s="7">
        <v>2014</v>
      </c>
      <c r="DL3" s="7">
        <v>2013</v>
      </c>
      <c r="DM3" s="7">
        <v>2012</v>
      </c>
      <c r="DN3" s="7">
        <v>2011</v>
      </c>
      <c r="DO3" s="7">
        <v>2010</v>
      </c>
      <c r="DQ3" s="9" t="s">
        <v>403</v>
      </c>
      <c r="DR3" s="41" t="s">
        <v>3</v>
      </c>
      <c r="DS3" s="7">
        <v>2019</v>
      </c>
      <c r="DT3" s="7">
        <v>2018</v>
      </c>
      <c r="DU3" s="7">
        <v>2017</v>
      </c>
      <c r="DV3" s="7">
        <v>2016</v>
      </c>
      <c r="DW3" s="7">
        <v>2015</v>
      </c>
      <c r="DX3" s="7">
        <v>2014</v>
      </c>
      <c r="DY3" s="7">
        <v>2013</v>
      </c>
      <c r="DZ3" s="7">
        <v>2012</v>
      </c>
      <c r="EA3" s="7">
        <v>2011</v>
      </c>
      <c r="EB3" s="7">
        <v>2010</v>
      </c>
      <c r="ED3" s="9" t="s">
        <v>403</v>
      </c>
      <c r="EE3" s="41" t="s">
        <v>3</v>
      </c>
      <c r="EF3" s="7">
        <v>2019</v>
      </c>
      <c r="EG3" s="7">
        <v>2018</v>
      </c>
      <c r="EH3" s="7">
        <v>2017</v>
      </c>
      <c r="EI3" s="7">
        <v>2016</v>
      </c>
      <c r="EJ3" s="7">
        <v>2015</v>
      </c>
      <c r="EK3" s="7">
        <v>2014</v>
      </c>
      <c r="EL3" s="7">
        <v>2013</v>
      </c>
      <c r="EM3" s="7">
        <v>2012</v>
      </c>
      <c r="EN3" s="7">
        <v>2011</v>
      </c>
      <c r="EO3" s="7">
        <v>2010</v>
      </c>
      <c r="EQ3" s="9" t="s">
        <v>403</v>
      </c>
      <c r="ER3" s="41" t="s">
        <v>3</v>
      </c>
      <c r="ES3" s="7">
        <v>2019</v>
      </c>
      <c r="ET3" s="7">
        <v>2018</v>
      </c>
      <c r="EU3" s="7">
        <v>2017</v>
      </c>
      <c r="EV3" s="7">
        <v>2016</v>
      </c>
      <c r="EW3" s="7">
        <v>2015</v>
      </c>
      <c r="EX3" s="7">
        <v>2014</v>
      </c>
      <c r="EY3" s="7">
        <v>2013</v>
      </c>
      <c r="EZ3" s="7">
        <v>2012</v>
      </c>
      <c r="FA3" s="7">
        <v>2011</v>
      </c>
      <c r="FB3" s="7">
        <v>2010</v>
      </c>
      <c r="FD3" s="9" t="s">
        <v>403</v>
      </c>
      <c r="FE3" s="41" t="s">
        <v>3</v>
      </c>
      <c r="FF3" s="7">
        <v>2019</v>
      </c>
      <c r="FG3" s="7">
        <v>2018</v>
      </c>
      <c r="FH3" s="7">
        <v>2017</v>
      </c>
      <c r="FI3" s="7">
        <v>2016</v>
      </c>
      <c r="FJ3" s="7">
        <v>2015</v>
      </c>
      <c r="FK3" s="7">
        <v>2014</v>
      </c>
      <c r="FL3" s="7">
        <v>2013</v>
      </c>
      <c r="FM3" s="7">
        <v>2012</v>
      </c>
      <c r="FN3" s="7">
        <v>2011</v>
      </c>
      <c r="FO3" s="7">
        <v>2010</v>
      </c>
      <c r="FQ3" s="9" t="s">
        <v>403</v>
      </c>
      <c r="FR3" s="41" t="s">
        <v>3</v>
      </c>
      <c r="FS3" s="7">
        <v>2019</v>
      </c>
      <c r="FT3" s="7">
        <v>2018</v>
      </c>
      <c r="FU3" s="7">
        <v>2017</v>
      </c>
      <c r="FV3" s="7">
        <v>2016</v>
      </c>
      <c r="FW3" s="7">
        <v>2015</v>
      </c>
      <c r="FX3" s="7">
        <v>2014</v>
      </c>
      <c r="FY3" s="7">
        <v>2013</v>
      </c>
      <c r="FZ3" s="7">
        <v>2012</v>
      </c>
      <c r="GA3" s="7">
        <v>2011</v>
      </c>
      <c r="GB3" s="7">
        <v>2010</v>
      </c>
      <c r="GD3" s="9" t="s">
        <v>403</v>
      </c>
      <c r="GE3" s="41" t="s">
        <v>3</v>
      </c>
      <c r="GF3" s="7">
        <v>2019</v>
      </c>
      <c r="GG3" s="7">
        <v>2018</v>
      </c>
      <c r="GH3" s="7">
        <v>2017</v>
      </c>
      <c r="GI3" s="7">
        <v>2016</v>
      </c>
      <c r="GJ3" s="7">
        <v>2015</v>
      </c>
      <c r="GK3" s="7">
        <v>2014</v>
      </c>
      <c r="GL3" s="7">
        <v>2013</v>
      </c>
      <c r="GM3" s="7">
        <v>2012</v>
      </c>
      <c r="GN3" s="7">
        <v>2011</v>
      </c>
      <c r="GO3" s="7">
        <v>2010</v>
      </c>
      <c r="GQ3" s="9" t="s">
        <v>403</v>
      </c>
      <c r="GR3" s="41" t="s">
        <v>3</v>
      </c>
      <c r="GS3" s="7">
        <v>2019</v>
      </c>
      <c r="GT3" s="7">
        <v>2018</v>
      </c>
      <c r="GU3" s="7">
        <v>2017</v>
      </c>
      <c r="GV3" s="7">
        <v>2016</v>
      </c>
      <c r="GW3" s="7">
        <v>2015</v>
      </c>
      <c r="GX3" s="7">
        <v>2014</v>
      </c>
      <c r="GY3" s="7">
        <v>2013</v>
      </c>
      <c r="GZ3" s="7">
        <v>2012</v>
      </c>
      <c r="HA3" s="7">
        <v>2011</v>
      </c>
      <c r="HB3" s="7">
        <v>2010</v>
      </c>
      <c r="HD3" s="9" t="s">
        <v>403</v>
      </c>
      <c r="HE3" s="41" t="s">
        <v>3</v>
      </c>
      <c r="HF3" s="7">
        <v>2019</v>
      </c>
      <c r="HG3" s="7">
        <v>2018</v>
      </c>
      <c r="HH3" s="7">
        <v>2017</v>
      </c>
      <c r="HI3" s="7">
        <v>2016</v>
      </c>
      <c r="HJ3" s="7">
        <v>2015</v>
      </c>
      <c r="HK3" s="7">
        <v>2014</v>
      </c>
      <c r="HL3" s="7">
        <v>2013</v>
      </c>
      <c r="HM3" s="7">
        <v>2012</v>
      </c>
      <c r="HN3" s="7">
        <v>2011</v>
      </c>
      <c r="HO3" s="7">
        <v>2010</v>
      </c>
    </row>
    <row r="4" spans="2:223" ht="18" x14ac:dyDescent="0.25">
      <c r="B4" s="59">
        <v>1</v>
      </c>
      <c r="C4" s="95" t="s">
        <v>410</v>
      </c>
      <c r="D4" s="60">
        <f>VLOOKUP(D$1,'EFORA Energy'!$N$3:$X$70,D2,FALSE)</f>
        <v>0</v>
      </c>
      <c r="E4" s="60">
        <f>VLOOKUP(E$1,'EFORA Energy'!$N$3:$X$70,E2,FALSE)</f>
        <v>135.44300000000001</v>
      </c>
      <c r="F4" s="60">
        <f>VLOOKUP(F$1,'EFORA Energy'!$N$3:$X$70,F2,FALSE)</f>
        <v>0</v>
      </c>
      <c r="G4" s="60">
        <f>VLOOKUP(G$1,'EFORA Energy'!$N$3:$X$70,G2,FALSE)</f>
        <v>0</v>
      </c>
      <c r="H4" s="60">
        <f>VLOOKUP(H$1,'EFORA Energy'!$N$3:$X$70,H2,FALSE)</f>
        <v>0</v>
      </c>
      <c r="I4" s="60">
        <f>VLOOKUP(I$1,'EFORA Energy'!$N$3:$X$70,I2,FALSE)</f>
        <v>0</v>
      </c>
      <c r="J4" s="60">
        <f>VLOOKUP(J$1,'EFORA Energy'!$N$3:$X$70,J2,FALSE)</f>
        <v>0</v>
      </c>
      <c r="K4" s="60">
        <f>VLOOKUP(K$1,'EFORA Energy'!$N$3:$X$70,K2,FALSE)</f>
        <v>0</v>
      </c>
      <c r="L4" s="60">
        <f>VLOOKUP(L$1,'EFORA Energy'!$N$3:$X$70,L2,FALSE)</f>
        <v>0</v>
      </c>
      <c r="M4" s="60">
        <f>VLOOKUP(M$1,'EFORA Energy'!$N$3:$X$70,M2,FALSE)</f>
        <v>0</v>
      </c>
      <c r="N4" s="88">
        <f>COUNTIF(D4:M4,0)</f>
        <v>9</v>
      </c>
      <c r="O4" s="89" t="str">
        <f>IF(N4&gt;5,"Yes-exclude from study","No-To be included in the study")</f>
        <v>Yes-exclude from study</v>
      </c>
      <c r="Q4" s="9">
        <v>1</v>
      </c>
      <c r="R4" s="47" t="str">
        <f>C4</f>
        <v>AECI PTY LTD</v>
      </c>
      <c r="S4" s="60">
        <f>VLOOKUP(S$1,'EFORA Energy'!$N$3:$X$70,S2,FALSE)</f>
        <v>743.303</v>
      </c>
      <c r="T4" s="60" t="str">
        <f>VLOOKUP(T$1,'EFORA Energy'!$N$3:$X$70,T2,FALSE)</f>
        <v>1,048,349</v>
      </c>
      <c r="U4" s="60">
        <f>VLOOKUP(U$1,'EFORA Energy'!$N$3:$X$70,U2,FALSE)</f>
        <v>735.27</v>
      </c>
      <c r="V4" s="60">
        <f>VLOOKUP(V$1,'EFORA Energy'!$N$3:$X$70,V2,FALSE)</f>
        <v>975.10799999999995</v>
      </c>
      <c r="W4" s="60" t="str">
        <f>VLOOKUP(W$1,'EFORA Energy'!$N$3:$X$70,W2,FALSE)</f>
        <v>1,141,624</v>
      </c>
      <c r="X4" s="60" t="str">
        <f>VLOOKUP(X$1,'EFORA Energy'!$N$3:$X$70,X2,FALSE)</f>
        <v>1,038,363</v>
      </c>
      <c r="Y4" s="60">
        <f>VLOOKUP(Y$1,'EFORA Energy'!$N$3:$X$70,Y2,FALSE)</f>
        <v>554.53700000000003</v>
      </c>
      <c r="Z4" s="60">
        <f>VLOOKUP(Z$1,'EFORA Energy'!$N$3:$X$70,Z2,FALSE)</f>
        <v>436.11200000000002</v>
      </c>
      <c r="AA4" s="60">
        <f>VLOOKUP(AA$1,'EFORA Energy'!$N$3:$X$70,AA2,FALSE)</f>
        <v>90.569000000000003</v>
      </c>
      <c r="AB4" s="60">
        <f>VLOOKUP(AB$1,'EFORA Energy'!$N$3:$X$70,AB2,FALSE)</f>
        <v>49.476999999999997</v>
      </c>
      <c r="AD4" s="9">
        <v>1</v>
      </c>
      <c r="AE4" s="47" t="str">
        <f>R4</f>
        <v>AECI PTY LTD</v>
      </c>
      <c r="AF4" s="115">
        <f>VLOOKUP(AF$1,'EFORA Energy'!$N$3:$X$70,AF2,FALSE)</f>
        <v>0</v>
      </c>
      <c r="AG4" s="115" t="e">
        <f>VLOOKUP(AG$1,'EFORA Energy'!$N$3:$X$70,AG2,FALSE)</f>
        <v>#VALUE!</v>
      </c>
      <c r="AH4" s="115">
        <f>VLOOKUP(AH$1,'EFORA Energy'!$N$3:$X$70,AH2,FALSE)</f>
        <v>0</v>
      </c>
      <c r="AI4" s="115">
        <f>VLOOKUP(AI$1,'EFORA Energy'!$N$3:$X$70,AI2,FALSE)</f>
        <v>0</v>
      </c>
      <c r="AJ4" s="115" t="e">
        <f>VLOOKUP(AJ$1,'EFORA Energy'!$N$3:$X$70,AJ2,FALSE)</f>
        <v>#VALUE!</v>
      </c>
      <c r="AK4" s="115" t="e">
        <f>VLOOKUP(AK$1,'EFORA Energy'!$N$3:$X$70,AK2,FALSE)</f>
        <v>#VALUE!</v>
      </c>
      <c r="AL4" s="115">
        <f>VLOOKUP(AL$1,'EFORA Energy'!$N$3:$X$70,AL2,FALSE)</f>
        <v>0</v>
      </c>
      <c r="AM4" s="115">
        <f>VLOOKUP(AM$1,'EFORA Energy'!$N$3:$X$70,AM2,FALSE)</f>
        <v>0</v>
      </c>
      <c r="AN4" s="115">
        <f>VLOOKUP(AN$1,'EFORA Energy'!$N$3:$X$70,AN2,FALSE)</f>
        <v>0</v>
      </c>
      <c r="AO4" s="115">
        <f>VLOOKUP(AO$1,'EFORA Energy'!$N$3:$X$70,AO2,FALSE)</f>
        <v>0</v>
      </c>
      <c r="AQ4" s="9">
        <v>1</v>
      </c>
      <c r="AR4" s="47" t="str">
        <f>AE4</f>
        <v>AECI PTY LTD</v>
      </c>
      <c r="AS4" s="115">
        <f>VLOOKUP(AS$1,'EFORA Energy'!$N$3:$X$70,AS2,FALSE)</f>
        <v>1.31</v>
      </c>
      <c r="AT4" s="115">
        <f>VLOOKUP(AT$1,'EFORA Energy'!$N$3:$X$70,AT2,FALSE)</f>
        <v>1.31</v>
      </c>
      <c r="AU4" s="115">
        <f>VLOOKUP(AU$1,'EFORA Energy'!$N$3:$X$70,AU2,FALSE)</f>
        <v>1.3</v>
      </c>
      <c r="AV4" s="115">
        <f>VLOOKUP(AV$1,'EFORA Energy'!$N$3:$X$70,AV2,FALSE)</f>
        <v>1.32</v>
      </c>
      <c r="AW4" s="115">
        <f>VLOOKUP(AW$1,'EFORA Energy'!$N$3:$X$70,AW2,FALSE)</f>
        <v>1.1599999999999999</v>
      </c>
      <c r="AX4" s="115">
        <f>VLOOKUP(AX$1,'EFORA Energy'!$N$3:$X$70,AX2,FALSE)</f>
        <v>1.28</v>
      </c>
      <c r="AY4" s="115">
        <f>VLOOKUP(AY$1,'EFORA Energy'!$N$3:$X$70,AY2,FALSE)</f>
        <v>1.21</v>
      </c>
      <c r="AZ4" s="115">
        <f>VLOOKUP(AZ$1,'EFORA Energy'!$N$3:$X$70,AZ2,FALSE)</f>
        <v>1.27</v>
      </c>
      <c r="BA4" s="115">
        <f>VLOOKUP(BA$1,'EFORA Energy'!$N$3:$X$70,BA2,FALSE)</f>
        <v>1.19</v>
      </c>
      <c r="BB4" s="115">
        <f>VLOOKUP(BB$1,'EFORA Energy'!$N$3:$X$70,BB2,FALSE)</f>
        <v>1.25</v>
      </c>
      <c r="BD4" s="9">
        <v>1</v>
      </c>
      <c r="BE4" s="47" t="str">
        <f>AR4</f>
        <v>AECI PTY LTD</v>
      </c>
      <c r="BF4" s="119" t="e">
        <f>VLOOKUP(BF$1,'EFORA Energy'!$N$3:$X$70,BF2,FALSE)</f>
        <v>#DIV/0!</v>
      </c>
      <c r="BG4" s="119">
        <f>VLOOKUP(BG$1,'EFORA Energy'!$N$3:$X$70,BG2,FALSE)</f>
        <v>52.720949099999999</v>
      </c>
      <c r="BH4" s="119" t="e">
        <f>VLOOKUP(BH$1,'EFORA Energy'!$N$3:$X$70,BH2,FALSE)</f>
        <v>#DIV/0!</v>
      </c>
      <c r="BI4" s="119">
        <f>VLOOKUP(BI$1,'EFORA Energy'!$N$3:$X$70,BI2,FALSE)</f>
        <v>471.30133416458847</v>
      </c>
      <c r="BJ4" s="119">
        <f>VLOOKUP(BJ$1,'EFORA Energy'!$N$3:$X$70,BJ2,FALSE)</f>
        <v>3512.6134793536798</v>
      </c>
      <c r="BK4" s="119">
        <f>VLOOKUP(BK$1,'EFORA Energy'!$N$3:$X$70,BK2,FALSE)</f>
        <v>130.55600000000001</v>
      </c>
      <c r="BL4" s="119">
        <f>VLOOKUP(BL$1,'EFORA Energy'!$N$3:$X$70,BL2,FALSE)</f>
        <v>46.941000000000003</v>
      </c>
      <c r="BM4" s="119">
        <f>VLOOKUP(BM$1,'EFORA Energy'!$N$3:$X$70,BM2,FALSE)</f>
        <v>29.456</v>
      </c>
      <c r="BN4" s="119" t="e">
        <f>VLOOKUP(BN$1,'EFORA Energy'!$N$3:$X$70,BN2,FALSE)</f>
        <v>#DIV/0!</v>
      </c>
      <c r="BO4" s="119" t="e">
        <f>VLOOKUP(BO$1,'EFORA Energy'!$N$3:$X$70,BO2,FALSE)</f>
        <v>#DIV/0!</v>
      </c>
      <c r="BQ4" s="9">
        <v>1</v>
      </c>
      <c r="BR4" s="47" t="str">
        <f>BE4</f>
        <v>AECI PTY LTD</v>
      </c>
      <c r="BS4" s="119">
        <f>VLOOKUP(BS$1,'EFORA Energy'!$N$3:$X$70,BS2,FALSE)</f>
        <v>-6.4157899999999994</v>
      </c>
      <c r="BT4" s="119">
        <f>VLOOKUP(BT$1,'EFORA Energy'!$N$3:$X$70,BT2,FALSE)</f>
        <v>-1.20414</v>
      </c>
      <c r="BU4" s="119">
        <f>VLOOKUP(BU$1,'EFORA Energy'!$N$3:$X$70,BU2,FALSE)</f>
        <v>-2.7268699999999999</v>
      </c>
      <c r="BV4" s="119">
        <f>VLOOKUP(BV$1,'EFORA Energy'!$N$3:$X$70,BV2,FALSE)</f>
        <v>1.0364899999999999</v>
      </c>
      <c r="BW4" s="119">
        <f>VLOOKUP(BW$1,'EFORA Energy'!$N$3:$X$70,BW2,FALSE)</f>
        <v>-3.8404500000000001</v>
      </c>
      <c r="BX4" s="119">
        <f>VLOOKUP(BX$1,'EFORA Energy'!$N$3:$X$70,BX2,FALSE)</f>
        <v>-0.43658000000000002</v>
      </c>
      <c r="BY4" s="119">
        <f>VLOOKUP(BY$1,'EFORA Energy'!$N$3:$X$70,BY2,FALSE)</f>
        <v>-0.41783999999999999</v>
      </c>
      <c r="BZ4" s="119">
        <f>VLOOKUP(BZ$1,'EFORA Energy'!$N$3:$X$70,BZ2,FALSE)</f>
        <v>1.13303</v>
      </c>
      <c r="CA4" s="119">
        <f>VLOOKUP(CA$1,'EFORA Energy'!$N$3:$X$70,CA2,FALSE)</f>
        <v>-0.26717999999999997</v>
      </c>
      <c r="CB4" s="119">
        <f>VLOOKUP(CB$1,'EFORA Energy'!$N$3:$X$70,CB2,FALSE)</f>
        <v>-1.96</v>
      </c>
      <c r="CD4" s="9">
        <v>1</v>
      </c>
      <c r="CE4" s="47" t="str">
        <f>BR4</f>
        <v>AECI PTY LTD</v>
      </c>
      <c r="CF4" s="119" t="e">
        <f>VLOOKUP(CF$1,'EFORA Energy'!$N$3:$X$70,CF2,FALSE)</f>
        <v>#DIV/0!</v>
      </c>
      <c r="CG4" s="119">
        <f>VLOOKUP(CG$1,'EFORA Energy'!$N$3:$X$70,CG2,FALSE)</f>
        <v>-59.414050899999978</v>
      </c>
      <c r="CH4" s="119" t="e">
        <f>VLOOKUP(CH$1,'EFORA Energy'!$N$3:$X$70,CH2,FALSE)</f>
        <v>#DIV/0!</v>
      </c>
      <c r="CI4" s="119">
        <f>VLOOKUP(CI$1,'EFORA Energy'!$N$3:$X$70,CI2,FALSE)</f>
        <v>625.21733416458858</v>
      </c>
      <c r="CJ4" s="119">
        <f>VLOOKUP(CJ$1,'EFORA Energy'!$N$3:$X$70,CJ2,FALSE)</f>
        <v>3477.29947935368</v>
      </c>
      <c r="CK4" s="119">
        <f>VLOOKUP(CK$1,'EFORA Energy'!$N$3:$X$70,CK2,FALSE)</f>
        <v>-239.15400000000002</v>
      </c>
      <c r="CL4" s="119">
        <f>VLOOKUP(CL$1,'EFORA Energy'!$N$3:$X$70,CL2,FALSE)</f>
        <v>-111.89099999999999</v>
      </c>
      <c r="CM4" s="119">
        <f>VLOOKUP(CM$1,'EFORA Energy'!$N$3:$X$70,CM2,FALSE)</f>
        <v>0.39200000000000657</v>
      </c>
      <c r="CN4" s="119" t="e">
        <f>VLOOKUP(CN$1,'EFORA Energy'!$N$3:$X$70,CN2,FALSE)</f>
        <v>#DIV/0!</v>
      </c>
      <c r="CO4" s="119" t="e">
        <f>VLOOKUP(CO$1,'EFORA Energy'!$N$3:$X$70,CO2,FALSE)</f>
        <v>#DIV/0!</v>
      </c>
      <c r="CQ4" s="9">
        <v>1</v>
      </c>
      <c r="CR4" s="47" t="str">
        <f>CE4</f>
        <v>AECI PTY LTD</v>
      </c>
      <c r="CS4" s="119">
        <f>VLOOKUP(CS$1,'EFORA Energy'!$N$3:$X$70,CS2,FALSE)</f>
        <v>76419.708983999997</v>
      </c>
      <c r="CT4" s="119">
        <f>VLOOKUP(CT$1,'EFORA Energy'!$N$3:$X$70,CT2,FALSE)</f>
        <v>32789.374254000002</v>
      </c>
      <c r="CU4" s="119" t="e">
        <f>VLOOKUP(CU$1,'EFORA Energy'!$N$3:$X$70,CU2,FALSE)</f>
        <v>#VALUE!</v>
      </c>
      <c r="CV4" s="119" t="e">
        <f>VLOOKUP(CV$1,'EFORA Energy'!$N$3:$X$70,CV2,FALSE)</f>
        <v>#VALUE!</v>
      </c>
      <c r="CW4" s="119" t="e">
        <f>VLOOKUP(CW$1,'EFORA Energy'!$N$3:$X$70,CW2,FALSE)</f>
        <v>#VALUE!</v>
      </c>
      <c r="CX4" s="119" t="e">
        <f>VLOOKUP(CX$1,'EFORA Energy'!$N$3:$X$70,CX2,FALSE)</f>
        <v>#VALUE!</v>
      </c>
      <c r="CY4" s="119">
        <f>VLOOKUP(CY$1,'EFORA Energy'!$N$3:$X$70,CY2,FALSE)</f>
        <v>53456.654726800007</v>
      </c>
      <c r="CZ4" s="119">
        <f>VLOOKUP(CZ$1,'EFORA Energy'!$N$3:$X$70,CZ2,FALSE)</f>
        <v>38228.106028199996</v>
      </c>
      <c r="DA4" s="119">
        <f>VLOOKUP(DA$1,'EFORA Energy'!$N$3:$X$70,DA2,FALSE)</f>
        <v>20953.161029000003</v>
      </c>
      <c r="DB4" s="119">
        <f>VLOOKUP(DB$1,'EFORA Energy'!$N$3:$X$70,DB2,FALSE)</f>
        <v>12601.669432799999</v>
      </c>
      <c r="DD4" s="9" t="e">
        <f>#REF!+1</f>
        <v>#REF!</v>
      </c>
      <c r="DE4" s="47" t="s">
        <v>349</v>
      </c>
      <c r="DF4" s="12">
        <v>50</v>
      </c>
      <c r="DG4" s="11">
        <v>46</v>
      </c>
      <c r="DH4" s="12">
        <v>116</v>
      </c>
      <c r="DI4" s="11">
        <v>73</v>
      </c>
      <c r="DJ4" s="12">
        <v>29</v>
      </c>
      <c r="DK4" s="11">
        <v>14</v>
      </c>
      <c r="DL4" s="12">
        <v>33</v>
      </c>
      <c r="DM4" s="11">
        <v>42</v>
      </c>
      <c r="DN4" s="12">
        <v>16</v>
      </c>
      <c r="DO4" s="11">
        <v>40</v>
      </c>
      <c r="DQ4" s="9" t="e">
        <f>#REF!+1</f>
        <v>#REF!</v>
      </c>
      <c r="DR4" s="47" t="s">
        <v>349</v>
      </c>
      <c r="DS4" s="12">
        <v>50</v>
      </c>
      <c r="DT4" s="11">
        <v>46</v>
      </c>
      <c r="DU4" s="12">
        <v>116</v>
      </c>
      <c r="DV4" s="11">
        <v>73</v>
      </c>
      <c r="DW4" s="12">
        <v>29</v>
      </c>
      <c r="DX4" s="11">
        <v>14</v>
      </c>
      <c r="DY4" s="12">
        <v>33</v>
      </c>
      <c r="DZ4" s="11">
        <v>42</v>
      </c>
      <c r="EA4" s="12">
        <v>16</v>
      </c>
      <c r="EB4" s="11">
        <v>40</v>
      </c>
      <c r="ED4" s="9" t="e">
        <f>#REF!+1</f>
        <v>#REF!</v>
      </c>
      <c r="EE4" s="47" t="s">
        <v>349</v>
      </c>
      <c r="EF4" s="12">
        <v>50</v>
      </c>
      <c r="EG4" s="11">
        <v>46</v>
      </c>
      <c r="EH4" s="12">
        <v>116</v>
      </c>
      <c r="EI4" s="11">
        <v>73</v>
      </c>
      <c r="EJ4" s="12">
        <v>29</v>
      </c>
      <c r="EK4" s="11">
        <v>14</v>
      </c>
      <c r="EL4" s="12">
        <v>33</v>
      </c>
      <c r="EM4" s="11">
        <v>42</v>
      </c>
      <c r="EN4" s="12">
        <v>16</v>
      </c>
      <c r="EO4" s="11">
        <v>40</v>
      </c>
      <c r="EQ4" s="9" t="e">
        <f>#REF!+1</f>
        <v>#REF!</v>
      </c>
      <c r="ER4" s="47" t="s">
        <v>349</v>
      </c>
      <c r="ES4" s="12">
        <v>50</v>
      </c>
      <c r="ET4" s="11">
        <v>46</v>
      </c>
      <c r="EU4" s="12">
        <v>116</v>
      </c>
      <c r="EV4" s="11">
        <v>73</v>
      </c>
      <c r="EW4" s="12">
        <v>29</v>
      </c>
      <c r="EX4" s="11">
        <v>14</v>
      </c>
      <c r="EY4" s="12">
        <v>33</v>
      </c>
      <c r="EZ4" s="11">
        <v>42</v>
      </c>
      <c r="FA4" s="12">
        <v>16</v>
      </c>
      <c r="FB4" s="11">
        <v>40</v>
      </c>
      <c r="FD4" s="9" t="e">
        <f>#REF!+1</f>
        <v>#REF!</v>
      </c>
      <c r="FE4" s="47" t="s">
        <v>349</v>
      </c>
      <c r="FF4" s="12">
        <v>50</v>
      </c>
      <c r="FG4" s="11">
        <v>46</v>
      </c>
      <c r="FH4" s="12">
        <v>116</v>
      </c>
      <c r="FI4" s="11">
        <v>73</v>
      </c>
      <c r="FJ4" s="12">
        <v>29</v>
      </c>
      <c r="FK4" s="11">
        <v>14</v>
      </c>
      <c r="FL4" s="12">
        <v>33</v>
      </c>
      <c r="FM4" s="11">
        <v>42</v>
      </c>
      <c r="FN4" s="12">
        <v>16</v>
      </c>
      <c r="FO4" s="11">
        <v>40</v>
      </c>
      <c r="FQ4" s="9" t="e">
        <f>#REF!+1</f>
        <v>#REF!</v>
      </c>
      <c r="FR4" s="47" t="s">
        <v>349</v>
      </c>
      <c r="FS4" s="12">
        <v>50</v>
      </c>
      <c r="FT4" s="11">
        <v>46</v>
      </c>
      <c r="FU4" s="12">
        <v>116</v>
      </c>
      <c r="FV4" s="11">
        <v>73</v>
      </c>
      <c r="FW4" s="12">
        <v>29</v>
      </c>
      <c r="FX4" s="11">
        <v>14</v>
      </c>
      <c r="FY4" s="12">
        <v>33</v>
      </c>
      <c r="FZ4" s="11">
        <v>42</v>
      </c>
      <c r="GA4" s="12">
        <v>16</v>
      </c>
      <c r="GB4" s="11">
        <v>40</v>
      </c>
      <c r="GD4" s="9" t="e">
        <f>#REF!+1</f>
        <v>#REF!</v>
      </c>
      <c r="GE4" s="47" t="s">
        <v>349</v>
      </c>
      <c r="GF4" s="12">
        <v>50</v>
      </c>
      <c r="GG4" s="11">
        <v>46</v>
      </c>
      <c r="GH4" s="12">
        <v>116</v>
      </c>
      <c r="GI4" s="11">
        <v>73</v>
      </c>
      <c r="GJ4" s="12">
        <v>29</v>
      </c>
      <c r="GK4" s="11">
        <v>14</v>
      </c>
      <c r="GL4" s="12">
        <v>33</v>
      </c>
      <c r="GM4" s="11">
        <v>42</v>
      </c>
      <c r="GN4" s="12">
        <v>16</v>
      </c>
      <c r="GO4" s="11">
        <v>40</v>
      </c>
      <c r="GQ4" s="9" t="e">
        <f>#REF!+1</f>
        <v>#REF!</v>
      </c>
      <c r="GR4" s="47" t="s">
        <v>349</v>
      </c>
      <c r="GS4" s="12">
        <v>50</v>
      </c>
      <c r="GT4" s="11">
        <v>46</v>
      </c>
      <c r="GU4" s="12">
        <v>116</v>
      </c>
      <c r="GV4" s="11">
        <v>73</v>
      </c>
      <c r="GW4" s="12">
        <v>29</v>
      </c>
      <c r="GX4" s="11">
        <v>14</v>
      </c>
      <c r="GY4" s="12">
        <v>33</v>
      </c>
      <c r="GZ4" s="11">
        <v>42</v>
      </c>
      <c r="HA4" s="12">
        <v>16</v>
      </c>
      <c r="HB4" s="11">
        <v>40</v>
      </c>
      <c r="HD4" s="9" t="e">
        <f>#REF!+1</f>
        <v>#REF!</v>
      </c>
      <c r="HE4" s="47" t="s">
        <v>349</v>
      </c>
      <c r="HF4" s="12">
        <v>50</v>
      </c>
      <c r="HG4" s="11">
        <v>46</v>
      </c>
      <c r="HH4" s="12">
        <v>116</v>
      </c>
      <c r="HI4" s="11">
        <v>73</v>
      </c>
      <c r="HJ4" s="12">
        <v>29</v>
      </c>
      <c r="HK4" s="11">
        <v>14</v>
      </c>
      <c r="HL4" s="12">
        <v>33</v>
      </c>
      <c r="HM4" s="11">
        <v>42</v>
      </c>
      <c r="HN4" s="12">
        <v>16</v>
      </c>
      <c r="HO4" s="11">
        <v>40</v>
      </c>
    </row>
    <row r="5" spans="2:223" s="104" customFormat="1" ht="18" hidden="1" customHeight="1" x14ac:dyDescent="0.25">
      <c r="B5" s="99">
        <f>B4+1</f>
        <v>2</v>
      </c>
      <c r="C5" s="100" t="str">
        <f>'OANDO PLC'!N4</f>
        <v>AFROX (December)</v>
      </c>
      <c r="D5" s="101">
        <f>VLOOKUP(D$1,'OANDO PLC'!$N$3:$X$70,D2,FALSE)</f>
        <v>0</v>
      </c>
      <c r="E5" s="101" t="str">
        <f>VLOOKUP(E$1,'OANDO PLC'!$N$3:$X$70,E2,FALSE)</f>
        <v>379,221,241</v>
      </c>
      <c r="F5" s="101" t="str">
        <f>VLOOKUP(F$1,'OANDO PLC'!$N$3:$X$70,F2,FALSE)</f>
        <v>375,164,250</v>
      </c>
      <c r="G5" s="101" t="str">
        <f>VLOOKUP(G$1,'OANDO PLC'!$N$3:$X$70,G2,FALSE)</f>
        <v>318,670,194</v>
      </c>
      <c r="H5" s="101" t="str">
        <f>VLOOKUP(H$1,'OANDO PLC'!$N$3:$X$70,H2,FALSE)</f>
        <v>212,311,484</v>
      </c>
      <c r="I5" s="101" t="str">
        <f>VLOOKUP(I$1,'OANDO PLC'!$N$3:$X$70,I2,FALSE)</f>
        <v>210,303,181</v>
      </c>
      <c r="J5" s="101" t="str">
        <f>VLOOKUP(J$1,'OANDO PLC'!$N$3:$X$70,J2,FALSE)</f>
        <v>23,376,017</v>
      </c>
      <c r="K5" s="101" t="str">
        <f>VLOOKUP(K$1,'OANDO PLC'!$N$3:$X$70,K2,FALSE)</f>
        <v>26,248,359</v>
      </c>
      <c r="L5" s="101">
        <f>VLOOKUP(L$1,'OANDO PLC'!$N$3:$X$70,L2,FALSE)</f>
        <v>154.44200000000001</v>
      </c>
      <c r="M5" s="101">
        <f>VLOOKUP(M$1,'OANDO PLC'!$N$3:$X$70,M2,FALSE)</f>
        <v>162.05699999999999</v>
      </c>
      <c r="N5" s="102">
        <f t="shared" ref="N5:N44" si="17">COUNTIF(D5:M5,0)</f>
        <v>1</v>
      </c>
      <c r="O5" s="103" t="str">
        <f t="shared" ref="O5:O44" si="18">IF(N5&gt;5,"Yes-exclude from study","No-To be included in the study")</f>
        <v>No-To be included in the study</v>
      </c>
      <c r="Q5" s="105">
        <f>Q4+1</f>
        <v>2</v>
      </c>
      <c r="R5" s="105" t="str">
        <f t="shared" ref="R5:R44" si="19">C5</f>
        <v>AFROX (December)</v>
      </c>
      <c r="S5" s="101">
        <f>VLOOKUP(S$1,'OANDO PLC'!$N$3:$X$70,S2,FALSE)</f>
        <v>0</v>
      </c>
      <c r="T5" s="101" t="str">
        <f>VLOOKUP(T$1,'OANDO PLC'!$N$3:$X$70,T2,FALSE)</f>
        <v>642,788,675</v>
      </c>
      <c r="U5" s="101" t="str">
        <f>VLOOKUP(U$1,'OANDO PLC'!$N$3:$X$70,U2,FALSE)</f>
        <v>613,309,334</v>
      </c>
      <c r="V5" s="101" t="str">
        <f>VLOOKUP(V$1,'OANDO PLC'!$N$3:$X$70,V2,FALSE)</f>
        <v>630,014,507</v>
      </c>
      <c r="W5" s="101" t="str">
        <f>VLOOKUP(W$1,'OANDO PLC'!$N$3:$X$70,W2,FALSE)</f>
        <v>693,802,428</v>
      </c>
      <c r="X5" s="101" t="str">
        <f>VLOOKUP(X$1,'OANDO PLC'!$N$3:$X$70,X2,FALSE)</f>
        <v>643,667,373</v>
      </c>
      <c r="Y5" s="101" t="str">
        <f>VLOOKUP(Y$1,'OANDO PLC'!$N$3:$X$70,Y2,FALSE)</f>
        <v>509,664,193</v>
      </c>
      <c r="Z5" s="101" t="str">
        <f>VLOOKUP(Z$1,'OANDO PLC'!$N$3:$X$70,Z2,FALSE)</f>
        <v>376,209,979</v>
      </c>
      <c r="AA5" s="101" t="str">
        <f>VLOOKUP(AA$1,'OANDO PLC'!$N$3:$X$70,AA2,FALSE)</f>
        <v>2,432,178</v>
      </c>
      <c r="AB5" s="101" t="str">
        <f>VLOOKUP(AB$1,'OANDO PLC'!$N$3:$X$70,AB2,FALSE)</f>
        <v>2,036,322</v>
      </c>
      <c r="AD5" s="105">
        <f>AD4+1</f>
        <v>2</v>
      </c>
      <c r="AE5" s="105" t="str">
        <f t="shared" ref="AE5:AE44" si="20">R5</f>
        <v>AFROX (December)</v>
      </c>
      <c r="AF5" s="116" t="e">
        <f>VLOOKUP(AF$1,'OANDO PLC'!$N$3:$X$70,AF2,FALSE)</f>
        <v>#DIV/0!</v>
      </c>
      <c r="AG5" s="116" t="e">
        <f>VLOOKUP(AG$1,'OANDO PLC'!$N$3:$X$70,AG2,FALSE)</f>
        <v>#VALUE!</v>
      </c>
      <c r="AH5" s="116" t="e">
        <f>VLOOKUP(AH$1,'OANDO PLC'!$N$3:$X$70,AH2,FALSE)</f>
        <v>#VALUE!</v>
      </c>
      <c r="AI5" s="116" t="e">
        <f>VLOOKUP(AI$1,'OANDO PLC'!$N$3:$X$70,AI2,FALSE)</f>
        <v>#VALUE!</v>
      </c>
      <c r="AJ5" s="116" t="e">
        <f>VLOOKUP(AJ$1,'OANDO PLC'!$N$3:$X$70,AJ2,FALSE)</f>
        <v>#VALUE!</v>
      </c>
      <c r="AK5" s="116" t="e">
        <f>VLOOKUP(AK$1,'OANDO PLC'!$N$3:$X$70,AK2,FALSE)</f>
        <v>#VALUE!</v>
      </c>
      <c r="AL5" s="116" t="e">
        <f>VLOOKUP(AL$1,'OANDO PLC'!$N$3:$X$70,AL2,FALSE)</f>
        <v>#VALUE!</v>
      </c>
      <c r="AM5" s="116" t="e">
        <f>VLOOKUP(AM$1,'OANDO PLC'!$N$3:$X$70,AM2,FALSE)</f>
        <v>#VALUE!</v>
      </c>
      <c r="AN5" s="116" t="e">
        <f>VLOOKUP(AN$1,'OANDO PLC'!$N$3:$X$70,AN2,FALSE)</f>
        <v>#VALUE!</v>
      </c>
      <c r="AO5" s="116" t="e">
        <f>VLOOKUP(AO$1,'OANDO PLC'!$N$3:$X$70,AO2,FALSE)</f>
        <v>#VALUE!</v>
      </c>
      <c r="AQ5" s="105">
        <f>AQ4+1</f>
        <v>2</v>
      </c>
      <c r="AR5" s="105" t="str">
        <f t="shared" ref="AR5:AR44" si="21">AE5</f>
        <v>AFROX (December)</v>
      </c>
      <c r="AS5" s="116">
        <f>VLOOKUP(AS$1,'OANDO PLC'!$N$3:$X$70,AS2,FALSE)</f>
        <v>0.84</v>
      </c>
      <c r="AT5" s="116">
        <f>VLOOKUP(AT$1,'OANDO PLC'!$N$3:$X$70,AT2,FALSE)</f>
        <v>0.87</v>
      </c>
      <c r="AU5" s="116">
        <f>VLOOKUP(AU$1,'OANDO PLC'!$N$3:$X$70,AU2,FALSE)</f>
        <v>0.82</v>
      </c>
      <c r="AV5" s="116">
        <f>VLOOKUP(AV$1,'OANDO PLC'!$N$3:$X$70,AV2,FALSE)</f>
        <v>0.86</v>
      </c>
      <c r="AW5" s="116">
        <f>VLOOKUP(AW$1,'OANDO PLC'!$N$3:$X$70,AW2,FALSE)</f>
        <v>0.87</v>
      </c>
      <c r="AX5" s="116">
        <f>VLOOKUP(AX$1,'OANDO PLC'!$N$3:$X$70,AX2,FALSE)</f>
        <v>0.99</v>
      </c>
      <c r="AY5" s="116">
        <f>VLOOKUP(AY$1,'OANDO PLC'!$N$3:$X$70,AY2,FALSE)</f>
        <v>0.98</v>
      </c>
      <c r="AZ5" s="116">
        <f>VLOOKUP(AZ$1,'OANDO PLC'!$N$3:$X$70,AZ2,FALSE)</f>
        <v>1.05</v>
      </c>
      <c r="BA5" s="116">
        <f>VLOOKUP(BA$1,'OANDO PLC'!$N$3:$X$70,BA2,FALSE)</f>
        <v>1</v>
      </c>
      <c r="BB5" s="116">
        <f>VLOOKUP(BB$1,'OANDO PLC'!$N$3:$X$70,BB2,FALSE)</f>
        <v>0.92</v>
      </c>
      <c r="BD5" s="105">
        <f>BD4+1</f>
        <v>2</v>
      </c>
      <c r="BE5" s="105" t="str">
        <f t="shared" ref="BE5:BE44" si="22">AR5</f>
        <v>AFROX (December)</v>
      </c>
      <c r="BF5" s="120" t="e">
        <f>VLOOKUP(BF$1,'OANDO PLC'!$N$3:$X$70,BF2,FALSE)</f>
        <v>#DIV/0!</v>
      </c>
      <c r="BG5" s="120" t="e">
        <f>VLOOKUP(BG$1,'OANDO PLC'!$N$3:$X$70,BG2,FALSE)</f>
        <v>#VALUE!</v>
      </c>
      <c r="BH5" s="120" t="e">
        <f>VLOOKUP(BH$1,'OANDO PLC'!$N$3:$X$70,BH2,FALSE)</f>
        <v>#VALUE!</v>
      </c>
      <c r="BI5" s="120" t="e">
        <f>VLOOKUP(BI$1,'OANDO PLC'!$N$3:$X$70,BI2,FALSE)</f>
        <v>#VALUE!</v>
      </c>
      <c r="BJ5" s="120" t="e">
        <f>VLOOKUP(BJ$1,'OANDO PLC'!$N$3:$X$70,BJ2,FALSE)</f>
        <v>#VALUE!</v>
      </c>
      <c r="BK5" s="120" t="e">
        <f>VLOOKUP(BK$1,'OANDO PLC'!$N$3:$X$70,BK2,FALSE)</f>
        <v>#VALUE!</v>
      </c>
      <c r="BL5" s="120" t="e">
        <f>VLOOKUP(BL$1,'OANDO PLC'!$N$3:$X$70,BL2,FALSE)</f>
        <v>#VALUE!</v>
      </c>
      <c r="BM5" s="120" t="e">
        <f>VLOOKUP(BM$1,'OANDO PLC'!$N$3:$X$70,BM2,FALSE)</f>
        <v>#VALUE!</v>
      </c>
      <c r="BN5" s="120">
        <f>VLOOKUP(BN$1,'OANDO PLC'!$N$3:$X$70,BN2,FALSE)</f>
        <v>41.622634035287426</v>
      </c>
      <c r="BO5" s="120">
        <f>VLOOKUP(BO$1,'OANDO PLC'!$N$3:$X$70,BO2,FALSE)</f>
        <v>29.353547103315098</v>
      </c>
      <c r="BQ5" s="105">
        <f>BQ4+1</f>
        <v>2</v>
      </c>
      <c r="BR5" s="105" t="str">
        <f t="shared" ref="BR5:BR44" si="23">BE5</f>
        <v>AFROX (December)</v>
      </c>
      <c r="BS5" s="120">
        <f>VLOOKUP(BS$1,'OANDO PLC'!$N$3:$X$70,BS2,FALSE)</f>
        <v>0</v>
      </c>
      <c r="BT5" s="120" t="e">
        <f>VLOOKUP(BT$1,'OANDO PLC'!$N$3:$X$70,BT2,FALSE)</f>
        <v>#VALUE!</v>
      </c>
      <c r="BU5" s="120" t="e">
        <f>VLOOKUP(BU$1,'OANDO PLC'!$N$3:$X$70,BU2,FALSE)</f>
        <v>#VALUE!</v>
      </c>
      <c r="BV5" s="120" t="e">
        <f>VLOOKUP(BV$1,'OANDO PLC'!$N$3:$X$70,BV2,FALSE)</f>
        <v>#VALUE!</v>
      </c>
      <c r="BW5" s="120" t="e">
        <f>VLOOKUP(BW$1,'OANDO PLC'!$N$3:$X$70,BW2,FALSE)</f>
        <v>#VALUE!</v>
      </c>
      <c r="BX5" s="120" t="e">
        <f>VLOOKUP(BX$1,'OANDO PLC'!$N$3:$X$70,BX2,FALSE)</f>
        <v>#VALUE!</v>
      </c>
      <c r="BY5" s="120" t="e">
        <f>VLOOKUP(BY$1,'OANDO PLC'!$N$3:$X$70,BY2,FALSE)</f>
        <v>#VALUE!</v>
      </c>
      <c r="BZ5" s="120" t="e">
        <f>VLOOKUP(BZ$1,'OANDO PLC'!$N$3:$X$70,BZ2,FALSE)</f>
        <v>#VALUE!</v>
      </c>
      <c r="CA5" s="120">
        <f>VLOOKUP(CA$1,'OANDO PLC'!$N$3:$X$70,CA2,FALSE)</f>
        <v>2.02887</v>
      </c>
      <c r="CB5" s="120">
        <f>VLOOKUP(CB$1,'OANDO PLC'!$N$3:$X$70,CB2,FALSE)</f>
        <v>2.4564500000000002</v>
      </c>
      <c r="CD5" s="105">
        <f>CD4+1</f>
        <v>2</v>
      </c>
      <c r="CE5" s="105" t="str">
        <f t="shared" ref="CE5:CE44" si="24">BR5</f>
        <v>AFROX (December)</v>
      </c>
      <c r="CF5" s="120" t="e">
        <f>VLOOKUP(CF$1,'OANDO PLC'!$N$3:$X$70,CF2,FALSE)</f>
        <v>#DIV/0!</v>
      </c>
      <c r="CG5" s="120" t="e">
        <f>VLOOKUP(CG$1,'OANDO PLC'!$N$3:$X$70,CG2,FALSE)</f>
        <v>#VALUE!</v>
      </c>
      <c r="CH5" s="120" t="e">
        <f>VLOOKUP(CH$1,'OANDO PLC'!$N$3:$X$70,CH2,FALSE)</f>
        <v>#VALUE!</v>
      </c>
      <c r="CI5" s="120" t="e">
        <f>VLOOKUP(CI$1,'OANDO PLC'!$N$3:$X$70,CI2,FALSE)</f>
        <v>#VALUE!</v>
      </c>
      <c r="CJ5" s="120" t="e">
        <f>VLOOKUP(CJ$1,'OANDO PLC'!$N$3:$X$70,CJ2,FALSE)</f>
        <v>#VALUE!</v>
      </c>
      <c r="CK5" s="120" t="e">
        <f>VLOOKUP(CK$1,'OANDO PLC'!$N$3:$X$70,CK2,FALSE)</f>
        <v>#VALUE!</v>
      </c>
      <c r="CL5" s="120" t="e">
        <f>VLOOKUP(CL$1,'OANDO PLC'!$N$3:$X$70,CL2,FALSE)</f>
        <v>#VALUE!</v>
      </c>
      <c r="CM5" s="120" t="e">
        <f>VLOOKUP(CM$1,'OANDO PLC'!$N$3:$X$70,CM2,FALSE)</f>
        <v>#VALUE!</v>
      </c>
      <c r="CN5" s="120" t="e">
        <f>VLOOKUP(CN$1,'OANDO PLC'!$N$3:$X$70,CN2,FALSE)</f>
        <v>#VALUE!</v>
      </c>
      <c r="CO5" s="120" t="e">
        <f>VLOOKUP(CO$1,'OANDO PLC'!$N$3:$X$70,CO2,FALSE)</f>
        <v>#VALUE!</v>
      </c>
      <c r="CQ5" s="105">
        <f>CQ4+1</f>
        <v>2</v>
      </c>
      <c r="CR5" s="105" t="str">
        <f t="shared" ref="CR5:CR44" si="25">CE5</f>
        <v>AFROX (December)</v>
      </c>
      <c r="CS5" s="120">
        <f>VLOOKUP(CS$1,'OANDO PLC'!$N$3:$X$70,CS2,FALSE)</f>
        <v>0</v>
      </c>
      <c r="CT5" s="120" t="e">
        <f>VLOOKUP(CT$1,'OANDO PLC'!$N$3:$X$70,CT2,FALSE)</f>
        <v>#VALUE!</v>
      </c>
      <c r="CU5" s="120" t="e">
        <f>VLOOKUP(CU$1,'OANDO PLC'!$N$3:$X$70,CU2,FALSE)</f>
        <v>#VALUE!</v>
      </c>
      <c r="CV5" s="120" t="e">
        <f>VLOOKUP(CV$1,'OANDO PLC'!$N$3:$X$70,CV2,FALSE)</f>
        <v>#VALUE!</v>
      </c>
      <c r="CW5" s="120" t="e">
        <f>VLOOKUP(CW$1,'OANDO PLC'!$N$3:$X$70,CW2,FALSE)</f>
        <v>#VALUE!</v>
      </c>
      <c r="CX5" s="120" t="e">
        <f>VLOOKUP(CX$1,'OANDO PLC'!$N$3:$X$70,CX2,FALSE)</f>
        <v>#VALUE!</v>
      </c>
      <c r="CY5" s="120" t="e">
        <f>VLOOKUP(CY$1,'OANDO PLC'!$N$3:$X$70,CY2,FALSE)</f>
        <v>#VALUE!</v>
      </c>
      <c r="CZ5" s="120" t="e">
        <f>VLOOKUP(CZ$1,'OANDO PLC'!$N$3:$X$70,CZ2,FALSE)</f>
        <v>#VALUE!</v>
      </c>
      <c r="DA5" s="120" t="e">
        <f>VLOOKUP(DA$1,'OANDO PLC'!$N$3:$X$70,DA2,FALSE)</f>
        <v>#VALUE!</v>
      </c>
      <c r="DB5" s="120" t="e">
        <f>VLOOKUP(DB$1,'OANDO PLC'!$N$3:$X$70,DB2,FALSE)</f>
        <v>#VALUE!</v>
      </c>
      <c r="DD5" s="105" t="e">
        <f>#REF!+1</f>
        <v>#REF!</v>
      </c>
      <c r="DE5" s="105" t="s">
        <v>366</v>
      </c>
      <c r="DF5" s="106">
        <v>195</v>
      </c>
      <c r="DG5" s="106">
        <v>224</v>
      </c>
      <c r="DH5" s="106">
        <v>262</v>
      </c>
      <c r="DI5" s="106">
        <v>275</v>
      </c>
      <c r="DJ5" s="106">
        <v>262</v>
      </c>
      <c r="DK5" s="106">
        <v>352</v>
      </c>
      <c r="DL5" s="106">
        <v>378</v>
      </c>
      <c r="DM5" s="106">
        <v>380</v>
      </c>
      <c r="DN5" s="106">
        <v>363</v>
      </c>
      <c r="DO5" s="106">
        <v>318</v>
      </c>
      <c r="DQ5" s="105" t="e">
        <f>#REF!+1</f>
        <v>#REF!</v>
      </c>
      <c r="DR5" s="105" t="s">
        <v>366</v>
      </c>
      <c r="DS5" s="106">
        <v>195</v>
      </c>
      <c r="DT5" s="106">
        <v>224</v>
      </c>
      <c r="DU5" s="106">
        <v>262</v>
      </c>
      <c r="DV5" s="106">
        <v>275</v>
      </c>
      <c r="DW5" s="106">
        <v>262</v>
      </c>
      <c r="DX5" s="106">
        <v>352</v>
      </c>
      <c r="DY5" s="106">
        <v>378</v>
      </c>
      <c r="DZ5" s="106">
        <v>380</v>
      </c>
      <c r="EA5" s="106">
        <v>363</v>
      </c>
      <c r="EB5" s="106">
        <v>318</v>
      </c>
      <c r="ED5" s="105" t="e">
        <f>#REF!+1</f>
        <v>#REF!</v>
      </c>
      <c r="EE5" s="105" t="s">
        <v>366</v>
      </c>
      <c r="EF5" s="106">
        <v>195</v>
      </c>
      <c r="EG5" s="106">
        <v>224</v>
      </c>
      <c r="EH5" s="106">
        <v>262</v>
      </c>
      <c r="EI5" s="106">
        <v>275</v>
      </c>
      <c r="EJ5" s="106">
        <v>262</v>
      </c>
      <c r="EK5" s="106">
        <v>352</v>
      </c>
      <c r="EL5" s="106">
        <v>378</v>
      </c>
      <c r="EM5" s="106">
        <v>380</v>
      </c>
      <c r="EN5" s="106">
        <v>363</v>
      </c>
      <c r="EO5" s="106">
        <v>318</v>
      </c>
      <c r="EQ5" s="105" t="e">
        <f>#REF!+1</f>
        <v>#REF!</v>
      </c>
      <c r="ER5" s="105" t="s">
        <v>366</v>
      </c>
      <c r="ES5" s="106">
        <v>195</v>
      </c>
      <c r="ET5" s="106">
        <v>224</v>
      </c>
      <c r="EU5" s="106">
        <v>262</v>
      </c>
      <c r="EV5" s="106">
        <v>275</v>
      </c>
      <c r="EW5" s="106">
        <v>262</v>
      </c>
      <c r="EX5" s="106">
        <v>352</v>
      </c>
      <c r="EY5" s="106">
        <v>378</v>
      </c>
      <c r="EZ5" s="106">
        <v>380</v>
      </c>
      <c r="FA5" s="106">
        <v>363</v>
      </c>
      <c r="FB5" s="106">
        <v>318</v>
      </c>
      <c r="FD5" s="105" t="e">
        <f>#REF!+1</f>
        <v>#REF!</v>
      </c>
      <c r="FE5" s="105" t="s">
        <v>366</v>
      </c>
      <c r="FF5" s="106">
        <v>195</v>
      </c>
      <c r="FG5" s="106">
        <v>224</v>
      </c>
      <c r="FH5" s="106">
        <v>262</v>
      </c>
      <c r="FI5" s="106">
        <v>275</v>
      </c>
      <c r="FJ5" s="106">
        <v>262</v>
      </c>
      <c r="FK5" s="106">
        <v>352</v>
      </c>
      <c r="FL5" s="106">
        <v>378</v>
      </c>
      <c r="FM5" s="106">
        <v>380</v>
      </c>
      <c r="FN5" s="106">
        <v>363</v>
      </c>
      <c r="FO5" s="106">
        <v>318</v>
      </c>
      <c r="FQ5" s="105" t="e">
        <f>#REF!+1</f>
        <v>#REF!</v>
      </c>
      <c r="FR5" s="105" t="s">
        <v>366</v>
      </c>
      <c r="FS5" s="106">
        <v>195</v>
      </c>
      <c r="FT5" s="106">
        <v>224</v>
      </c>
      <c r="FU5" s="106">
        <v>262</v>
      </c>
      <c r="FV5" s="106">
        <v>275</v>
      </c>
      <c r="FW5" s="106">
        <v>262</v>
      </c>
      <c r="FX5" s="106">
        <v>352</v>
      </c>
      <c r="FY5" s="106">
        <v>378</v>
      </c>
      <c r="FZ5" s="106">
        <v>380</v>
      </c>
      <c r="GA5" s="106">
        <v>363</v>
      </c>
      <c r="GB5" s="106">
        <v>318</v>
      </c>
      <c r="GD5" s="105" t="e">
        <f>#REF!+1</f>
        <v>#REF!</v>
      </c>
      <c r="GE5" s="105" t="s">
        <v>366</v>
      </c>
      <c r="GF5" s="106">
        <v>195</v>
      </c>
      <c r="GG5" s="106">
        <v>224</v>
      </c>
      <c r="GH5" s="106">
        <v>262</v>
      </c>
      <c r="GI5" s="106">
        <v>275</v>
      </c>
      <c r="GJ5" s="106">
        <v>262</v>
      </c>
      <c r="GK5" s="106">
        <v>352</v>
      </c>
      <c r="GL5" s="106">
        <v>378</v>
      </c>
      <c r="GM5" s="106">
        <v>380</v>
      </c>
      <c r="GN5" s="106">
        <v>363</v>
      </c>
      <c r="GO5" s="106">
        <v>318</v>
      </c>
      <c r="GQ5" s="105" t="e">
        <f>#REF!+1</f>
        <v>#REF!</v>
      </c>
      <c r="GR5" s="105" t="s">
        <v>366</v>
      </c>
      <c r="GS5" s="106">
        <v>195</v>
      </c>
      <c r="GT5" s="106">
        <v>224</v>
      </c>
      <c r="GU5" s="106">
        <v>262</v>
      </c>
      <c r="GV5" s="106">
        <v>275</v>
      </c>
      <c r="GW5" s="106">
        <v>262</v>
      </c>
      <c r="GX5" s="106">
        <v>352</v>
      </c>
      <c r="GY5" s="106">
        <v>378</v>
      </c>
      <c r="GZ5" s="106">
        <v>380</v>
      </c>
      <c r="HA5" s="106">
        <v>363</v>
      </c>
      <c r="HB5" s="106">
        <v>318</v>
      </c>
      <c r="HD5" s="105" t="e">
        <f>#REF!+1</f>
        <v>#REF!</v>
      </c>
      <c r="HE5" s="105" t="s">
        <v>366</v>
      </c>
      <c r="HF5" s="106">
        <v>195</v>
      </c>
      <c r="HG5" s="106">
        <v>224</v>
      </c>
      <c r="HH5" s="106">
        <v>262</v>
      </c>
      <c r="HI5" s="106">
        <v>275</v>
      </c>
      <c r="HJ5" s="106">
        <v>262</v>
      </c>
      <c r="HK5" s="106">
        <v>352</v>
      </c>
      <c r="HL5" s="106">
        <v>378</v>
      </c>
      <c r="HM5" s="106">
        <v>380</v>
      </c>
      <c r="HN5" s="106">
        <v>363</v>
      </c>
      <c r="HO5" s="106">
        <v>318</v>
      </c>
    </row>
    <row r="6" spans="2:223" s="104" customFormat="1" ht="27" hidden="1" customHeight="1" x14ac:dyDescent="0.25">
      <c r="B6" s="99">
        <f t="shared" ref="B6:B44" si="26">B5+1</f>
        <v>3</v>
      </c>
      <c r="C6" s="107" t="e">
        <f>#REF!</f>
        <v>#REF!</v>
      </c>
      <c r="D6" s="101" t="e">
        <f>VLOOKUP(D$1,#REF!,D2,FALSE)</f>
        <v>#REF!</v>
      </c>
      <c r="E6" s="101" t="e">
        <f>VLOOKUP(E$1,#REF!,E2,FALSE)</f>
        <v>#REF!</v>
      </c>
      <c r="F6" s="101" t="e">
        <f>VLOOKUP(F$1,#REF!,F2,FALSE)</f>
        <v>#REF!</v>
      </c>
      <c r="G6" s="101" t="e">
        <f>VLOOKUP(G$1,#REF!,G2,FALSE)</f>
        <v>#REF!</v>
      </c>
      <c r="H6" s="101" t="e">
        <f>VLOOKUP(H$1,#REF!,H2,FALSE)</f>
        <v>#REF!</v>
      </c>
      <c r="I6" s="101" t="e">
        <f>VLOOKUP(I$1,#REF!,I2,FALSE)</f>
        <v>#REF!</v>
      </c>
      <c r="J6" s="101" t="e">
        <f>VLOOKUP(J$1,#REF!,J2,FALSE)</f>
        <v>#REF!</v>
      </c>
      <c r="K6" s="101" t="e">
        <f>VLOOKUP(K$1,#REF!,K2,FALSE)</f>
        <v>#REF!</v>
      </c>
      <c r="L6" s="101" t="e">
        <f>VLOOKUP(L$1,#REF!,L2,FALSE)</f>
        <v>#REF!</v>
      </c>
      <c r="M6" s="101" t="e">
        <f>VLOOKUP(M$1,#REF!,M2,FALSE)</f>
        <v>#REF!</v>
      </c>
      <c r="N6" s="102">
        <f t="shared" si="17"/>
        <v>0</v>
      </c>
      <c r="O6" s="103" t="str">
        <f t="shared" si="18"/>
        <v>No-To be included in the study</v>
      </c>
      <c r="Q6" s="105">
        <f t="shared" ref="Q6:Q44" si="27">Q5+1</f>
        <v>3</v>
      </c>
      <c r="R6" s="105" t="e">
        <f t="shared" si="19"/>
        <v>#REF!</v>
      </c>
      <c r="S6" s="101" t="e">
        <f>VLOOKUP(S$1,#REF!,S2,FALSE)</f>
        <v>#REF!</v>
      </c>
      <c r="T6" s="101" t="e">
        <f>VLOOKUP(T$1,#REF!,T2,FALSE)</f>
        <v>#REF!</v>
      </c>
      <c r="U6" s="101" t="e">
        <f>VLOOKUP(U$1,#REF!,U2,FALSE)</f>
        <v>#REF!</v>
      </c>
      <c r="V6" s="101" t="e">
        <f>VLOOKUP(V$1,#REF!,V2,FALSE)</f>
        <v>#REF!</v>
      </c>
      <c r="W6" s="101" t="e">
        <f>VLOOKUP(W$1,#REF!,W2,FALSE)</f>
        <v>#REF!</v>
      </c>
      <c r="X6" s="101" t="e">
        <f>VLOOKUP(X$1,#REF!,X2,FALSE)</f>
        <v>#REF!</v>
      </c>
      <c r="Y6" s="101" t="e">
        <f>VLOOKUP(Y$1,#REF!,Y2,FALSE)</f>
        <v>#REF!</v>
      </c>
      <c r="Z6" s="101" t="e">
        <f>VLOOKUP(Z$1,#REF!,Z2,FALSE)</f>
        <v>#REF!</v>
      </c>
      <c r="AA6" s="101" t="e">
        <f>VLOOKUP(AA$1,#REF!,AA2,FALSE)</f>
        <v>#REF!</v>
      </c>
      <c r="AB6" s="101" t="e">
        <f>VLOOKUP(AB$1,#REF!,AB2,FALSE)</f>
        <v>#REF!</v>
      </c>
      <c r="AD6" s="105">
        <f t="shared" ref="AD6:AD44" si="28">AD5+1</f>
        <v>3</v>
      </c>
      <c r="AE6" s="105" t="e">
        <f t="shared" si="20"/>
        <v>#REF!</v>
      </c>
      <c r="AF6" s="116" t="e">
        <f>VLOOKUP(AF$1,#REF!,AF2,FALSE)</f>
        <v>#REF!</v>
      </c>
      <c r="AG6" s="116" t="e">
        <f>VLOOKUP(AG$1,#REF!,AG2,FALSE)</f>
        <v>#REF!</v>
      </c>
      <c r="AH6" s="116" t="e">
        <f>VLOOKUP(AH$1,#REF!,AH2,FALSE)</f>
        <v>#REF!</v>
      </c>
      <c r="AI6" s="116" t="e">
        <f>VLOOKUP(AI$1,#REF!,AI2,FALSE)</f>
        <v>#REF!</v>
      </c>
      <c r="AJ6" s="116" t="e">
        <f>VLOOKUP(AJ$1,#REF!,AJ2,FALSE)</f>
        <v>#REF!</v>
      </c>
      <c r="AK6" s="116" t="e">
        <f>VLOOKUP(AK$1,#REF!,AK2,FALSE)</f>
        <v>#REF!</v>
      </c>
      <c r="AL6" s="116" t="e">
        <f>VLOOKUP(AL$1,#REF!,AL2,FALSE)</f>
        <v>#REF!</v>
      </c>
      <c r="AM6" s="116" t="e">
        <f>VLOOKUP(AM$1,#REF!,AM2,FALSE)</f>
        <v>#REF!</v>
      </c>
      <c r="AN6" s="116" t="e">
        <f>VLOOKUP(AN$1,#REF!,AN2,FALSE)</f>
        <v>#REF!</v>
      </c>
      <c r="AO6" s="116" t="e">
        <f>VLOOKUP(AO$1,#REF!,AO2,FALSE)</f>
        <v>#REF!</v>
      </c>
      <c r="AQ6" s="105">
        <f t="shared" ref="AQ6:AQ44" si="29">AQ5+1</f>
        <v>3</v>
      </c>
      <c r="AR6" s="105" t="e">
        <f t="shared" si="21"/>
        <v>#REF!</v>
      </c>
      <c r="AS6" s="116" t="e">
        <f>VLOOKUP(AS$1,#REF!,AS2,FALSE)</f>
        <v>#REF!</v>
      </c>
      <c r="AT6" s="116" t="e">
        <f>VLOOKUP(AT$1,#REF!,AT2,FALSE)</f>
        <v>#REF!</v>
      </c>
      <c r="AU6" s="116" t="e">
        <f>VLOOKUP(AU$1,#REF!,AU2,FALSE)</f>
        <v>#REF!</v>
      </c>
      <c r="AV6" s="116" t="e">
        <f>VLOOKUP(AV$1,#REF!,AV2,FALSE)</f>
        <v>#REF!</v>
      </c>
      <c r="AW6" s="116" t="e">
        <f>VLOOKUP(AW$1,#REF!,AW2,FALSE)</f>
        <v>#REF!</v>
      </c>
      <c r="AX6" s="116" t="e">
        <f>VLOOKUP(AX$1,#REF!,AX2,FALSE)</f>
        <v>#REF!</v>
      </c>
      <c r="AY6" s="116" t="e">
        <f>VLOOKUP(AY$1,#REF!,AY2,FALSE)</f>
        <v>#REF!</v>
      </c>
      <c r="AZ6" s="116" t="e">
        <f>VLOOKUP(AZ$1,#REF!,AZ2,FALSE)</f>
        <v>#REF!</v>
      </c>
      <c r="BA6" s="116" t="e">
        <f>VLOOKUP(BA$1,#REF!,BA2,FALSE)</f>
        <v>#REF!</v>
      </c>
      <c r="BB6" s="116" t="e">
        <f>VLOOKUP(BB$1,#REF!,BB2,FALSE)</f>
        <v>#REF!</v>
      </c>
      <c r="BD6" s="105">
        <f t="shared" ref="BD6:BD44" si="30">BD5+1</f>
        <v>3</v>
      </c>
      <c r="BE6" s="105" t="e">
        <f t="shared" si="22"/>
        <v>#REF!</v>
      </c>
      <c r="BF6" s="120" t="e">
        <f>VLOOKUP(BF$1,#REF!,BF2,FALSE)</f>
        <v>#REF!</v>
      </c>
      <c r="BG6" s="120" t="e">
        <f>VLOOKUP(BG$1,#REF!,BG2,FALSE)</f>
        <v>#REF!</v>
      </c>
      <c r="BH6" s="120" t="e">
        <f>VLOOKUP(BH$1,#REF!,BH2,FALSE)</f>
        <v>#REF!</v>
      </c>
      <c r="BI6" s="120" t="e">
        <f>VLOOKUP(BI$1,#REF!,BI2,FALSE)</f>
        <v>#REF!</v>
      </c>
      <c r="BJ6" s="120" t="e">
        <f>VLOOKUP(BJ$1,#REF!,BJ2,FALSE)</f>
        <v>#REF!</v>
      </c>
      <c r="BK6" s="120" t="e">
        <f>VLOOKUP(BK$1,#REF!,BK2,FALSE)</f>
        <v>#REF!</v>
      </c>
      <c r="BL6" s="120" t="e">
        <f>VLOOKUP(BL$1,#REF!,BL2,FALSE)</f>
        <v>#REF!</v>
      </c>
      <c r="BM6" s="120" t="e">
        <f>VLOOKUP(BM$1,#REF!,BM2,FALSE)</f>
        <v>#REF!</v>
      </c>
      <c r="BN6" s="120" t="e">
        <f>VLOOKUP(BN$1,#REF!,BN2,FALSE)</f>
        <v>#REF!</v>
      </c>
      <c r="BO6" s="120" t="e">
        <f>VLOOKUP(BO$1,#REF!,BO2,FALSE)</f>
        <v>#REF!</v>
      </c>
      <c r="BQ6" s="105">
        <f t="shared" ref="BQ6:BQ44" si="31">BQ5+1</f>
        <v>3</v>
      </c>
      <c r="BR6" s="105" t="e">
        <f t="shared" si="23"/>
        <v>#REF!</v>
      </c>
      <c r="BS6" s="120" t="e">
        <f>VLOOKUP(BS$1,#REF!,BS2,FALSE)</f>
        <v>#REF!</v>
      </c>
      <c r="BT6" s="120" t="e">
        <f>VLOOKUP(BT$1,#REF!,BT2,FALSE)</f>
        <v>#REF!</v>
      </c>
      <c r="BU6" s="120" t="e">
        <f>VLOOKUP(BU$1,#REF!,BU2,FALSE)</f>
        <v>#REF!</v>
      </c>
      <c r="BV6" s="120" t="e">
        <f>VLOOKUP(BV$1,#REF!,BV2,FALSE)</f>
        <v>#REF!</v>
      </c>
      <c r="BW6" s="120" t="e">
        <f>VLOOKUP(BW$1,#REF!,BW2,FALSE)</f>
        <v>#REF!</v>
      </c>
      <c r="BX6" s="120" t="e">
        <f>VLOOKUP(BX$1,#REF!,BX2,FALSE)</f>
        <v>#REF!</v>
      </c>
      <c r="BY6" s="120" t="e">
        <f>VLOOKUP(BY$1,#REF!,BY2,FALSE)</f>
        <v>#REF!</v>
      </c>
      <c r="BZ6" s="120" t="e">
        <f>VLOOKUP(BZ$1,#REF!,BZ2,FALSE)</f>
        <v>#REF!</v>
      </c>
      <c r="CA6" s="120" t="e">
        <f>VLOOKUP(CA$1,#REF!,CA2,FALSE)</f>
        <v>#REF!</v>
      </c>
      <c r="CB6" s="120" t="e">
        <f>VLOOKUP(CB$1,#REF!,CB2,FALSE)</f>
        <v>#REF!</v>
      </c>
      <c r="CD6" s="105">
        <f t="shared" ref="CD6:CD44" si="32">CD5+1</f>
        <v>3</v>
      </c>
      <c r="CE6" s="105" t="e">
        <f t="shared" si="24"/>
        <v>#REF!</v>
      </c>
      <c r="CF6" s="120" t="e">
        <f>VLOOKUP(CF$1,#REF!,CF2,FALSE)</f>
        <v>#REF!</v>
      </c>
      <c r="CG6" s="120" t="e">
        <f>VLOOKUP(CG$1,#REF!,CG2,FALSE)</f>
        <v>#REF!</v>
      </c>
      <c r="CH6" s="120" t="e">
        <f>VLOOKUP(CH$1,#REF!,CH2,FALSE)</f>
        <v>#REF!</v>
      </c>
      <c r="CI6" s="120" t="e">
        <f>VLOOKUP(CI$1,#REF!,CI2,FALSE)</f>
        <v>#REF!</v>
      </c>
      <c r="CJ6" s="120" t="e">
        <f>VLOOKUP(CJ$1,#REF!,CJ2,FALSE)</f>
        <v>#REF!</v>
      </c>
      <c r="CK6" s="120" t="e">
        <f>VLOOKUP(CK$1,#REF!,CK2,FALSE)</f>
        <v>#REF!</v>
      </c>
      <c r="CL6" s="120" t="e">
        <f>VLOOKUP(CL$1,#REF!,CL2,FALSE)</f>
        <v>#REF!</v>
      </c>
      <c r="CM6" s="120" t="e">
        <f>VLOOKUP(CM$1,#REF!,CM2,FALSE)</f>
        <v>#REF!</v>
      </c>
      <c r="CN6" s="120" t="e">
        <f>VLOOKUP(CN$1,#REF!,CN2,FALSE)</f>
        <v>#REF!</v>
      </c>
      <c r="CO6" s="120" t="e">
        <f>VLOOKUP(CO$1,#REF!,CO2,FALSE)</f>
        <v>#REF!</v>
      </c>
      <c r="CQ6" s="105">
        <f t="shared" ref="CQ6:CQ44" si="33">CQ5+1</f>
        <v>3</v>
      </c>
      <c r="CR6" s="105" t="e">
        <f t="shared" si="25"/>
        <v>#REF!</v>
      </c>
      <c r="CS6" s="120" t="e">
        <f>VLOOKUP(CS$1,#REF!,CS2,FALSE)</f>
        <v>#REF!</v>
      </c>
      <c r="CT6" s="120" t="e">
        <f>VLOOKUP(CT$1,#REF!,CT2,FALSE)</f>
        <v>#REF!</v>
      </c>
      <c r="CU6" s="120" t="e">
        <f>VLOOKUP(CU$1,#REF!,CU2,FALSE)</f>
        <v>#REF!</v>
      </c>
      <c r="CV6" s="120" t="e">
        <f>VLOOKUP(CV$1,#REF!,CV2,FALSE)</f>
        <v>#REF!</v>
      </c>
      <c r="CW6" s="120" t="e">
        <f>VLOOKUP(CW$1,#REF!,CW2,FALSE)</f>
        <v>#REF!</v>
      </c>
      <c r="CX6" s="120" t="e">
        <f>VLOOKUP(CX$1,#REF!,CX2,FALSE)</f>
        <v>#REF!</v>
      </c>
      <c r="CY6" s="120" t="e">
        <f>VLOOKUP(CY$1,#REF!,CY2,FALSE)</f>
        <v>#REF!</v>
      </c>
      <c r="CZ6" s="120" t="e">
        <f>VLOOKUP(CZ$1,#REF!,CZ2,FALSE)</f>
        <v>#REF!</v>
      </c>
      <c r="DA6" s="120" t="e">
        <f>VLOOKUP(DA$1,#REF!,DA2,FALSE)</f>
        <v>#REF!</v>
      </c>
      <c r="DB6" s="120" t="e">
        <f>VLOOKUP(DB$1,#REF!,DB2,FALSE)</f>
        <v>#REF!</v>
      </c>
      <c r="DD6" s="105" t="e">
        <f t="shared" ref="DD6:DD22" si="34">DD5+1</f>
        <v>#REF!</v>
      </c>
      <c r="DE6" s="105" t="s">
        <v>372</v>
      </c>
      <c r="DF6" s="106">
        <v>0.33</v>
      </c>
      <c r="DG6" s="106">
        <v>0.4</v>
      </c>
      <c r="DH6" s="106">
        <v>0.41</v>
      </c>
      <c r="DI6" s="106">
        <v>0.44</v>
      </c>
      <c r="DJ6" s="106">
        <v>0.44</v>
      </c>
      <c r="DK6" s="106">
        <v>0.42</v>
      </c>
      <c r="DL6" s="106">
        <v>0.37</v>
      </c>
      <c r="DM6" s="106">
        <v>0.38</v>
      </c>
      <c r="DN6" s="106">
        <v>0.35</v>
      </c>
      <c r="DO6" s="106">
        <v>0.34</v>
      </c>
      <c r="DQ6" s="105" t="e">
        <f t="shared" ref="DQ6:DQ22" si="35">DQ5+1</f>
        <v>#REF!</v>
      </c>
      <c r="DR6" s="105" t="s">
        <v>372</v>
      </c>
      <c r="DS6" s="106">
        <v>0.33</v>
      </c>
      <c r="DT6" s="106">
        <v>0.4</v>
      </c>
      <c r="DU6" s="106">
        <v>0.41</v>
      </c>
      <c r="DV6" s="106">
        <v>0.44</v>
      </c>
      <c r="DW6" s="106">
        <v>0.44</v>
      </c>
      <c r="DX6" s="106">
        <v>0.42</v>
      </c>
      <c r="DY6" s="106">
        <v>0.37</v>
      </c>
      <c r="DZ6" s="106">
        <v>0.38</v>
      </c>
      <c r="EA6" s="106">
        <v>0.35</v>
      </c>
      <c r="EB6" s="106">
        <v>0.34</v>
      </c>
      <c r="ED6" s="105" t="e">
        <f t="shared" ref="ED6:ED22" si="36">ED5+1</f>
        <v>#REF!</v>
      </c>
      <c r="EE6" s="105" t="s">
        <v>372</v>
      </c>
      <c r="EF6" s="106">
        <v>0.33</v>
      </c>
      <c r="EG6" s="106">
        <v>0.4</v>
      </c>
      <c r="EH6" s="106">
        <v>0.41</v>
      </c>
      <c r="EI6" s="106">
        <v>0.44</v>
      </c>
      <c r="EJ6" s="106">
        <v>0.44</v>
      </c>
      <c r="EK6" s="106">
        <v>0.42</v>
      </c>
      <c r="EL6" s="106">
        <v>0.37</v>
      </c>
      <c r="EM6" s="106">
        <v>0.38</v>
      </c>
      <c r="EN6" s="106">
        <v>0.35</v>
      </c>
      <c r="EO6" s="106">
        <v>0.34</v>
      </c>
      <c r="EQ6" s="105" t="e">
        <f t="shared" ref="EQ6:EQ22" si="37">EQ5+1</f>
        <v>#REF!</v>
      </c>
      <c r="ER6" s="105" t="s">
        <v>372</v>
      </c>
      <c r="ES6" s="106">
        <v>0.33</v>
      </c>
      <c r="ET6" s="106">
        <v>0.4</v>
      </c>
      <c r="EU6" s="106">
        <v>0.41</v>
      </c>
      <c r="EV6" s="106">
        <v>0.44</v>
      </c>
      <c r="EW6" s="106">
        <v>0.44</v>
      </c>
      <c r="EX6" s="106">
        <v>0.42</v>
      </c>
      <c r="EY6" s="106">
        <v>0.37</v>
      </c>
      <c r="EZ6" s="106">
        <v>0.38</v>
      </c>
      <c r="FA6" s="106">
        <v>0.35</v>
      </c>
      <c r="FB6" s="106">
        <v>0.34</v>
      </c>
      <c r="FD6" s="105" t="e">
        <f t="shared" ref="FD6:FD22" si="38">FD5+1</f>
        <v>#REF!</v>
      </c>
      <c r="FE6" s="105" t="s">
        <v>372</v>
      </c>
      <c r="FF6" s="106">
        <v>0.33</v>
      </c>
      <c r="FG6" s="106">
        <v>0.4</v>
      </c>
      <c r="FH6" s="106">
        <v>0.41</v>
      </c>
      <c r="FI6" s="106">
        <v>0.44</v>
      </c>
      <c r="FJ6" s="106">
        <v>0.44</v>
      </c>
      <c r="FK6" s="106">
        <v>0.42</v>
      </c>
      <c r="FL6" s="106">
        <v>0.37</v>
      </c>
      <c r="FM6" s="106">
        <v>0.38</v>
      </c>
      <c r="FN6" s="106">
        <v>0.35</v>
      </c>
      <c r="FO6" s="106">
        <v>0.34</v>
      </c>
      <c r="FQ6" s="105" t="e">
        <f t="shared" ref="FQ6:FQ22" si="39">FQ5+1</f>
        <v>#REF!</v>
      </c>
      <c r="FR6" s="105" t="s">
        <v>372</v>
      </c>
      <c r="FS6" s="106">
        <v>0.33</v>
      </c>
      <c r="FT6" s="106">
        <v>0.4</v>
      </c>
      <c r="FU6" s="106">
        <v>0.41</v>
      </c>
      <c r="FV6" s="106">
        <v>0.44</v>
      </c>
      <c r="FW6" s="106">
        <v>0.44</v>
      </c>
      <c r="FX6" s="106">
        <v>0.42</v>
      </c>
      <c r="FY6" s="106">
        <v>0.37</v>
      </c>
      <c r="FZ6" s="106">
        <v>0.38</v>
      </c>
      <c r="GA6" s="106">
        <v>0.35</v>
      </c>
      <c r="GB6" s="106">
        <v>0.34</v>
      </c>
      <c r="GD6" s="105" t="e">
        <f t="shared" ref="GD6:GD22" si="40">GD5+1</f>
        <v>#REF!</v>
      </c>
      <c r="GE6" s="105" t="s">
        <v>372</v>
      </c>
      <c r="GF6" s="106">
        <v>0.33</v>
      </c>
      <c r="GG6" s="106">
        <v>0.4</v>
      </c>
      <c r="GH6" s="106">
        <v>0.41</v>
      </c>
      <c r="GI6" s="106">
        <v>0.44</v>
      </c>
      <c r="GJ6" s="106">
        <v>0.44</v>
      </c>
      <c r="GK6" s="106">
        <v>0.42</v>
      </c>
      <c r="GL6" s="106">
        <v>0.37</v>
      </c>
      <c r="GM6" s="106">
        <v>0.38</v>
      </c>
      <c r="GN6" s="106">
        <v>0.35</v>
      </c>
      <c r="GO6" s="106">
        <v>0.34</v>
      </c>
      <c r="GQ6" s="105" t="e">
        <f t="shared" ref="GQ6:GQ22" si="41">GQ5+1</f>
        <v>#REF!</v>
      </c>
      <c r="GR6" s="105" t="s">
        <v>372</v>
      </c>
      <c r="GS6" s="106">
        <v>0.33</v>
      </c>
      <c r="GT6" s="106">
        <v>0.4</v>
      </c>
      <c r="GU6" s="106">
        <v>0.41</v>
      </c>
      <c r="GV6" s="106">
        <v>0.44</v>
      </c>
      <c r="GW6" s="106">
        <v>0.44</v>
      </c>
      <c r="GX6" s="106">
        <v>0.42</v>
      </c>
      <c r="GY6" s="106">
        <v>0.37</v>
      </c>
      <c r="GZ6" s="106">
        <v>0.38</v>
      </c>
      <c r="HA6" s="106">
        <v>0.35</v>
      </c>
      <c r="HB6" s="106">
        <v>0.34</v>
      </c>
      <c r="HD6" s="105" t="e">
        <f t="shared" ref="HD6:HD22" si="42">HD5+1</f>
        <v>#REF!</v>
      </c>
      <c r="HE6" s="105" t="s">
        <v>372</v>
      </c>
      <c r="HF6" s="106">
        <v>0.33</v>
      </c>
      <c r="HG6" s="106">
        <v>0.4</v>
      </c>
      <c r="HH6" s="106">
        <v>0.41</v>
      </c>
      <c r="HI6" s="106">
        <v>0.44</v>
      </c>
      <c r="HJ6" s="106">
        <v>0.44</v>
      </c>
      <c r="HK6" s="106">
        <v>0.42</v>
      </c>
      <c r="HL6" s="106">
        <v>0.37</v>
      </c>
      <c r="HM6" s="106">
        <v>0.38</v>
      </c>
      <c r="HN6" s="106">
        <v>0.35</v>
      </c>
      <c r="HO6" s="106">
        <v>0.34</v>
      </c>
    </row>
    <row r="7" spans="2:223" s="104" customFormat="1" ht="18" hidden="1" customHeight="1" x14ac:dyDescent="0.25">
      <c r="B7" s="99">
        <f t="shared" si="26"/>
        <v>4</v>
      </c>
      <c r="C7" s="107" t="e">
        <f>#REF!</f>
        <v>#REF!</v>
      </c>
      <c r="D7" s="101" t="e">
        <f>VLOOKUP(D$1,#REF!,D2,FALSE)</f>
        <v>#REF!</v>
      </c>
      <c r="E7" s="101" t="e">
        <f>VLOOKUP(E$1,#REF!,E2,FALSE)</f>
        <v>#REF!</v>
      </c>
      <c r="F7" s="101" t="e">
        <f>VLOOKUP(F$1,#REF!,F2,FALSE)</f>
        <v>#REF!</v>
      </c>
      <c r="G7" s="101" t="e">
        <f>VLOOKUP(G$1,#REF!,G2,FALSE)</f>
        <v>#REF!</v>
      </c>
      <c r="H7" s="101" t="e">
        <f>VLOOKUP(H$1,#REF!,H2,FALSE)</f>
        <v>#REF!</v>
      </c>
      <c r="I7" s="101" t="e">
        <f>VLOOKUP(I$1,#REF!,I2,FALSE)</f>
        <v>#REF!</v>
      </c>
      <c r="J7" s="101" t="e">
        <f>VLOOKUP(J$1,#REF!,J2,FALSE)</f>
        <v>#REF!</v>
      </c>
      <c r="K7" s="101" t="e">
        <f>VLOOKUP(K$1,#REF!,K2,FALSE)</f>
        <v>#REF!</v>
      </c>
      <c r="L7" s="101" t="e">
        <f>VLOOKUP(L$1,#REF!,L2,FALSE)</f>
        <v>#REF!</v>
      </c>
      <c r="M7" s="101" t="e">
        <f>VLOOKUP(M$1,#REF!,M2,FALSE)</f>
        <v>#REF!</v>
      </c>
      <c r="N7" s="102">
        <f t="shared" si="17"/>
        <v>0</v>
      </c>
      <c r="O7" s="103" t="str">
        <f t="shared" si="18"/>
        <v>No-To be included in the study</v>
      </c>
      <c r="Q7" s="105">
        <f t="shared" si="27"/>
        <v>4</v>
      </c>
      <c r="R7" s="105" t="e">
        <f t="shared" si="19"/>
        <v>#REF!</v>
      </c>
      <c r="S7" s="101" t="e">
        <f>VLOOKUP(S$1,#REF!,S2,FALSE)</f>
        <v>#REF!</v>
      </c>
      <c r="T7" s="101" t="e">
        <f>VLOOKUP(T$1,#REF!,T2,FALSE)</f>
        <v>#REF!</v>
      </c>
      <c r="U7" s="101" t="e">
        <f>VLOOKUP(U$1,#REF!,U2,FALSE)</f>
        <v>#REF!</v>
      </c>
      <c r="V7" s="101" t="e">
        <f>VLOOKUP(V$1,#REF!,V2,FALSE)</f>
        <v>#REF!</v>
      </c>
      <c r="W7" s="101" t="e">
        <f>VLOOKUP(W$1,#REF!,W2,FALSE)</f>
        <v>#REF!</v>
      </c>
      <c r="X7" s="101" t="e">
        <f>VLOOKUP(X$1,#REF!,X2,FALSE)</f>
        <v>#REF!</v>
      </c>
      <c r="Y7" s="101" t="e">
        <f>VLOOKUP(Y$1,#REF!,Y2,FALSE)</f>
        <v>#REF!</v>
      </c>
      <c r="Z7" s="101" t="e">
        <f>VLOOKUP(Z$1,#REF!,Z2,FALSE)</f>
        <v>#REF!</v>
      </c>
      <c r="AA7" s="101" t="e">
        <f>VLOOKUP(AA$1,#REF!,AA2,FALSE)</f>
        <v>#REF!</v>
      </c>
      <c r="AB7" s="101" t="e">
        <f>VLOOKUP(AB$1,#REF!,AB2,FALSE)</f>
        <v>#REF!</v>
      </c>
      <c r="AD7" s="105">
        <f t="shared" si="28"/>
        <v>4</v>
      </c>
      <c r="AE7" s="105" t="e">
        <f t="shared" si="20"/>
        <v>#REF!</v>
      </c>
      <c r="AF7" s="116" t="e">
        <f>VLOOKUP(AF$1,#REF!,AF2,FALSE)</f>
        <v>#REF!</v>
      </c>
      <c r="AG7" s="116" t="e">
        <f>VLOOKUP(AG$1,#REF!,AG2,FALSE)</f>
        <v>#REF!</v>
      </c>
      <c r="AH7" s="116" t="e">
        <f>VLOOKUP(AH$1,#REF!,AH2,FALSE)</f>
        <v>#REF!</v>
      </c>
      <c r="AI7" s="116" t="e">
        <f>VLOOKUP(AI$1,#REF!,AI2,FALSE)</f>
        <v>#REF!</v>
      </c>
      <c r="AJ7" s="116" t="e">
        <f>VLOOKUP(AJ$1,#REF!,AJ2,FALSE)</f>
        <v>#REF!</v>
      </c>
      <c r="AK7" s="116" t="e">
        <f>VLOOKUP(AK$1,#REF!,AK2,FALSE)</f>
        <v>#REF!</v>
      </c>
      <c r="AL7" s="116" t="e">
        <f>VLOOKUP(AL$1,#REF!,AL2,FALSE)</f>
        <v>#REF!</v>
      </c>
      <c r="AM7" s="116" t="e">
        <f>VLOOKUP(AM$1,#REF!,AM2,FALSE)</f>
        <v>#REF!</v>
      </c>
      <c r="AN7" s="116" t="e">
        <f>VLOOKUP(AN$1,#REF!,AN2,FALSE)</f>
        <v>#REF!</v>
      </c>
      <c r="AO7" s="116" t="e">
        <f>VLOOKUP(AO$1,#REF!,AO2,FALSE)</f>
        <v>#REF!</v>
      </c>
      <c r="AQ7" s="105">
        <f t="shared" si="29"/>
        <v>4</v>
      </c>
      <c r="AR7" s="105" t="e">
        <f t="shared" si="21"/>
        <v>#REF!</v>
      </c>
      <c r="AS7" s="116" t="e">
        <f>VLOOKUP(AS$1,#REF!,AS2,FALSE)</f>
        <v>#REF!</v>
      </c>
      <c r="AT7" s="116" t="e">
        <f>VLOOKUP(AT$1,#REF!,AT2,FALSE)</f>
        <v>#REF!</v>
      </c>
      <c r="AU7" s="116" t="e">
        <f>VLOOKUP(AU$1,#REF!,AU2,FALSE)</f>
        <v>#REF!</v>
      </c>
      <c r="AV7" s="116" t="e">
        <f>VLOOKUP(AV$1,#REF!,AV2,FALSE)</f>
        <v>#REF!</v>
      </c>
      <c r="AW7" s="116" t="e">
        <f>VLOOKUP(AW$1,#REF!,AW2,FALSE)</f>
        <v>#REF!</v>
      </c>
      <c r="AX7" s="116" t="e">
        <f>VLOOKUP(AX$1,#REF!,AX2,FALSE)</f>
        <v>#REF!</v>
      </c>
      <c r="AY7" s="116" t="e">
        <f>VLOOKUP(AY$1,#REF!,AY2,FALSE)</f>
        <v>#REF!</v>
      </c>
      <c r="AZ7" s="116" t="e">
        <f>VLOOKUP(AZ$1,#REF!,AZ2,FALSE)</f>
        <v>#REF!</v>
      </c>
      <c r="BA7" s="116" t="e">
        <f>VLOOKUP(BA$1,#REF!,BA2,FALSE)</f>
        <v>#REF!</v>
      </c>
      <c r="BB7" s="116" t="e">
        <f>VLOOKUP(BB$1,#REF!,BB2,FALSE)</f>
        <v>#REF!</v>
      </c>
      <c r="BD7" s="105">
        <f t="shared" si="30"/>
        <v>4</v>
      </c>
      <c r="BE7" s="105" t="e">
        <f t="shared" si="22"/>
        <v>#REF!</v>
      </c>
      <c r="BF7" s="120" t="e">
        <f>VLOOKUP(BF$1,#REF!,BF2,FALSE)</f>
        <v>#REF!</v>
      </c>
      <c r="BG7" s="120" t="e">
        <f>VLOOKUP(BG$1,#REF!,BG2,FALSE)</f>
        <v>#REF!</v>
      </c>
      <c r="BH7" s="120" t="e">
        <f>VLOOKUP(BH$1,#REF!,BH2,FALSE)</f>
        <v>#REF!</v>
      </c>
      <c r="BI7" s="120" t="e">
        <f>VLOOKUP(BI$1,#REF!,BI2,FALSE)</f>
        <v>#REF!</v>
      </c>
      <c r="BJ7" s="120" t="e">
        <f>VLOOKUP(BJ$1,#REF!,BJ2,FALSE)</f>
        <v>#REF!</v>
      </c>
      <c r="BK7" s="120" t="e">
        <f>VLOOKUP(BK$1,#REF!,BK2,FALSE)</f>
        <v>#REF!</v>
      </c>
      <c r="BL7" s="120" t="e">
        <f>VLOOKUP(BL$1,#REF!,BL2,FALSE)</f>
        <v>#REF!</v>
      </c>
      <c r="BM7" s="120" t="e">
        <f>VLOOKUP(BM$1,#REF!,BM2,FALSE)</f>
        <v>#REF!</v>
      </c>
      <c r="BN7" s="120" t="e">
        <f>VLOOKUP(BN$1,#REF!,BN2,FALSE)</f>
        <v>#REF!</v>
      </c>
      <c r="BO7" s="120" t="e">
        <f>VLOOKUP(BO$1,#REF!,BO2,FALSE)</f>
        <v>#REF!</v>
      </c>
      <c r="BQ7" s="105">
        <f t="shared" si="31"/>
        <v>4</v>
      </c>
      <c r="BR7" s="105" t="e">
        <f t="shared" si="23"/>
        <v>#REF!</v>
      </c>
      <c r="BS7" s="120" t="e">
        <f>VLOOKUP(BS$1,#REF!,BS2,FALSE)</f>
        <v>#REF!</v>
      </c>
      <c r="BT7" s="120" t="e">
        <f>VLOOKUP(BT$1,#REF!,BT2,FALSE)</f>
        <v>#REF!</v>
      </c>
      <c r="BU7" s="120" t="e">
        <f>VLOOKUP(BU$1,#REF!,BU2,FALSE)</f>
        <v>#REF!</v>
      </c>
      <c r="BV7" s="120" t="e">
        <f>VLOOKUP(BV$1,#REF!,BV2,FALSE)</f>
        <v>#REF!</v>
      </c>
      <c r="BW7" s="120" t="e">
        <f>VLOOKUP(BW$1,#REF!,BW2,FALSE)</f>
        <v>#REF!</v>
      </c>
      <c r="BX7" s="120" t="e">
        <f>VLOOKUP(BX$1,#REF!,BX2,FALSE)</f>
        <v>#REF!</v>
      </c>
      <c r="BY7" s="120" t="e">
        <f>VLOOKUP(BY$1,#REF!,BY2,FALSE)</f>
        <v>#REF!</v>
      </c>
      <c r="BZ7" s="120" t="e">
        <f>VLOOKUP(BZ$1,#REF!,BZ2,FALSE)</f>
        <v>#REF!</v>
      </c>
      <c r="CA7" s="120" t="e">
        <f>VLOOKUP(CA$1,#REF!,CA2,FALSE)</f>
        <v>#REF!</v>
      </c>
      <c r="CB7" s="120" t="e">
        <f>VLOOKUP(CB$1,#REF!,CB2,FALSE)</f>
        <v>#REF!</v>
      </c>
      <c r="CD7" s="105">
        <f t="shared" si="32"/>
        <v>4</v>
      </c>
      <c r="CE7" s="105" t="e">
        <f t="shared" si="24"/>
        <v>#REF!</v>
      </c>
      <c r="CF7" s="120" t="e">
        <f>VLOOKUP(CF$1,#REF!,CF2,FALSE)</f>
        <v>#REF!</v>
      </c>
      <c r="CG7" s="120" t="e">
        <f>VLOOKUP(CG$1,#REF!,CG2,FALSE)</f>
        <v>#REF!</v>
      </c>
      <c r="CH7" s="120" t="e">
        <f>VLOOKUP(CH$1,#REF!,CH2,FALSE)</f>
        <v>#REF!</v>
      </c>
      <c r="CI7" s="120" t="e">
        <f>VLOOKUP(CI$1,#REF!,CI2,FALSE)</f>
        <v>#REF!</v>
      </c>
      <c r="CJ7" s="120" t="e">
        <f>VLOOKUP(CJ$1,#REF!,CJ2,FALSE)</f>
        <v>#REF!</v>
      </c>
      <c r="CK7" s="120" t="e">
        <f>VLOOKUP(CK$1,#REF!,CK2,FALSE)</f>
        <v>#REF!</v>
      </c>
      <c r="CL7" s="120" t="e">
        <f>VLOOKUP(CL$1,#REF!,CL2,FALSE)</f>
        <v>#REF!</v>
      </c>
      <c r="CM7" s="120" t="e">
        <f>VLOOKUP(CM$1,#REF!,CM2,FALSE)</f>
        <v>#REF!</v>
      </c>
      <c r="CN7" s="120" t="e">
        <f>VLOOKUP(CN$1,#REF!,CN2,FALSE)</f>
        <v>#REF!</v>
      </c>
      <c r="CO7" s="120" t="e">
        <f>VLOOKUP(CO$1,#REF!,CO2,FALSE)</f>
        <v>#REF!</v>
      </c>
      <c r="CQ7" s="105">
        <f t="shared" si="33"/>
        <v>4</v>
      </c>
      <c r="CR7" s="105" t="e">
        <f t="shared" si="25"/>
        <v>#REF!</v>
      </c>
      <c r="CS7" s="120" t="e">
        <f>VLOOKUP(CS$1,#REF!,CS2,FALSE)</f>
        <v>#REF!</v>
      </c>
      <c r="CT7" s="120" t="e">
        <f>VLOOKUP(CT$1,#REF!,CT2,FALSE)</f>
        <v>#REF!</v>
      </c>
      <c r="CU7" s="120" t="e">
        <f>VLOOKUP(CU$1,#REF!,CU2,FALSE)</f>
        <v>#REF!</v>
      </c>
      <c r="CV7" s="120" t="e">
        <f>VLOOKUP(CV$1,#REF!,CV2,FALSE)</f>
        <v>#REF!</v>
      </c>
      <c r="CW7" s="120" t="e">
        <f>VLOOKUP(CW$1,#REF!,CW2,FALSE)</f>
        <v>#REF!</v>
      </c>
      <c r="CX7" s="120" t="e">
        <f>VLOOKUP(CX$1,#REF!,CX2,FALSE)</f>
        <v>#REF!</v>
      </c>
      <c r="CY7" s="120" t="e">
        <f>VLOOKUP(CY$1,#REF!,CY2,FALSE)</f>
        <v>#REF!</v>
      </c>
      <c r="CZ7" s="120" t="e">
        <f>VLOOKUP(CZ$1,#REF!,CZ2,FALSE)</f>
        <v>#REF!</v>
      </c>
      <c r="DA7" s="120" t="e">
        <f>VLOOKUP(DA$1,#REF!,DA2,FALSE)</f>
        <v>#REF!</v>
      </c>
      <c r="DB7" s="120" t="e">
        <f>VLOOKUP(DB$1,#REF!,DB2,FALSE)</f>
        <v>#REF!</v>
      </c>
      <c r="DD7" s="105" t="e">
        <f>#REF!+1</f>
        <v>#REF!</v>
      </c>
      <c r="DE7" s="108" t="s">
        <v>387</v>
      </c>
      <c r="DF7" s="109" t="e">
        <f>#REF!</f>
        <v>#REF!</v>
      </c>
      <c r="DG7" s="109" t="e">
        <f t="shared" ref="DG7:DO7" si="43">#REF!</f>
        <v>#REF!</v>
      </c>
      <c r="DH7" s="109" t="e">
        <f t="shared" si="43"/>
        <v>#REF!</v>
      </c>
      <c r="DI7" s="109" t="e">
        <f t="shared" si="43"/>
        <v>#REF!</v>
      </c>
      <c r="DJ7" s="109" t="e">
        <f t="shared" si="43"/>
        <v>#REF!</v>
      </c>
      <c r="DK7" s="109" t="e">
        <f t="shared" si="43"/>
        <v>#REF!</v>
      </c>
      <c r="DL7" s="109" t="e">
        <f t="shared" si="43"/>
        <v>#REF!</v>
      </c>
      <c r="DM7" s="109" t="e">
        <f t="shared" si="43"/>
        <v>#REF!</v>
      </c>
      <c r="DN7" s="109" t="e">
        <f t="shared" si="43"/>
        <v>#REF!</v>
      </c>
      <c r="DO7" s="109" t="e">
        <f t="shared" si="43"/>
        <v>#REF!</v>
      </c>
      <c r="DQ7" s="105" t="e">
        <f>#REF!+1</f>
        <v>#REF!</v>
      </c>
      <c r="DR7" s="108" t="s">
        <v>387</v>
      </c>
      <c r="DS7" s="109" t="e">
        <f>#REF!</f>
        <v>#REF!</v>
      </c>
      <c r="DT7" s="109" t="e">
        <f t="shared" ref="DT7:EB7" si="44">#REF!</f>
        <v>#REF!</v>
      </c>
      <c r="DU7" s="109" t="e">
        <f t="shared" si="44"/>
        <v>#REF!</v>
      </c>
      <c r="DV7" s="109" t="e">
        <f t="shared" si="44"/>
        <v>#REF!</v>
      </c>
      <c r="DW7" s="109" t="e">
        <f t="shared" si="44"/>
        <v>#REF!</v>
      </c>
      <c r="DX7" s="109" t="e">
        <f t="shared" si="44"/>
        <v>#REF!</v>
      </c>
      <c r="DY7" s="109" t="e">
        <f t="shared" si="44"/>
        <v>#REF!</v>
      </c>
      <c r="DZ7" s="109" t="e">
        <f t="shared" si="44"/>
        <v>#REF!</v>
      </c>
      <c r="EA7" s="109" t="e">
        <f t="shared" si="44"/>
        <v>#REF!</v>
      </c>
      <c r="EB7" s="109" t="e">
        <f t="shared" si="44"/>
        <v>#REF!</v>
      </c>
      <c r="ED7" s="105" t="e">
        <f>#REF!+1</f>
        <v>#REF!</v>
      </c>
      <c r="EE7" s="108" t="s">
        <v>387</v>
      </c>
      <c r="EF7" s="109" t="e">
        <f>#REF!</f>
        <v>#REF!</v>
      </c>
      <c r="EG7" s="109" t="e">
        <f t="shared" ref="EG7:EO7" si="45">#REF!</f>
        <v>#REF!</v>
      </c>
      <c r="EH7" s="109" t="e">
        <f t="shared" si="45"/>
        <v>#REF!</v>
      </c>
      <c r="EI7" s="109" t="e">
        <f t="shared" si="45"/>
        <v>#REF!</v>
      </c>
      <c r="EJ7" s="109" t="e">
        <f t="shared" si="45"/>
        <v>#REF!</v>
      </c>
      <c r="EK7" s="109" t="e">
        <f t="shared" si="45"/>
        <v>#REF!</v>
      </c>
      <c r="EL7" s="109" t="e">
        <f t="shared" si="45"/>
        <v>#REF!</v>
      </c>
      <c r="EM7" s="109" t="e">
        <f t="shared" si="45"/>
        <v>#REF!</v>
      </c>
      <c r="EN7" s="109" t="e">
        <f t="shared" si="45"/>
        <v>#REF!</v>
      </c>
      <c r="EO7" s="109" t="e">
        <f t="shared" si="45"/>
        <v>#REF!</v>
      </c>
      <c r="EQ7" s="105" t="e">
        <f>#REF!+1</f>
        <v>#REF!</v>
      </c>
      <c r="ER7" s="108" t="s">
        <v>387</v>
      </c>
      <c r="ES7" s="109" t="e">
        <f>#REF!</f>
        <v>#REF!</v>
      </c>
      <c r="ET7" s="109" t="e">
        <f t="shared" ref="ET7:FB7" si="46">#REF!</f>
        <v>#REF!</v>
      </c>
      <c r="EU7" s="109" t="e">
        <f t="shared" si="46"/>
        <v>#REF!</v>
      </c>
      <c r="EV7" s="109" t="e">
        <f t="shared" si="46"/>
        <v>#REF!</v>
      </c>
      <c r="EW7" s="109" t="e">
        <f t="shared" si="46"/>
        <v>#REF!</v>
      </c>
      <c r="EX7" s="109" t="e">
        <f t="shared" si="46"/>
        <v>#REF!</v>
      </c>
      <c r="EY7" s="109" t="e">
        <f t="shared" si="46"/>
        <v>#REF!</v>
      </c>
      <c r="EZ7" s="109" t="e">
        <f t="shared" si="46"/>
        <v>#REF!</v>
      </c>
      <c r="FA7" s="109" t="e">
        <f t="shared" si="46"/>
        <v>#REF!</v>
      </c>
      <c r="FB7" s="109" t="e">
        <f t="shared" si="46"/>
        <v>#REF!</v>
      </c>
      <c r="FD7" s="105" t="e">
        <f>#REF!+1</f>
        <v>#REF!</v>
      </c>
      <c r="FE7" s="108" t="s">
        <v>387</v>
      </c>
      <c r="FF7" s="109" t="e">
        <f>#REF!</f>
        <v>#REF!</v>
      </c>
      <c r="FG7" s="109" t="e">
        <f t="shared" ref="FG7:FO7" si="47">#REF!</f>
        <v>#REF!</v>
      </c>
      <c r="FH7" s="109" t="e">
        <f t="shared" si="47"/>
        <v>#REF!</v>
      </c>
      <c r="FI7" s="109" t="e">
        <f t="shared" si="47"/>
        <v>#REF!</v>
      </c>
      <c r="FJ7" s="109" t="e">
        <f t="shared" si="47"/>
        <v>#REF!</v>
      </c>
      <c r="FK7" s="109" t="e">
        <f t="shared" si="47"/>
        <v>#REF!</v>
      </c>
      <c r="FL7" s="109" t="e">
        <f t="shared" si="47"/>
        <v>#REF!</v>
      </c>
      <c r="FM7" s="109" t="e">
        <f t="shared" si="47"/>
        <v>#REF!</v>
      </c>
      <c r="FN7" s="109" t="e">
        <f t="shared" si="47"/>
        <v>#REF!</v>
      </c>
      <c r="FO7" s="109" t="e">
        <f t="shared" si="47"/>
        <v>#REF!</v>
      </c>
      <c r="FQ7" s="105" t="e">
        <f>#REF!+1</f>
        <v>#REF!</v>
      </c>
      <c r="FR7" s="108" t="s">
        <v>387</v>
      </c>
      <c r="FS7" s="109" t="e">
        <f>#REF!</f>
        <v>#REF!</v>
      </c>
      <c r="FT7" s="109" t="e">
        <f t="shared" ref="FT7:GB7" si="48">#REF!</f>
        <v>#REF!</v>
      </c>
      <c r="FU7" s="109" t="e">
        <f t="shared" si="48"/>
        <v>#REF!</v>
      </c>
      <c r="FV7" s="109" t="e">
        <f t="shared" si="48"/>
        <v>#REF!</v>
      </c>
      <c r="FW7" s="109" t="e">
        <f t="shared" si="48"/>
        <v>#REF!</v>
      </c>
      <c r="FX7" s="109" t="e">
        <f t="shared" si="48"/>
        <v>#REF!</v>
      </c>
      <c r="FY7" s="109" t="e">
        <f t="shared" si="48"/>
        <v>#REF!</v>
      </c>
      <c r="FZ7" s="109" t="e">
        <f t="shared" si="48"/>
        <v>#REF!</v>
      </c>
      <c r="GA7" s="109" t="e">
        <f t="shared" si="48"/>
        <v>#REF!</v>
      </c>
      <c r="GB7" s="109" t="e">
        <f t="shared" si="48"/>
        <v>#REF!</v>
      </c>
      <c r="GD7" s="105" t="e">
        <f>#REF!+1</f>
        <v>#REF!</v>
      </c>
      <c r="GE7" s="108" t="s">
        <v>387</v>
      </c>
      <c r="GF7" s="109" t="e">
        <f>#REF!</f>
        <v>#REF!</v>
      </c>
      <c r="GG7" s="109" t="e">
        <f t="shared" ref="GG7:GO7" si="49">#REF!</f>
        <v>#REF!</v>
      </c>
      <c r="GH7" s="109" t="e">
        <f t="shared" si="49"/>
        <v>#REF!</v>
      </c>
      <c r="GI7" s="109" t="e">
        <f t="shared" si="49"/>
        <v>#REF!</v>
      </c>
      <c r="GJ7" s="109" t="e">
        <f t="shared" si="49"/>
        <v>#REF!</v>
      </c>
      <c r="GK7" s="109" t="e">
        <f t="shared" si="49"/>
        <v>#REF!</v>
      </c>
      <c r="GL7" s="109" t="e">
        <f t="shared" si="49"/>
        <v>#REF!</v>
      </c>
      <c r="GM7" s="109" t="e">
        <f t="shared" si="49"/>
        <v>#REF!</v>
      </c>
      <c r="GN7" s="109" t="e">
        <f t="shared" si="49"/>
        <v>#REF!</v>
      </c>
      <c r="GO7" s="109" t="e">
        <f t="shared" si="49"/>
        <v>#REF!</v>
      </c>
      <c r="GQ7" s="105" t="e">
        <f>#REF!+1</f>
        <v>#REF!</v>
      </c>
      <c r="GR7" s="108" t="s">
        <v>387</v>
      </c>
      <c r="GS7" s="109" t="e">
        <f>#REF!</f>
        <v>#REF!</v>
      </c>
      <c r="GT7" s="109" t="e">
        <f t="shared" ref="GT7:HB7" si="50">#REF!</f>
        <v>#REF!</v>
      </c>
      <c r="GU7" s="109" t="e">
        <f t="shared" si="50"/>
        <v>#REF!</v>
      </c>
      <c r="GV7" s="109" t="e">
        <f t="shared" si="50"/>
        <v>#REF!</v>
      </c>
      <c r="GW7" s="109" t="e">
        <f t="shared" si="50"/>
        <v>#REF!</v>
      </c>
      <c r="GX7" s="109" t="e">
        <f t="shared" si="50"/>
        <v>#REF!</v>
      </c>
      <c r="GY7" s="109" t="e">
        <f t="shared" si="50"/>
        <v>#REF!</v>
      </c>
      <c r="GZ7" s="109" t="e">
        <f t="shared" si="50"/>
        <v>#REF!</v>
      </c>
      <c r="HA7" s="109" t="e">
        <f t="shared" si="50"/>
        <v>#REF!</v>
      </c>
      <c r="HB7" s="109" t="e">
        <f t="shared" si="50"/>
        <v>#REF!</v>
      </c>
      <c r="HD7" s="105" t="e">
        <f>#REF!+1</f>
        <v>#REF!</v>
      </c>
      <c r="HE7" s="108" t="s">
        <v>387</v>
      </c>
      <c r="HF7" s="109" t="e">
        <f>#REF!</f>
        <v>#REF!</v>
      </c>
      <c r="HG7" s="109" t="e">
        <f t="shared" ref="HG7:HO7" si="51">#REF!</f>
        <v>#REF!</v>
      </c>
      <c r="HH7" s="109" t="e">
        <f t="shared" si="51"/>
        <v>#REF!</v>
      </c>
      <c r="HI7" s="109" t="e">
        <f t="shared" si="51"/>
        <v>#REF!</v>
      </c>
      <c r="HJ7" s="109" t="e">
        <f t="shared" si="51"/>
        <v>#REF!</v>
      </c>
      <c r="HK7" s="109" t="e">
        <f t="shared" si="51"/>
        <v>#REF!</v>
      </c>
      <c r="HL7" s="109" t="e">
        <f t="shared" si="51"/>
        <v>#REF!</v>
      </c>
      <c r="HM7" s="109" t="e">
        <f t="shared" si="51"/>
        <v>#REF!</v>
      </c>
      <c r="HN7" s="109" t="e">
        <f t="shared" si="51"/>
        <v>#REF!</v>
      </c>
      <c r="HO7" s="109" t="e">
        <f t="shared" si="51"/>
        <v>#REF!</v>
      </c>
    </row>
    <row r="8" spans="2:223" ht="18" x14ac:dyDescent="0.25">
      <c r="B8" s="53">
        <f t="shared" si="26"/>
        <v>5</v>
      </c>
      <c r="C8" s="96" t="e">
        <f>#REF!</f>
        <v>#REF!</v>
      </c>
      <c r="D8" s="57" t="e">
        <f>VLOOKUP(D$1,#REF!,D2,FALSE)</f>
        <v>#REF!</v>
      </c>
      <c r="E8" s="57" t="e">
        <f>VLOOKUP(E$1,#REF!,E2,FALSE)</f>
        <v>#REF!</v>
      </c>
      <c r="F8" s="57" t="e">
        <f>VLOOKUP(F$1,#REF!,F2,FALSE)</f>
        <v>#REF!</v>
      </c>
      <c r="G8" s="57" t="e">
        <f>VLOOKUP(G$1,#REF!,G2,FALSE)</f>
        <v>#REF!</v>
      </c>
      <c r="H8" s="57" t="e">
        <f>VLOOKUP(H$1,#REF!,H2,FALSE)</f>
        <v>#REF!</v>
      </c>
      <c r="I8" s="57" t="e">
        <f>VLOOKUP(I$1,#REF!,I2,FALSE)</f>
        <v>#REF!</v>
      </c>
      <c r="J8" s="57" t="e">
        <f>VLOOKUP(J$1,#REF!,J2,FALSE)</f>
        <v>#REF!</v>
      </c>
      <c r="K8" s="57" t="e">
        <f>VLOOKUP(K$1,#REF!,K2,FALSE)</f>
        <v>#REF!</v>
      </c>
      <c r="L8" s="57" t="e">
        <f>VLOOKUP(L$1,#REF!,L2,FALSE)</f>
        <v>#REF!</v>
      </c>
      <c r="M8" s="57" t="e">
        <f>VLOOKUP(M$1,#REF!,M2,FALSE)</f>
        <v>#REF!</v>
      </c>
      <c r="N8" s="55">
        <f t="shared" si="17"/>
        <v>0</v>
      </c>
      <c r="O8" s="50" t="str">
        <f t="shared" si="18"/>
        <v>No-To be included in the study</v>
      </c>
      <c r="Q8" s="9">
        <f t="shared" si="27"/>
        <v>5</v>
      </c>
      <c r="R8" s="47" t="e">
        <f t="shared" si="19"/>
        <v>#REF!</v>
      </c>
      <c r="S8" s="57" t="e">
        <f>VLOOKUP(S$1,#REF!,S2,FALSE)</f>
        <v>#REF!</v>
      </c>
      <c r="T8" s="57" t="e">
        <f>VLOOKUP(T$1,#REF!,T2,FALSE)</f>
        <v>#REF!</v>
      </c>
      <c r="U8" s="57" t="e">
        <f>VLOOKUP(U$1,#REF!,U2,FALSE)</f>
        <v>#REF!</v>
      </c>
      <c r="V8" s="57" t="e">
        <f>VLOOKUP(V$1,#REF!,V2,FALSE)</f>
        <v>#REF!</v>
      </c>
      <c r="W8" s="57" t="e">
        <f>VLOOKUP(W$1,#REF!,W2,FALSE)</f>
        <v>#REF!</v>
      </c>
      <c r="X8" s="57" t="e">
        <f>VLOOKUP(X$1,#REF!,X2,FALSE)</f>
        <v>#REF!</v>
      </c>
      <c r="Y8" s="57" t="e">
        <f>VLOOKUP(Y$1,#REF!,Y2,FALSE)</f>
        <v>#REF!</v>
      </c>
      <c r="Z8" s="57" t="e">
        <f>VLOOKUP(Z$1,#REF!,Z2,FALSE)</f>
        <v>#REF!</v>
      </c>
      <c r="AA8" s="57" t="e">
        <f>VLOOKUP(AA$1,#REF!,AA2,FALSE)</f>
        <v>#REF!</v>
      </c>
      <c r="AB8" s="57" t="e">
        <f>VLOOKUP(AB$1,#REF!,AB2,FALSE)</f>
        <v>#REF!</v>
      </c>
      <c r="AD8" s="9">
        <f t="shared" si="28"/>
        <v>5</v>
      </c>
      <c r="AE8" s="47" t="e">
        <f t="shared" si="20"/>
        <v>#REF!</v>
      </c>
      <c r="AF8" s="117" t="e">
        <f>VLOOKUP(AF$1,#REF!,AF2,FALSE)</f>
        <v>#REF!</v>
      </c>
      <c r="AG8" s="117" t="e">
        <f>VLOOKUP(AG$1,#REF!,AG2,FALSE)</f>
        <v>#REF!</v>
      </c>
      <c r="AH8" s="117" t="e">
        <f>VLOOKUP(AH$1,#REF!,AH2,FALSE)</f>
        <v>#REF!</v>
      </c>
      <c r="AI8" s="117" t="e">
        <f>VLOOKUP(AI$1,#REF!,AI2,FALSE)</f>
        <v>#REF!</v>
      </c>
      <c r="AJ8" s="117" t="e">
        <f>VLOOKUP(AJ$1,#REF!,AJ2,FALSE)</f>
        <v>#REF!</v>
      </c>
      <c r="AK8" s="117" t="e">
        <f>VLOOKUP(AK$1,#REF!,AK2,FALSE)</f>
        <v>#REF!</v>
      </c>
      <c r="AL8" s="117" t="e">
        <f>VLOOKUP(AL$1,#REF!,AL2,FALSE)</f>
        <v>#REF!</v>
      </c>
      <c r="AM8" s="117" t="e">
        <f>VLOOKUP(AM$1,#REF!,AM2,FALSE)</f>
        <v>#REF!</v>
      </c>
      <c r="AN8" s="117" t="e">
        <f>VLOOKUP(AN$1,#REF!,AN2,FALSE)</f>
        <v>#REF!</v>
      </c>
      <c r="AO8" s="117" t="e">
        <f>VLOOKUP(AO$1,#REF!,AO2,FALSE)</f>
        <v>#REF!</v>
      </c>
      <c r="AQ8" s="9">
        <f t="shared" si="29"/>
        <v>5</v>
      </c>
      <c r="AR8" s="47" t="e">
        <f t="shared" si="21"/>
        <v>#REF!</v>
      </c>
      <c r="AS8" s="117" t="e">
        <f>VLOOKUP(AS$1,#REF!,AS2,FALSE)</f>
        <v>#REF!</v>
      </c>
      <c r="AT8" s="117" t="e">
        <f>VLOOKUP(AT$1,#REF!,AT2,FALSE)</f>
        <v>#REF!</v>
      </c>
      <c r="AU8" s="117" t="e">
        <f>VLOOKUP(AU$1,#REF!,AU2,FALSE)</f>
        <v>#REF!</v>
      </c>
      <c r="AV8" s="117" t="e">
        <f>VLOOKUP(AV$1,#REF!,AV2,FALSE)</f>
        <v>#REF!</v>
      </c>
      <c r="AW8" s="117" t="e">
        <f>VLOOKUP(AW$1,#REF!,AW2,FALSE)</f>
        <v>#REF!</v>
      </c>
      <c r="AX8" s="117" t="e">
        <f>VLOOKUP(AX$1,#REF!,AX2,FALSE)</f>
        <v>#REF!</v>
      </c>
      <c r="AY8" s="117" t="e">
        <f>VLOOKUP(AY$1,#REF!,AY2,FALSE)</f>
        <v>#REF!</v>
      </c>
      <c r="AZ8" s="117" t="e">
        <f>VLOOKUP(AZ$1,#REF!,AZ2,FALSE)</f>
        <v>#REF!</v>
      </c>
      <c r="BA8" s="117" t="e">
        <f>VLOOKUP(BA$1,#REF!,BA2,FALSE)</f>
        <v>#REF!</v>
      </c>
      <c r="BB8" s="117" t="e">
        <f>VLOOKUP(BB$1,#REF!,BB2,FALSE)</f>
        <v>#REF!</v>
      </c>
      <c r="BD8" s="9">
        <f t="shared" si="30"/>
        <v>5</v>
      </c>
      <c r="BE8" s="47" t="e">
        <f t="shared" si="22"/>
        <v>#REF!</v>
      </c>
      <c r="BF8" s="121" t="e">
        <f>VLOOKUP(BF$1,#REF!,BF2,FALSE)</f>
        <v>#REF!</v>
      </c>
      <c r="BG8" s="121" t="e">
        <f>VLOOKUP(BG$1,#REF!,BG2,FALSE)</f>
        <v>#REF!</v>
      </c>
      <c r="BH8" s="121" t="e">
        <f>VLOOKUP(BH$1,#REF!,BH2,FALSE)</f>
        <v>#REF!</v>
      </c>
      <c r="BI8" s="121" t="e">
        <f>VLOOKUP(BI$1,#REF!,BI2,FALSE)</f>
        <v>#REF!</v>
      </c>
      <c r="BJ8" s="121" t="e">
        <f>VLOOKUP(BJ$1,#REF!,BJ2,FALSE)</f>
        <v>#REF!</v>
      </c>
      <c r="BK8" s="121" t="e">
        <f>VLOOKUP(BK$1,#REF!,BK2,FALSE)</f>
        <v>#REF!</v>
      </c>
      <c r="BL8" s="121" t="e">
        <f>VLOOKUP(BL$1,#REF!,BL2,FALSE)</f>
        <v>#REF!</v>
      </c>
      <c r="BM8" s="121" t="e">
        <f>VLOOKUP(BM$1,#REF!,BM2,FALSE)</f>
        <v>#REF!</v>
      </c>
      <c r="BN8" s="121" t="e">
        <f>VLOOKUP(BN$1,#REF!,BN2,FALSE)</f>
        <v>#REF!</v>
      </c>
      <c r="BO8" s="121" t="e">
        <f>VLOOKUP(BO$1,#REF!,BO2,FALSE)</f>
        <v>#REF!</v>
      </c>
      <c r="BQ8" s="9">
        <f t="shared" si="31"/>
        <v>5</v>
      </c>
      <c r="BR8" s="47" t="e">
        <f t="shared" si="23"/>
        <v>#REF!</v>
      </c>
      <c r="BS8" s="121" t="e">
        <f>VLOOKUP(BS$1,#REF!,BS2,FALSE)</f>
        <v>#REF!</v>
      </c>
      <c r="BT8" s="121" t="e">
        <f>VLOOKUP(BT$1,#REF!,BT2,FALSE)</f>
        <v>#REF!</v>
      </c>
      <c r="BU8" s="121" t="e">
        <f>VLOOKUP(BU$1,#REF!,BU2,FALSE)</f>
        <v>#REF!</v>
      </c>
      <c r="BV8" s="121" t="e">
        <f>VLOOKUP(BV$1,#REF!,BV2,FALSE)</f>
        <v>#REF!</v>
      </c>
      <c r="BW8" s="121" t="e">
        <f>VLOOKUP(BW$1,#REF!,BW2,FALSE)</f>
        <v>#REF!</v>
      </c>
      <c r="BX8" s="121" t="e">
        <f>VLOOKUP(BX$1,#REF!,BX2,FALSE)</f>
        <v>#REF!</v>
      </c>
      <c r="BY8" s="121" t="e">
        <f>VLOOKUP(BY$1,#REF!,BY2,FALSE)</f>
        <v>#REF!</v>
      </c>
      <c r="BZ8" s="121" t="e">
        <f>VLOOKUP(BZ$1,#REF!,BZ2,FALSE)</f>
        <v>#REF!</v>
      </c>
      <c r="CA8" s="121" t="e">
        <f>VLOOKUP(CA$1,#REF!,CA2,FALSE)</f>
        <v>#REF!</v>
      </c>
      <c r="CB8" s="121" t="e">
        <f>VLOOKUP(CB$1,#REF!,CB2,FALSE)</f>
        <v>#REF!</v>
      </c>
      <c r="CD8" s="9">
        <f t="shared" si="32"/>
        <v>5</v>
      </c>
      <c r="CE8" s="47" t="e">
        <f t="shared" si="24"/>
        <v>#REF!</v>
      </c>
      <c r="CF8" s="121" t="e">
        <f>VLOOKUP(CF$1,#REF!,CF2,FALSE)</f>
        <v>#REF!</v>
      </c>
      <c r="CG8" s="121" t="e">
        <f>VLOOKUP(CG$1,#REF!,CG2,FALSE)</f>
        <v>#REF!</v>
      </c>
      <c r="CH8" s="121" t="e">
        <f>VLOOKUP(CH$1,#REF!,CH2,FALSE)</f>
        <v>#REF!</v>
      </c>
      <c r="CI8" s="121" t="e">
        <f>VLOOKUP(CI$1,#REF!,CI2,FALSE)</f>
        <v>#REF!</v>
      </c>
      <c r="CJ8" s="121" t="e">
        <f>VLOOKUP(CJ$1,#REF!,CJ2,FALSE)</f>
        <v>#REF!</v>
      </c>
      <c r="CK8" s="121" t="e">
        <f>VLOOKUP(CK$1,#REF!,CK2,FALSE)</f>
        <v>#REF!</v>
      </c>
      <c r="CL8" s="121" t="e">
        <f>VLOOKUP(CL$1,#REF!,CL2,FALSE)</f>
        <v>#REF!</v>
      </c>
      <c r="CM8" s="121" t="e">
        <f>VLOOKUP(CM$1,#REF!,CM2,FALSE)</f>
        <v>#REF!</v>
      </c>
      <c r="CN8" s="121" t="e">
        <f>VLOOKUP(CN$1,#REF!,CN2,FALSE)</f>
        <v>#REF!</v>
      </c>
      <c r="CO8" s="121" t="e">
        <f>VLOOKUP(CO$1,#REF!,CO2,FALSE)</f>
        <v>#REF!</v>
      </c>
      <c r="CQ8" s="9">
        <f t="shared" si="33"/>
        <v>5</v>
      </c>
      <c r="CR8" s="47" t="e">
        <f t="shared" si="25"/>
        <v>#REF!</v>
      </c>
      <c r="CS8" s="121" t="e">
        <f>VLOOKUP(CS$1,#REF!,CS2,FALSE)</f>
        <v>#REF!</v>
      </c>
      <c r="CT8" s="121" t="e">
        <f>VLOOKUP(CT$1,#REF!,CT2,FALSE)</f>
        <v>#REF!</v>
      </c>
      <c r="CU8" s="121" t="e">
        <f>VLOOKUP(CU$1,#REF!,CU2,FALSE)</f>
        <v>#REF!</v>
      </c>
      <c r="CV8" s="121" t="e">
        <f>VLOOKUP(CV$1,#REF!,CV2,FALSE)</f>
        <v>#REF!</v>
      </c>
      <c r="CW8" s="121" t="e">
        <f>VLOOKUP(CW$1,#REF!,CW2,FALSE)</f>
        <v>#REF!</v>
      </c>
      <c r="CX8" s="121" t="e">
        <f>VLOOKUP(CX$1,#REF!,CX2,FALSE)</f>
        <v>#REF!</v>
      </c>
      <c r="CY8" s="121" t="e">
        <f>VLOOKUP(CY$1,#REF!,CY2,FALSE)</f>
        <v>#REF!</v>
      </c>
      <c r="CZ8" s="121" t="e">
        <f>VLOOKUP(CZ$1,#REF!,CZ2,FALSE)</f>
        <v>#REF!</v>
      </c>
      <c r="DA8" s="121" t="e">
        <f>VLOOKUP(DA$1,#REF!,DA2,FALSE)</f>
        <v>#REF!</v>
      </c>
      <c r="DB8" s="121" t="e">
        <f>VLOOKUP(DB$1,#REF!,DB2,FALSE)</f>
        <v>#REF!</v>
      </c>
      <c r="DD8" s="9" t="e">
        <f t="shared" si="34"/>
        <v>#REF!</v>
      </c>
      <c r="DE8" s="48" t="s">
        <v>388</v>
      </c>
      <c r="DF8" s="37" t="e">
        <f>DF7*#REF!/100</f>
        <v>#REF!</v>
      </c>
      <c r="DG8" s="38" t="e">
        <f>DG7*#REF!/100</f>
        <v>#REF!</v>
      </c>
      <c r="DH8" s="37" t="e">
        <f>DH7*#REF!/100</f>
        <v>#REF!</v>
      </c>
      <c r="DI8" s="38" t="e">
        <f>DI7*#REF!/100</f>
        <v>#REF!</v>
      </c>
      <c r="DJ8" s="37" t="e">
        <f>DJ7*#REF!/100</f>
        <v>#REF!</v>
      </c>
      <c r="DK8" s="38" t="e">
        <f>DK7*#REF!/100</f>
        <v>#REF!</v>
      </c>
      <c r="DL8" s="37" t="e">
        <f>DL7*#REF!/100</f>
        <v>#REF!</v>
      </c>
      <c r="DM8" s="38" t="e">
        <f>DM7*#REF!/100</f>
        <v>#REF!</v>
      </c>
      <c r="DN8" s="37" t="e">
        <f>DN7*#REF!/100</f>
        <v>#REF!</v>
      </c>
      <c r="DO8" s="38" t="e">
        <f>DO7*#REF!/100</f>
        <v>#REF!</v>
      </c>
      <c r="DQ8" s="9" t="e">
        <f t="shared" si="35"/>
        <v>#REF!</v>
      </c>
      <c r="DR8" s="48" t="s">
        <v>388</v>
      </c>
      <c r="DS8" s="37" t="e">
        <f>DS7*#REF!/100</f>
        <v>#REF!</v>
      </c>
      <c r="DT8" s="38" t="e">
        <f>DT7*#REF!/100</f>
        <v>#REF!</v>
      </c>
      <c r="DU8" s="37" t="e">
        <f>DU7*#REF!/100</f>
        <v>#REF!</v>
      </c>
      <c r="DV8" s="38" t="e">
        <f>DV7*#REF!/100</f>
        <v>#REF!</v>
      </c>
      <c r="DW8" s="37" t="e">
        <f>DW7*#REF!/100</f>
        <v>#REF!</v>
      </c>
      <c r="DX8" s="38" t="e">
        <f>DX7*#REF!/100</f>
        <v>#REF!</v>
      </c>
      <c r="DY8" s="37" t="e">
        <f>DY7*#REF!/100</f>
        <v>#REF!</v>
      </c>
      <c r="DZ8" s="38" t="e">
        <f>DZ7*#REF!/100</f>
        <v>#REF!</v>
      </c>
      <c r="EA8" s="37" t="e">
        <f>EA7*#REF!/100</f>
        <v>#REF!</v>
      </c>
      <c r="EB8" s="38" t="e">
        <f>EB7*#REF!/100</f>
        <v>#REF!</v>
      </c>
      <c r="ED8" s="9" t="e">
        <f t="shared" si="36"/>
        <v>#REF!</v>
      </c>
      <c r="EE8" s="48" t="s">
        <v>388</v>
      </c>
      <c r="EF8" s="37" t="e">
        <f>EF7*#REF!/100</f>
        <v>#REF!</v>
      </c>
      <c r="EG8" s="38" t="e">
        <f>EG7*#REF!/100</f>
        <v>#REF!</v>
      </c>
      <c r="EH8" s="37" t="e">
        <f>EH7*#REF!/100</f>
        <v>#REF!</v>
      </c>
      <c r="EI8" s="38" t="e">
        <f>EI7*#REF!/100</f>
        <v>#REF!</v>
      </c>
      <c r="EJ8" s="37" t="e">
        <f>EJ7*#REF!/100</f>
        <v>#REF!</v>
      </c>
      <c r="EK8" s="38" t="e">
        <f>EK7*#REF!/100</f>
        <v>#REF!</v>
      </c>
      <c r="EL8" s="37" t="e">
        <f>EL7*#REF!/100</f>
        <v>#REF!</v>
      </c>
      <c r="EM8" s="38" t="e">
        <f>EM7*#REF!/100</f>
        <v>#REF!</v>
      </c>
      <c r="EN8" s="37" t="e">
        <f>EN7*#REF!/100</f>
        <v>#REF!</v>
      </c>
      <c r="EO8" s="38" t="e">
        <f>EO7*#REF!/100</f>
        <v>#REF!</v>
      </c>
      <c r="EQ8" s="9" t="e">
        <f t="shared" si="37"/>
        <v>#REF!</v>
      </c>
      <c r="ER8" s="48" t="s">
        <v>388</v>
      </c>
      <c r="ES8" s="37" t="e">
        <f>ES7*#REF!/100</f>
        <v>#REF!</v>
      </c>
      <c r="ET8" s="38" t="e">
        <f>ET7*#REF!/100</f>
        <v>#REF!</v>
      </c>
      <c r="EU8" s="37" t="e">
        <f>EU7*#REF!/100</f>
        <v>#REF!</v>
      </c>
      <c r="EV8" s="38" t="e">
        <f>EV7*#REF!/100</f>
        <v>#REF!</v>
      </c>
      <c r="EW8" s="37" t="e">
        <f>EW7*#REF!/100</f>
        <v>#REF!</v>
      </c>
      <c r="EX8" s="38" t="e">
        <f>EX7*#REF!/100</f>
        <v>#REF!</v>
      </c>
      <c r="EY8" s="37" t="e">
        <f>EY7*#REF!/100</f>
        <v>#REF!</v>
      </c>
      <c r="EZ8" s="38" t="e">
        <f>EZ7*#REF!/100</f>
        <v>#REF!</v>
      </c>
      <c r="FA8" s="37" t="e">
        <f>FA7*#REF!/100</f>
        <v>#REF!</v>
      </c>
      <c r="FB8" s="38" t="e">
        <f>FB7*#REF!/100</f>
        <v>#REF!</v>
      </c>
      <c r="FD8" s="9" t="e">
        <f t="shared" si="38"/>
        <v>#REF!</v>
      </c>
      <c r="FE8" s="48" t="s">
        <v>388</v>
      </c>
      <c r="FF8" s="37" t="e">
        <f>FF7*#REF!/100</f>
        <v>#REF!</v>
      </c>
      <c r="FG8" s="38" t="e">
        <f>FG7*#REF!/100</f>
        <v>#REF!</v>
      </c>
      <c r="FH8" s="37" t="e">
        <f>FH7*#REF!/100</f>
        <v>#REF!</v>
      </c>
      <c r="FI8" s="38" t="e">
        <f>FI7*#REF!/100</f>
        <v>#REF!</v>
      </c>
      <c r="FJ8" s="37" t="e">
        <f>FJ7*#REF!/100</f>
        <v>#REF!</v>
      </c>
      <c r="FK8" s="38" t="e">
        <f>FK7*#REF!/100</f>
        <v>#REF!</v>
      </c>
      <c r="FL8" s="37" t="e">
        <f>FL7*#REF!/100</f>
        <v>#REF!</v>
      </c>
      <c r="FM8" s="38" t="e">
        <f>FM7*#REF!/100</f>
        <v>#REF!</v>
      </c>
      <c r="FN8" s="37" t="e">
        <f>FN7*#REF!/100</f>
        <v>#REF!</v>
      </c>
      <c r="FO8" s="38" t="e">
        <f>FO7*#REF!/100</f>
        <v>#REF!</v>
      </c>
      <c r="FQ8" s="9" t="e">
        <f t="shared" si="39"/>
        <v>#REF!</v>
      </c>
      <c r="FR8" s="48" t="s">
        <v>388</v>
      </c>
      <c r="FS8" s="37" t="e">
        <f>FS7*#REF!/100</f>
        <v>#REF!</v>
      </c>
      <c r="FT8" s="38" t="e">
        <f>FT7*#REF!/100</f>
        <v>#REF!</v>
      </c>
      <c r="FU8" s="37" t="e">
        <f>FU7*#REF!/100</f>
        <v>#REF!</v>
      </c>
      <c r="FV8" s="38" t="e">
        <f>FV7*#REF!/100</f>
        <v>#REF!</v>
      </c>
      <c r="FW8" s="37" t="e">
        <f>FW7*#REF!/100</f>
        <v>#REF!</v>
      </c>
      <c r="FX8" s="38" t="e">
        <f>FX7*#REF!/100</f>
        <v>#REF!</v>
      </c>
      <c r="FY8" s="37" t="e">
        <f>FY7*#REF!/100</f>
        <v>#REF!</v>
      </c>
      <c r="FZ8" s="38" t="e">
        <f>FZ7*#REF!/100</f>
        <v>#REF!</v>
      </c>
      <c r="GA8" s="37" t="e">
        <f>GA7*#REF!/100</f>
        <v>#REF!</v>
      </c>
      <c r="GB8" s="38" t="e">
        <f>GB7*#REF!/100</f>
        <v>#REF!</v>
      </c>
      <c r="GD8" s="9" t="e">
        <f t="shared" si="40"/>
        <v>#REF!</v>
      </c>
      <c r="GE8" s="48" t="s">
        <v>388</v>
      </c>
      <c r="GF8" s="37" t="e">
        <f>GF7*#REF!/100</f>
        <v>#REF!</v>
      </c>
      <c r="GG8" s="38" t="e">
        <f>GG7*#REF!/100</f>
        <v>#REF!</v>
      </c>
      <c r="GH8" s="37" t="e">
        <f>GH7*#REF!/100</f>
        <v>#REF!</v>
      </c>
      <c r="GI8" s="38" t="e">
        <f>GI7*#REF!/100</f>
        <v>#REF!</v>
      </c>
      <c r="GJ8" s="37" t="e">
        <f>GJ7*#REF!/100</f>
        <v>#REF!</v>
      </c>
      <c r="GK8" s="38" t="e">
        <f>GK7*#REF!/100</f>
        <v>#REF!</v>
      </c>
      <c r="GL8" s="37" t="e">
        <f>GL7*#REF!/100</f>
        <v>#REF!</v>
      </c>
      <c r="GM8" s="38" t="e">
        <f>GM7*#REF!/100</f>
        <v>#REF!</v>
      </c>
      <c r="GN8" s="37" t="e">
        <f>GN7*#REF!/100</f>
        <v>#REF!</v>
      </c>
      <c r="GO8" s="38" t="e">
        <f>GO7*#REF!/100</f>
        <v>#REF!</v>
      </c>
      <c r="GQ8" s="9" t="e">
        <f t="shared" si="41"/>
        <v>#REF!</v>
      </c>
      <c r="GR8" s="48" t="s">
        <v>388</v>
      </c>
      <c r="GS8" s="37" t="e">
        <f>GS7*#REF!/100</f>
        <v>#REF!</v>
      </c>
      <c r="GT8" s="38" t="e">
        <f>GT7*#REF!/100</f>
        <v>#REF!</v>
      </c>
      <c r="GU8" s="37" t="e">
        <f>GU7*#REF!/100</f>
        <v>#REF!</v>
      </c>
      <c r="GV8" s="38" t="e">
        <f>GV7*#REF!/100</f>
        <v>#REF!</v>
      </c>
      <c r="GW8" s="37" t="e">
        <f>GW7*#REF!/100</f>
        <v>#REF!</v>
      </c>
      <c r="GX8" s="38" t="e">
        <f>GX7*#REF!/100</f>
        <v>#REF!</v>
      </c>
      <c r="GY8" s="37" t="e">
        <f>GY7*#REF!/100</f>
        <v>#REF!</v>
      </c>
      <c r="GZ8" s="38" t="e">
        <f>GZ7*#REF!/100</f>
        <v>#REF!</v>
      </c>
      <c r="HA8" s="37" t="e">
        <f>HA7*#REF!/100</f>
        <v>#REF!</v>
      </c>
      <c r="HB8" s="38" t="e">
        <f>HB7*#REF!/100</f>
        <v>#REF!</v>
      </c>
      <c r="HD8" s="9" t="e">
        <f t="shared" si="42"/>
        <v>#REF!</v>
      </c>
      <c r="HE8" s="48" t="s">
        <v>388</v>
      </c>
      <c r="HF8" s="37" t="e">
        <f>HF7*#REF!/100</f>
        <v>#REF!</v>
      </c>
      <c r="HG8" s="38" t="e">
        <f>HG7*#REF!/100</f>
        <v>#REF!</v>
      </c>
      <c r="HH8" s="37" t="e">
        <f>HH7*#REF!/100</f>
        <v>#REF!</v>
      </c>
      <c r="HI8" s="38" t="e">
        <f>HI7*#REF!/100</f>
        <v>#REF!</v>
      </c>
      <c r="HJ8" s="37" t="e">
        <f>HJ7*#REF!/100</f>
        <v>#REF!</v>
      </c>
      <c r="HK8" s="38" t="e">
        <f>HK7*#REF!/100</f>
        <v>#REF!</v>
      </c>
      <c r="HL8" s="37" t="e">
        <f>HL7*#REF!/100</f>
        <v>#REF!</v>
      </c>
      <c r="HM8" s="38" t="e">
        <f>HM7*#REF!/100</f>
        <v>#REF!</v>
      </c>
      <c r="HN8" s="37" t="e">
        <f>HN7*#REF!/100</f>
        <v>#REF!</v>
      </c>
      <c r="HO8" s="38" t="e">
        <f>HO7*#REF!/100</f>
        <v>#REF!</v>
      </c>
    </row>
    <row r="9" spans="2:223" ht="18" x14ac:dyDescent="0.25">
      <c r="B9" s="53">
        <f t="shared" si="26"/>
        <v>6</v>
      </c>
      <c r="C9" s="97" t="e">
        <f>#REF!</f>
        <v>#REF!</v>
      </c>
      <c r="D9" s="57" t="e">
        <f>VLOOKUP(D$1,#REF!,D2,FALSE)</f>
        <v>#REF!</v>
      </c>
      <c r="E9" s="57" t="e">
        <f>VLOOKUP(E$1,#REF!,E2,FALSE)</f>
        <v>#REF!</v>
      </c>
      <c r="F9" s="57" t="e">
        <f>VLOOKUP(F$1,#REF!,F2,FALSE)</f>
        <v>#REF!</v>
      </c>
      <c r="G9" s="57" t="e">
        <f>VLOOKUP(G$1,#REF!,G2,FALSE)</f>
        <v>#REF!</v>
      </c>
      <c r="H9" s="57" t="e">
        <f>VLOOKUP(H$1,#REF!,H2,FALSE)</f>
        <v>#REF!</v>
      </c>
      <c r="I9" s="57" t="e">
        <f>VLOOKUP(I$1,#REF!,I2,FALSE)</f>
        <v>#REF!</v>
      </c>
      <c r="J9" s="57" t="e">
        <f>VLOOKUP(J$1,#REF!,J2,FALSE)</f>
        <v>#REF!</v>
      </c>
      <c r="K9" s="57" t="e">
        <f>VLOOKUP(K$1,#REF!,K2,FALSE)</f>
        <v>#REF!</v>
      </c>
      <c r="L9" s="57" t="e">
        <f>VLOOKUP(L$1,#REF!,L2,FALSE)</f>
        <v>#REF!</v>
      </c>
      <c r="M9" s="57" t="e">
        <f>VLOOKUP(M$1,#REF!,M2,FALSE)</f>
        <v>#REF!</v>
      </c>
      <c r="N9" s="55">
        <f t="shared" si="17"/>
        <v>0</v>
      </c>
      <c r="O9" s="50" t="str">
        <f t="shared" si="18"/>
        <v>No-To be included in the study</v>
      </c>
      <c r="Q9" s="9">
        <f t="shared" si="27"/>
        <v>6</v>
      </c>
      <c r="R9" s="47" t="e">
        <f t="shared" si="19"/>
        <v>#REF!</v>
      </c>
      <c r="S9" s="57" t="e">
        <f>VLOOKUP(S$1,#REF!,S2,FALSE)</f>
        <v>#REF!</v>
      </c>
      <c r="T9" s="57" t="e">
        <f>VLOOKUP(T$1,#REF!,T2,FALSE)</f>
        <v>#REF!</v>
      </c>
      <c r="U9" s="57" t="e">
        <f>VLOOKUP(U$1,#REF!,U2,FALSE)</f>
        <v>#REF!</v>
      </c>
      <c r="V9" s="57" t="e">
        <f>VLOOKUP(V$1,#REF!,V2,FALSE)</f>
        <v>#REF!</v>
      </c>
      <c r="W9" s="57" t="e">
        <f>VLOOKUP(W$1,#REF!,W2,FALSE)</f>
        <v>#REF!</v>
      </c>
      <c r="X9" s="57" t="e">
        <f>VLOOKUP(X$1,#REF!,X2,FALSE)</f>
        <v>#REF!</v>
      </c>
      <c r="Y9" s="57" t="e">
        <f>VLOOKUP(Y$1,#REF!,Y2,FALSE)</f>
        <v>#REF!</v>
      </c>
      <c r="Z9" s="57" t="e">
        <f>VLOOKUP(Z$1,#REF!,Z2,FALSE)</f>
        <v>#REF!</v>
      </c>
      <c r="AA9" s="57" t="e">
        <f>VLOOKUP(AA$1,#REF!,AA2,FALSE)</f>
        <v>#REF!</v>
      </c>
      <c r="AB9" s="57" t="e">
        <f>VLOOKUP(AB$1,#REF!,AB2,FALSE)</f>
        <v>#REF!</v>
      </c>
      <c r="AD9" s="9">
        <f t="shared" si="28"/>
        <v>6</v>
      </c>
      <c r="AE9" s="47" t="e">
        <f t="shared" si="20"/>
        <v>#REF!</v>
      </c>
      <c r="AF9" s="117" t="e">
        <f>VLOOKUP(AF$1,#REF!,AF2,FALSE)</f>
        <v>#REF!</v>
      </c>
      <c r="AG9" s="117" t="e">
        <f>VLOOKUP(AG$1,#REF!,AG2,FALSE)</f>
        <v>#REF!</v>
      </c>
      <c r="AH9" s="117" t="e">
        <f>VLOOKUP(AH$1,#REF!,AH2,FALSE)</f>
        <v>#REF!</v>
      </c>
      <c r="AI9" s="117" t="e">
        <f>VLOOKUP(AI$1,#REF!,AI2,FALSE)</f>
        <v>#REF!</v>
      </c>
      <c r="AJ9" s="117" t="e">
        <f>VLOOKUP(AJ$1,#REF!,AJ2,FALSE)</f>
        <v>#REF!</v>
      </c>
      <c r="AK9" s="117" t="e">
        <f>VLOOKUP(AK$1,#REF!,AK2,FALSE)</f>
        <v>#REF!</v>
      </c>
      <c r="AL9" s="117" t="e">
        <f>VLOOKUP(AL$1,#REF!,AL2,FALSE)</f>
        <v>#REF!</v>
      </c>
      <c r="AM9" s="117" t="e">
        <f>VLOOKUP(AM$1,#REF!,AM2,FALSE)</f>
        <v>#REF!</v>
      </c>
      <c r="AN9" s="117" t="e">
        <f>VLOOKUP(AN$1,#REF!,AN2,FALSE)</f>
        <v>#REF!</v>
      </c>
      <c r="AO9" s="117" t="e">
        <f>VLOOKUP(AO$1,#REF!,AO2,FALSE)</f>
        <v>#REF!</v>
      </c>
      <c r="AQ9" s="9">
        <f t="shared" si="29"/>
        <v>6</v>
      </c>
      <c r="AR9" s="47" t="e">
        <f t="shared" si="21"/>
        <v>#REF!</v>
      </c>
      <c r="AS9" s="117" t="e">
        <f>VLOOKUP(AS$1,#REF!,AS2,FALSE)</f>
        <v>#REF!</v>
      </c>
      <c r="AT9" s="117" t="e">
        <f>VLOOKUP(AT$1,#REF!,AT2,FALSE)</f>
        <v>#REF!</v>
      </c>
      <c r="AU9" s="117" t="e">
        <f>VLOOKUP(AU$1,#REF!,AU2,FALSE)</f>
        <v>#REF!</v>
      </c>
      <c r="AV9" s="117" t="e">
        <f>VLOOKUP(AV$1,#REF!,AV2,FALSE)</f>
        <v>#REF!</v>
      </c>
      <c r="AW9" s="117" t="e">
        <f>VLOOKUP(AW$1,#REF!,AW2,FALSE)</f>
        <v>#REF!</v>
      </c>
      <c r="AX9" s="117" t="e">
        <f>VLOOKUP(AX$1,#REF!,AX2,FALSE)</f>
        <v>#REF!</v>
      </c>
      <c r="AY9" s="117" t="e">
        <f>VLOOKUP(AY$1,#REF!,AY2,FALSE)</f>
        <v>#REF!</v>
      </c>
      <c r="AZ9" s="117" t="e">
        <f>VLOOKUP(AZ$1,#REF!,AZ2,FALSE)</f>
        <v>#REF!</v>
      </c>
      <c r="BA9" s="117" t="e">
        <f>VLOOKUP(BA$1,#REF!,BA2,FALSE)</f>
        <v>#REF!</v>
      </c>
      <c r="BB9" s="117" t="e">
        <f>VLOOKUP(BB$1,#REF!,BB2,FALSE)</f>
        <v>#REF!</v>
      </c>
      <c r="BD9" s="9">
        <f t="shared" si="30"/>
        <v>6</v>
      </c>
      <c r="BE9" s="47" t="e">
        <f t="shared" si="22"/>
        <v>#REF!</v>
      </c>
      <c r="BF9" s="121" t="e">
        <f>VLOOKUP(BF$1,#REF!,BF2,FALSE)</f>
        <v>#REF!</v>
      </c>
      <c r="BG9" s="121" t="e">
        <f>VLOOKUP(BG$1,#REF!,BG2,FALSE)</f>
        <v>#REF!</v>
      </c>
      <c r="BH9" s="121" t="e">
        <f>VLOOKUP(BH$1,#REF!,BH2,FALSE)</f>
        <v>#REF!</v>
      </c>
      <c r="BI9" s="121" t="e">
        <f>VLOOKUP(BI$1,#REF!,BI2,FALSE)</f>
        <v>#REF!</v>
      </c>
      <c r="BJ9" s="121" t="e">
        <f>VLOOKUP(BJ$1,#REF!,BJ2,FALSE)</f>
        <v>#REF!</v>
      </c>
      <c r="BK9" s="121" t="e">
        <f>VLOOKUP(BK$1,#REF!,BK2,FALSE)</f>
        <v>#REF!</v>
      </c>
      <c r="BL9" s="121" t="e">
        <f>VLOOKUP(BL$1,#REF!,BL2,FALSE)</f>
        <v>#REF!</v>
      </c>
      <c r="BM9" s="121" t="e">
        <f>VLOOKUP(BM$1,#REF!,BM2,FALSE)</f>
        <v>#REF!</v>
      </c>
      <c r="BN9" s="121" t="e">
        <f>VLOOKUP(BN$1,#REF!,BN2,FALSE)</f>
        <v>#REF!</v>
      </c>
      <c r="BO9" s="121" t="e">
        <f>VLOOKUP(BO$1,#REF!,BO2,FALSE)</f>
        <v>#REF!</v>
      </c>
      <c r="BQ9" s="9">
        <f t="shared" si="31"/>
        <v>6</v>
      </c>
      <c r="BR9" s="47" t="e">
        <f t="shared" si="23"/>
        <v>#REF!</v>
      </c>
      <c r="BS9" s="121" t="e">
        <f>VLOOKUP(BS$1,#REF!,BS2,FALSE)</f>
        <v>#REF!</v>
      </c>
      <c r="BT9" s="121" t="e">
        <f>VLOOKUP(BT$1,#REF!,BT2,FALSE)</f>
        <v>#REF!</v>
      </c>
      <c r="BU9" s="121" t="e">
        <f>VLOOKUP(BU$1,#REF!,BU2,FALSE)</f>
        <v>#REF!</v>
      </c>
      <c r="BV9" s="121" t="e">
        <f>VLOOKUP(BV$1,#REF!,BV2,FALSE)</f>
        <v>#REF!</v>
      </c>
      <c r="BW9" s="121" t="e">
        <f>VLOOKUP(BW$1,#REF!,BW2,FALSE)</f>
        <v>#REF!</v>
      </c>
      <c r="BX9" s="121" t="e">
        <f>VLOOKUP(BX$1,#REF!,BX2,FALSE)</f>
        <v>#REF!</v>
      </c>
      <c r="BY9" s="121" t="e">
        <f>VLOOKUP(BY$1,#REF!,BY2,FALSE)</f>
        <v>#REF!</v>
      </c>
      <c r="BZ9" s="121" t="e">
        <f>VLOOKUP(BZ$1,#REF!,BZ2,FALSE)</f>
        <v>#REF!</v>
      </c>
      <c r="CA9" s="121" t="e">
        <f>VLOOKUP(CA$1,#REF!,CA2,FALSE)</f>
        <v>#REF!</v>
      </c>
      <c r="CB9" s="121" t="e">
        <f>VLOOKUP(CB$1,#REF!,CB2,FALSE)</f>
        <v>#REF!</v>
      </c>
      <c r="CD9" s="9">
        <f t="shared" si="32"/>
        <v>6</v>
      </c>
      <c r="CE9" s="47" t="e">
        <f t="shared" si="24"/>
        <v>#REF!</v>
      </c>
      <c r="CF9" s="121" t="e">
        <f>VLOOKUP(CF$1,#REF!,CF2,FALSE)</f>
        <v>#REF!</v>
      </c>
      <c r="CG9" s="121" t="e">
        <f>VLOOKUP(CG$1,#REF!,CG2,FALSE)</f>
        <v>#REF!</v>
      </c>
      <c r="CH9" s="121" t="e">
        <f>VLOOKUP(CH$1,#REF!,CH2,FALSE)</f>
        <v>#REF!</v>
      </c>
      <c r="CI9" s="121" t="e">
        <f>VLOOKUP(CI$1,#REF!,CI2,FALSE)</f>
        <v>#REF!</v>
      </c>
      <c r="CJ9" s="121" t="e">
        <f>VLOOKUP(CJ$1,#REF!,CJ2,FALSE)</f>
        <v>#REF!</v>
      </c>
      <c r="CK9" s="121" t="e">
        <f>VLOOKUP(CK$1,#REF!,CK2,FALSE)</f>
        <v>#REF!</v>
      </c>
      <c r="CL9" s="121" t="e">
        <f>VLOOKUP(CL$1,#REF!,CL2,FALSE)</f>
        <v>#REF!</v>
      </c>
      <c r="CM9" s="121" t="e">
        <f>VLOOKUP(CM$1,#REF!,CM2,FALSE)</f>
        <v>#REF!</v>
      </c>
      <c r="CN9" s="121" t="e">
        <f>VLOOKUP(CN$1,#REF!,CN2,FALSE)</f>
        <v>#REF!</v>
      </c>
      <c r="CO9" s="121" t="e">
        <f>VLOOKUP(CO$1,#REF!,CO2,FALSE)</f>
        <v>#REF!</v>
      </c>
      <c r="CQ9" s="9">
        <f t="shared" si="33"/>
        <v>6</v>
      </c>
      <c r="CR9" s="47" t="e">
        <f t="shared" si="25"/>
        <v>#REF!</v>
      </c>
      <c r="CS9" s="121" t="e">
        <f>VLOOKUP(CS$1,#REF!,CS2,FALSE)</f>
        <v>#REF!</v>
      </c>
      <c r="CT9" s="121" t="e">
        <f>VLOOKUP(CT$1,#REF!,CT2,FALSE)</f>
        <v>#REF!</v>
      </c>
      <c r="CU9" s="121" t="e">
        <f>VLOOKUP(CU$1,#REF!,CU2,FALSE)</f>
        <v>#REF!</v>
      </c>
      <c r="CV9" s="121" t="e">
        <f>VLOOKUP(CV$1,#REF!,CV2,FALSE)</f>
        <v>#REF!</v>
      </c>
      <c r="CW9" s="121" t="e">
        <f>VLOOKUP(CW$1,#REF!,CW2,FALSE)</f>
        <v>#REF!</v>
      </c>
      <c r="CX9" s="121" t="e">
        <f>VLOOKUP(CX$1,#REF!,CX2,FALSE)</f>
        <v>#REF!</v>
      </c>
      <c r="CY9" s="121" t="e">
        <f>VLOOKUP(CY$1,#REF!,CY2,FALSE)</f>
        <v>#REF!</v>
      </c>
      <c r="CZ9" s="121" t="e">
        <f>VLOOKUP(CZ$1,#REF!,CZ2,FALSE)</f>
        <v>#REF!</v>
      </c>
      <c r="DA9" s="121" t="e">
        <f>VLOOKUP(DA$1,#REF!,DA2,FALSE)</f>
        <v>#REF!</v>
      </c>
      <c r="DB9" s="121" t="e">
        <f>VLOOKUP(DB$1,#REF!,DB2,FALSE)</f>
        <v>#REF!</v>
      </c>
      <c r="DD9" s="9" t="e">
        <f t="shared" si="34"/>
        <v>#REF!</v>
      </c>
      <c r="DE9" s="48" t="s">
        <v>389</v>
      </c>
      <c r="DF9" s="37" t="e">
        <f>DF7*#REF!/100</f>
        <v>#REF!</v>
      </c>
      <c r="DG9" s="38" t="e">
        <f>DG7*#REF!/100</f>
        <v>#REF!</v>
      </c>
      <c r="DH9" s="37" t="e">
        <f>DH7*#REF!/100</f>
        <v>#REF!</v>
      </c>
      <c r="DI9" s="38" t="e">
        <f>DI7*#REF!/100</f>
        <v>#REF!</v>
      </c>
      <c r="DJ9" s="37" t="e">
        <f>DJ7*#REF!/100</f>
        <v>#REF!</v>
      </c>
      <c r="DK9" s="38" t="e">
        <f>DK7*#REF!/100</f>
        <v>#REF!</v>
      </c>
      <c r="DL9" s="37" t="e">
        <f>DL7*#REF!/100</f>
        <v>#REF!</v>
      </c>
      <c r="DM9" s="38" t="e">
        <f>DM7*#REF!/100</f>
        <v>#REF!</v>
      </c>
      <c r="DN9" s="37" t="e">
        <f>DN7*#REF!/100</f>
        <v>#REF!</v>
      </c>
      <c r="DO9" s="38" t="e">
        <f>DO7*#REF!/100</f>
        <v>#REF!</v>
      </c>
      <c r="DQ9" s="9" t="e">
        <f t="shared" si="35"/>
        <v>#REF!</v>
      </c>
      <c r="DR9" s="48" t="s">
        <v>389</v>
      </c>
      <c r="DS9" s="37" t="e">
        <f>DS7*#REF!/100</f>
        <v>#REF!</v>
      </c>
      <c r="DT9" s="38" t="e">
        <f>DT7*#REF!/100</f>
        <v>#REF!</v>
      </c>
      <c r="DU9" s="37" t="e">
        <f>DU7*#REF!/100</f>
        <v>#REF!</v>
      </c>
      <c r="DV9" s="38" t="e">
        <f>DV7*#REF!/100</f>
        <v>#REF!</v>
      </c>
      <c r="DW9" s="37" t="e">
        <f>DW7*#REF!/100</f>
        <v>#REF!</v>
      </c>
      <c r="DX9" s="38" t="e">
        <f>DX7*#REF!/100</f>
        <v>#REF!</v>
      </c>
      <c r="DY9" s="37" t="e">
        <f>DY7*#REF!/100</f>
        <v>#REF!</v>
      </c>
      <c r="DZ9" s="38" t="e">
        <f>DZ7*#REF!/100</f>
        <v>#REF!</v>
      </c>
      <c r="EA9" s="37" t="e">
        <f>EA7*#REF!/100</f>
        <v>#REF!</v>
      </c>
      <c r="EB9" s="38" t="e">
        <f>EB7*#REF!/100</f>
        <v>#REF!</v>
      </c>
      <c r="ED9" s="9" t="e">
        <f t="shared" si="36"/>
        <v>#REF!</v>
      </c>
      <c r="EE9" s="48" t="s">
        <v>389</v>
      </c>
      <c r="EF9" s="37" t="e">
        <f>EF7*#REF!/100</f>
        <v>#REF!</v>
      </c>
      <c r="EG9" s="38" t="e">
        <f>EG7*#REF!/100</f>
        <v>#REF!</v>
      </c>
      <c r="EH9" s="37" t="e">
        <f>EH7*#REF!/100</f>
        <v>#REF!</v>
      </c>
      <c r="EI9" s="38" t="e">
        <f>EI7*#REF!/100</f>
        <v>#REF!</v>
      </c>
      <c r="EJ9" s="37" t="e">
        <f>EJ7*#REF!/100</f>
        <v>#REF!</v>
      </c>
      <c r="EK9" s="38" t="e">
        <f>EK7*#REF!/100</f>
        <v>#REF!</v>
      </c>
      <c r="EL9" s="37" t="e">
        <f>EL7*#REF!/100</f>
        <v>#REF!</v>
      </c>
      <c r="EM9" s="38" t="e">
        <f>EM7*#REF!/100</f>
        <v>#REF!</v>
      </c>
      <c r="EN9" s="37" t="e">
        <f>EN7*#REF!/100</f>
        <v>#REF!</v>
      </c>
      <c r="EO9" s="38" t="e">
        <f>EO7*#REF!/100</f>
        <v>#REF!</v>
      </c>
      <c r="EQ9" s="9" t="e">
        <f t="shared" si="37"/>
        <v>#REF!</v>
      </c>
      <c r="ER9" s="48" t="s">
        <v>389</v>
      </c>
      <c r="ES9" s="37" t="e">
        <f>ES7*#REF!/100</f>
        <v>#REF!</v>
      </c>
      <c r="ET9" s="38" t="e">
        <f>ET7*#REF!/100</f>
        <v>#REF!</v>
      </c>
      <c r="EU9" s="37" t="e">
        <f>EU7*#REF!/100</f>
        <v>#REF!</v>
      </c>
      <c r="EV9" s="38" t="e">
        <f>EV7*#REF!/100</f>
        <v>#REF!</v>
      </c>
      <c r="EW9" s="37" t="e">
        <f>EW7*#REF!/100</f>
        <v>#REF!</v>
      </c>
      <c r="EX9" s="38" t="e">
        <f>EX7*#REF!/100</f>
        <v>#REF!</v>
      </c>
      <c r="EY9" s="37" t="e">
        <f>EY7*#REF!/100</f>
        <v>#REF!</v>
      </c>
      <c r="EZ9" s="38" t="e">
        <f>EZ7*#REF!/100</f>
        <v>#REF!</v>
      </c>
      <c r="FA9" s="37" t="e">
        <f>FA7*#REF!/100</f>
        <v>#REF!</v>
      </c>
      <c r="FB9" s="38" t="e">
        <f>FB7*#REF!/100</f>
        <v>#REF!</v>
      </c>
      <c r="FD9" s="9" t="e">
        <f t="shared" si="38"/>
        <v>#REF!</v>
      </c>
      <c r="FE9" s="48" t="s">
        <v>389</v>
      </c>
      <c r="FF9" s="37" t="e">
        <f>FF7*#REF!/100</f>
        <v>#REF!</v>
      </c>
      <c r="FG9" s="38" t="e">
        <f>FG7*#REF!/100</f>
        <v>#REF!</v>
      </c>
      <c r="FH9" s="37" t="e">
        <f>FH7*#REF!/100</f>
        <v>#REF!</v>
      </c>
      <c r="FI9" s="38" t="e">
        <f>FI7*#REF!/100</f>
        <v>#REF!</v>
      </c>
      <c r="FJ9" s="37" t="e">
        <f>FJ7*#REF!/100</f>
        <v>#REF!</v>
      </c>
      <c r="FK9" s="38" t="e">
        <f>FK7*#REF!/100</f>
        <v>#REF!</v>
      </c>
      <c r="FL9" s="37" t="e">
        <f>FL7*#REF!/100</f>
        <v>#REF!</v>
      </c>
      <c r="FM9" s="38" t="e">
        <f>FM7*#REF!/100</f>
        <v>#REF!</v>
      </c>
      <c r="FN9" s="37" t="e">
        <f>FN7*#REF!/100</f>
        <v>#REF!</v>
      </c>
      <c r="FO9" s="38" t="e">
        <f>FO7*#REF!/100</f>
        <v>#REF!</v>
      </c>
      <c r="FQ9" s="9" t="e">
        <f t="shared" si="39"/>
        <v>#REF!</v>
      </c>
      <c r="FR9" s="48" t="s">
        <v>389</v>
      </c>
      <c r="FS9" s="37" t="e">
        <f>FS7*#REF!/100</f>
        <v>#REF!</v>
      </c>
      <c r="FT9" s="38" t="e">
        <f>FT7*#REF!/100</f>
        <v>#REF!</v>
      </c>
      <c r="FU9" s="37" t="e">
        <f>FU7*#REF!/100</f>
        <v>#REF!</v>
      </c>
      <c r="FV9" s="38" t="e">
        <f>FV7*#REF!/100</f>
        <v>#REF!</v>
      </c>
      <c r="FW9" s="37" t="e">
        <f>FW7*#REF!/100</f>
        <v>#REF!</v>
      </c>
      <c r="FX9" s="38" t="e">
        <f>FX7*#REF!/100</f>
        <v>#REF!</v>
      </c>
      <c r="FY9" s="37" t="e">
        <f>FY7*#REF!/100</f>
        <v>#REF!</v>
      </c>
      <c r="FZ9" s="38" t="e">
        <f>FZ7*#REF!/100</f>
        <v>#REF!</v>
      </c>
      <c r="GA9" s="37" t="e">
        <f>GA7*#REF!/100</f>
        <v>#REF!</v>
      </c>
      <c r="GB9" s="38" t="e">
        <f>GB7*#REF!/100</f>
        <v>#REF!</v>
      </c>
      <c r="GD9" s="9" t="e">
        <f t="shared" si="40"/>
        <v>#REF!</v>
      </c>
      <c r="GE9" s="48" t="s">
        <v>389</v>
      </c>
      <c r="GF9" s="37" t="e">
        <f>GF7*#REF!/100</f>
        <v>#REF!</v>
      </c>
      <c r="GG9" s="38" t="e">
        <f>GG7*#REF!/100</f>
        <v>#REF!</v>
      </c>
      <c r="GH9" s="37" t="e">
        <f>GH7*#REF!/100</f>
        <v>#REF!</v>
      </c>
      <c r="GI9" s="38" t="e">
        <f>GI7*#REF!/100</f>
        <v>#REF!</v>
      </c>
      <c r="GJ9" s="37" t="e">
        <f>GJ7*#REF!/100</f>
        <v>#REF!</v>
      </c>
      <c r="GK9" s="38" t="e">
        <f>GK7*#REF!/100</f>
        <v>#REF!</v>
      </c>
      <c r="GL9" s="37" t="e">
        <f>GL7*#REF!/100</f>
        <v>#REF!</v>
      </c>
      <c r="GM9" s="38" t="e">
        <f>GM7*#REF!/100</f>
        <v>#REF!</v>
      </c>
      <c r="GN9" s="37" t="e">
        <f>GN7*#REF!/100</f>
        <v>#REF!</v>
      </c>
      <c r="GO9" s="38" t="e">
        <f>GO7*#REF!/100</f>
        <v>#REF!</v>
      </c>
      <c r="GQ9" s="9" t="e">
        <f t="shared" si="41"/>
        <v>#REF!</v>
      </c>
      <c r="GR9" s="48" t="s">
        <v>389</v>
      </c>
      <c r="GS9" s="37" t="e">
        <f>GS7*#REF!/100</f>
        <v>#REF!</v>
      </c>
      <c r="GT9" s="38" t="e">
        <f>GT7*#REF!/100</f>
        <v>#REF!</v>
      </c>
      <c r="GU9" s="37" t="e">
        <f>GU7*#REF!/100</f>
        <v>#REF!</v>
      </c>
      <c r="GV9" s="38" t="e">
        <f>GV7*#REF!/100</f>
        <v>#REF!</v>
      </c>
      <c r="GW9" s="37" t="e">
        <f>GW7*#REF!/100</f>
        <v>#REF!</v>
      </c>
      <c r="GX9" s="38" t="e">
        <f>GX7*#REF!/100</f>
        <v>#REF!</v>
      </c>
      <c r="GY9" s="37" t="e">
        <f>GY7*#REF!/100</f>
        <v>#REF!</v>
      </c>
      <c r="GZ9" s="38" t="e">
        <f>GZ7*#REF!/100</f>
        <v>#REF!</v>
      </c>
      <c r="HA9" s="37" t="e">
        <f>HA7*#REF!/100</f>
        <v>#REF!</v>
      </c>
      <c r="HB9" s="38" t="e">
        <f>HB7*#REF!/100</f>
        <v>#REF!</v>
      </c>
      <c r="HD9" s="9" t="e">
        <f t="shared" si="42"/>
        <v>#REF!</v>
      </c>
      <c r="HE9" s="48" t="s">
        <v>389</v>
      </c>
      <c r="HF9" s="37" t="e">
        <f>HF7*#REF!/100</f>
        <v>#REF!</v>
      </c>
      <c r="HG9" s="38" t="e">
        <f>HG7*#REF!/100</f>
        <v>#REF!</v>
      </c>
      <c r="HH9" s="37" t="e">
        <f>HH7*#REF!/100</f>
        <v>#REF!</v>
      </c>
      <c r="HI9" s="38" t="e">
        <f>HI7*#REF!/100</f>
        <v>#REF!</v>
      </c>
      <c r="HJ9" s="37" t="e">
        <f>HJ7*#REF!/100</f>
        <v>#REF!</v>
      </c>
      <c r="HK9" s="38" t="e">
        <f>HK7*#REF!/100</f>
        <v>#REF!</v>
      </c>
      <c r="HL9" s="37" t="e">
        <f>HL7*#REF!/100</f>
        <v>#REF!</v>
      </c>
      <c r="HM9" s="38" t="e">
        <f>HM7*#REF!/100</f>
        <v>#REF!</v>
      </c>
      <c r="HN9" s="37" t="e">
        <f>HN7*#REF!/100</f>
        <v>#REF!</v>
      </c>
      <c r="HO9" s="38" t="e">
        <f>HO7*#REF!/100</f>
        <v>#REF!</v>
      </c>
    </row>
    <row r="10" spans="2:223" s="104" customFormat="1" ht="18" hidden="1" customHeight="1" x14ac:dyDescent="0.25">
      <c r="B10" s="99">
        <f t="shared" si="26"/>
        <v>7</v>
      </c>
      <c r="C10" s="110" t="e">
        <f>#REF!</f>
        <v>#REF!</v>
      </c>
      <c r="D10" s="101" t="e">
        <f>VLOOKUP(D$1,#REF!,D2,FALSE)</f>
        <v>#REF!</v>
      </c>
      <c r="E10" s="101" t="e">
        <f>VLOOKUP(E$1,#REF!,E2,FALSE)</f>
        <v>#REF!</v>
      </c>
      <c r="F10" s="101" t="e">
        <f>VLOOKUP(F$1,#REF!,F2,FALSE)</f>
        <v>#REF!</v>
      </c>
      <c r="G10" s="101" t="e">
        <f>VLOOKUP(G$1,#REF!,G2,FALSE)</f>
        <v>#REF!</v>
      </c>
      <c r="H10" s="101" t="e">
        <f>VLOOKUP(H$1,#REF!,H2,FALSE)</f>
        <v>#REF!</v>
      </c>
      <c r="I10" s="101" t="e">
        <f>VLOOKUP(I$1,#REF!,I2,FALSE)</f>
        <v>#REF!</v>
      </c>
      <c r="J10" s="101" t="e">
        <f>VLOOKUP(J$1,#REF!,J2,FALSE)</f>
        <v>#REF!</v>
      </c>
      <c r="K10" s="101" t="e">
        <f>VLOOKUP(K$1,#REF!,K2,FALSE)</f>
        <v>#REF!</v>
      </c>
      <c r="L10" s="101" t="e">
        <f>VLOOKUP(L$1,#REF!,L2,FALSE)</f>
        <v>#REF!</v>
      </c>
      <c r="M10" s="101" t="e">
        <f>VLOOKUP(M$1,#REF!,M2,FALSE)</f>
        <v>#REF!</v>
      </c>
      <c r="N10" s="102">
        <f t="shared" si="17"/>
        <v>0</v>
      </c>
      <c r="O10" s="103" t="str">
        <f t="shared" si="18"/>
        <v>No-To be included in the study</v>
      </c>
      <c r="Q10" s="105">
        <f t="shared" si="27"/>
        <v>7</v>
      </c>
      <c r="R10" s="105" t="e">
        <f t="shared" si="19"/>
        <v>#REF!</v>
      </c>
      <c r="S10" s="101" t="e">
        <f>VLOOKUP(S$1,#REF!,S2,FALSE)</f>
        <v>#REF!</v>
      </c>
      <c r="T10" s="101" t="e">
        <f>VLOOKUP(T$1,#REF!,T2,FALSE)</f>
        <v>#REF!</v>
      </c>
      <c r="U10" s="101" t="e">
        <f>VLOOKUP(U$1,#REF!,U2,FALSE)</f>
        <v>#REF!</v>
      </c>
      <c r="V10" s="101" t="e">
        <f>VLOOKUP(V$1,#REF!,V2,FALSE)</f>
        <v>#REF!</v>
      </c>
      <c r="W10" s="101" t="e">
        <f>VLOOKUP(W$1,#REF!,W2,FALSE)</f>
        <v>#REF!</v>
      </c>
      <c r="X10" s="101" t="e">
        <f>VLOOKUP(X$1,#REF!,X2,FALSE)</f>
        <v>#REF!</v>
      </c>
      <c r="Y10" s="101" t="e">
        <f>VLOOKUP(Y$1,#REF!,Y2,FALSE)</f>
        <v>#REF!</v>
      </c>
      <c r="Z10" s="101" t="e">
        <f>VLOOKUP(Z$1,#REF!,Z2,FALSE)</f>
        <v>#REF!</v>
      </c>
      <c r="AA10" s="101" t="e">
        <f>VLOOKUP(AA$1,#REF!,AA2,FALSE)</f>
        <v>#REF!</v>
      </c>
      <c r="AB10" s="101" t="e">
        <f>VLOOKUP(AB$1,#REF!,AB2,FALSE)</f>
        <v>#REF!</v>
      </c>
      <c r="AD10" s="105">
        <f t="shared" si="28"/>
        <v>7</v>
      </c>
      <c r="AE10" s="105" t="e">
        <f t="shared" si="20"/>
        <v>#REF!</v>
      </c>
      <c r="AF10" s="116" t="e">
        <f>VLOOKUP(AF$1,#REF!,AF2,FALSE)</f>
        <v>#REF!</v>
      </c>
      <c r="AG10" s="116" t="e">
        <f>VLOOKUP(AG$1,#REF!,AG2,FALSE)</f>
        <v>#REF!</v>
      </c>
      <c r="AH10" s="116" t="e">
        <f>VLOOKUP(AH$1,#REF!,AH2,FALSE)</f>
        <v>#REF!</v>
      </c>
      <c r="AI10" s="116" t="e">
        <f>VLOOKUP(AI$1,#REF!,AI2,FALSE)</f>
        <v>#REF!</v>
      </c>
      <c r="AJ10" s="116" t="e">
        <f>VLOOKUP(AJ$1,#REF!,AJ2,FALSE)</f>
        <v>#REF!</v>
      </c>
      <c r="AK10" s="116" t="e">
        <f>VLOOKUP(AK$1,#REF!,AK2,FALSE)</f>
        <v>#REF!</v>
      </c>
      <c r="AL10" s="116" t="e">
        <f>VLOOKUP(AL$1,#REF!,AL2,FALSE)</f>
        <v>#REF!</v>
      </c>
      <c r="AM10" s="116" t="e">
        <f>VLOOKUP(AM$1,#REF!,AM2,FALSE)</f>
        <v>#REF!</v>
      </c>
      <c r="AN10" s="116" t="e">
        <f>VLOOKUP(AN$1,#REF!,AN2,FALSE)</f>
        <v>#REF!</v>
      </c>
      <c r="AO10" s="116" t="e">
        <f>VLOOKUP(AO$1,#REF!,AO2,FALSE)</f>
        <v>#REF!</v>
      </c>
      <c r="AQ10" s="105">
        <f t="shared" si="29"/>
        <v>7</v>
      </c>
      <c r="AR10" s="105" t="e">
        <f t="shared" si="21"/>
        <v>#REF!</v>
      </c>
      <c r="AS10" s="116" t="e">
        <f>VLOOKUP(AS$1,#REF!,AS2,FALSE)</f>
        <v>#REF!</v>
      </c>
      <c r="AT10" s="116" t="e">
        <f>VLOOKUP(AT$1,#REF!,AT2,FALSE)</f>
        <v>#REF!</v>
      </c>
      <c r="AU10" s="116" t="e">
        <f>VLOOKUP(AU$1,#REF!,AU2,FALSE)</f>
        <v>#REF!</v>
      </c>
      <c r="AV10" s="116" t="e">
        <f>VLOOKUP(AV$1,#REF!,AV2,FALSE)</f>
        <v>#REF!</v>
      </c>
      <c r="AW10" s="116" t="e">
        <f>VLOOKUP(AW$1,#REF!,AW2,FALSE)</f>
        <v>#REF!</v>
      </c>
      <c r="AX10" s="116" t="e">
        <f>VLOOKUP(AX$1,#REF!,AX2,FALSE)</f>
        <v>#REF!</v>
      </c>
      <c r="AY10" s="116" t="e">
        <f>VLOOKUP(AY$1,#REF!,AY2,FALSE)</f>
        <v>#REF!</v>
      </c>
      <c r="AZ10" s="116" t="e">
        <f>VLOOKUP(AZ$1,#REF!,AZ2,FALSE)</f>
        <v>#REF!</v>
      </c>
      <c r="BA10" s="116" t="e">
        <f>VLOOKUP(BA$1,#REF!,BA2,FALSE)</f>
        <v>#REF!</v>
      </c>
      <c r="BB10" s="116" t="e">
        <f>VLOOKUP(BB$1,#REF!,BB2,FALSE)</f>
        <v>#REF!</v>
      </c>
      <c r="BD10" s="105">
        <f t="shared" si="30"/>
        <v>7</v>
      </c>
      <c r="BE10" s="105" t="e">
        <f t="shared" si="22"/>
        <v>#REF!</v>
      </c>
      <c r="BF10" s="120" t="e">
        <f>VLOOKUP(BF$1,#REF!,BF2,FALSE)</f>
        <v>#REF!</v>
      </c>
      <c r="BG10" s="120" t="e">
        <f>VLOOKUP(BG$1,#REF!,BG2,FALSE)</f>
        <v>#REF!</v>
      </c>
      <c r="BH10" s="120" t="e">
        <f>VLOOKUP(BH$1,#REF!,BH2,FALSE)</f>
        <v>#REF!</v>
      </c>
      <c r="BI10" s="120" t="e">
        <f>VLOOKUP(BI$1,#REF!,BI2,FALSE)</f>
        <v>#REF!</v>
      </c>
      <c r="BJ10" s="120" t="e">
        <f>VLOOKUP(BJ$1,#REF!,BJ2,FALSE)</f>
        <v>#REF!</v>
      </c>
      <c r="BK10" s="120" t="e">
        <f>VLOOKUP(BK$1,#REF!,BK2,FALSE)</f>
        <v>#REF!</v>
      </c>
      <c r="BL10" s="120" t="e">
        <f>VLOOKUP(BL$1,#REF!,BL2,FALSE)</f>
        <v>#REF!</v>
      </c>
      <c r="BM10" s="120" t="e">
        <f>VLOOKUP(BM$1,#REF!,BM2,FALSE)</f>
        <v>#REF!</v>
      </c>
      <c r="BN10" s="120" t="e">
        <f>VLOOKUP(BN$1,#REF!,BN2,FALSE)</f>
        <v>#REF!</v>
      </c>
      <c r="BO10" s="120" t="e">
        <f>VLOOKUP(BO$1,#REF!,BO2,FALSE)</f>
        <v>#REF!</v>
      </c>
      <c r="BQ10" s="105">
        <f t="shared" si="31"/>
        <v>7</v>
      </c>
      <c r="BR10" s="105" t="e">
        <f t="shared" si="23"/>
        <v>#REF!</v>
      </c>
      <c r="BS10" s="120" t="e">
        <f>VLOOKUP(BS$1,#REF!,BS2,FALSE)</f>
        <v>#REF!</v>
      </c>
      <c r="BT10" s="120" t="e">
        <f>VLOOKUP(BT$1,#REF!,BT2,FALSE)</f>
        <v>#REF!</v>
      </c>
      <c r="BU10" s="120" t="e">
        <f>VLOOKUP(BU$1,#REF!,BU2,FALSE)</f>
        <v>#REF!</v>
      </c>
      <c r="BV10" s="120" t="e">
        <f>VLOOKUP(BV$1,#REF!,BV2,FALSE)</f>
        <v>#REF!</v>
      </c>
      <c r="BW10" s="120" t="e">
        <f>VLOOKUP(BW$1,#REF!,BW2,FALSE)</f>
        <v>#REF!</v>
      </c>
      <c r="BX10" s="120" t="e">
        <f>VLOOKUP(BX$1,#REF!,BX2,FALSE)</f>
        <v>#REF!</v>
      </c>
      <c r="BY10" s="120" t="e">
        <f>VLOOKUP(BY$1,#REF!,BY2,FALSE)</f>
        <v>#REF!</v>
      </c>
      <c r="BZ10" s="120" t="e">
        <f>VLOOKUP(BZ$1,#REF!,BZ2,FALSE)</f>
        <v>#REF!</v>
      </c>
      <c r="CA10" s="120" t="e">
        <f>VLOOKUP(CA$1,#REF!,CA2,FALSE)</f>
        <v>#REF!</v>
      </c>
      <c r="CB10" s="120" t="e">
        <f>VLOOKUP(CB$1,#REF!,CB2,FALSE)</f>
        <v>#REF!</v>
      </c>
      <c r="CD10" s="105">
        <f t="shared" si="32"/>
        <v>7</v>
      </c>
      <c r="CE10" s="105" t="e">
        <f t="shared" si="24"/>
        <v>#REF!</v>
      </c>
      <c r="CF10" s="120" t="e">
        <f>VLOOKUP(CF$1,#REF!,CF2,FALSE)</f>
        <v>#REF!</v>
      </c>
      <c r="CG10" s="120" t="e">
        <f>VLOOKUP(CG$1,#REF!,CG2,FALSE)</f>
        <v>#REF!</v>
      </c>
      <c r="CH10" s="120" t="e">
        <f>VLOOKUP(CH$1,#REF!,CH2,FALSE)</f>
        <v>#REF!</v>
      </c>
      <c r="CI10" s="120" t="e">
        <f>VLOOKUP(CI$1,#REF!,CI2,FALSE)</f>
        <v>#REF!</v>
      </c>
      <c r="CJ10" s="120" t="e">
        <f>VLOOKUP(CJ$1,#REF!,CJ2,FALSE)</f>
        <v>#REF!</v>
      </c>
      <c r="CK10" s="120" t="e">
        <f>VLOOKUP(CK$1,#REF!,CK2,FALSE)</f>
        <v>#REF!</v>
      </c>
      <c r="CL10" s="120" t="e">
        <f>VLOOKUP(CL$1,#REF!,CL2,FALSE)</f>
        <v>#REF!</v>
      </c>
      <c r="CM10" s="120" t="e">
        <f>VLOOKUP(CM$1,#REF!,CM2,FALSE)</f>
        <v>#REF!</v>
      </c>
      <c r="CN10" s="120" t="e">
        <f>VLOOKUP(CN$1,#REF!,CN2,FALSE)</f>
        <v>#REF!</v>
      </c>
      <c r="CO10" s="120" t="e">
        <f>VLOOKUP(CO$1,#REF!,CO2,FALSE)</f>
        <v>#REF!</v>
      </c>
      <c r="CQ10" s="105">
        <f t="shared" si="33"/>
        <v>7</v>
      </c>
      <c r="CR10" s="105" t="e">
        <f t="shared" si="25"/>
        <v>#REF!</v>
      </c>
      <c r="CS10" s="120" t="e">
        <f>VLOOKUP(CS$1,#REF!,CS2,FALSE)</f>
        <v>#REF!</v>
      </c>
      <c r="CT10" s="120" t="e">
        <f>VLOOKUP(CT$1,#REF!,CT2,FALSE)</f>
        <v>#REF!</v>
      </c>
      <c r="CU10" s="120" t="e">
        <f>VLOOKUP(CU$1,#REF!,CU2,FALSE)</f>
        <v>#REF!</v>
      </c>
      <c r="CV10" s="120" t="e">
        <f>VLOOKUP(CV$1,#REF!,CV2,FALSE)</f>
        <v>#REF!</v>
      </c>
      <c r="CW10" s="120" t="e">
        <f>VLOOKUP(CW$1,#REF!,CW2,FALSE)</f>
        <v>#REF!</v>
      </c>
      <c r="CX10" s="120" t="e">
        <f>VLOOKUP(CX$1,#REF!,CX2,FALSE)</f>
        <v>#REF!</v>
      </c>
      <c r="CY10" s="120" t="e">
        <f>VLOOKUP(CY$1,#REF!,CY2,FALSE)</f>
        <v>#REF!</v>
      </c>
      <c r="CZ10" s="120" t="e">
        <f>VLOOKUP(CZ$1,#REF!,CZ2,FALSE)</f>
        <v>#REF!</v>
      </c>
      <c r="DA10" s="120" t="e">
        <f>VLOOKUP(DA$1,#REF!,DA2,FALSE)</f>
        <v>#REF!</v>
      </c>
      <c r="DB10" s="120" t="e">
        <f>VLOOKUP(DB$1,#REF!,DB2,FALSE)</f>
        <v>#REF!</v>
      </c>
      <c r="DD10" s="105" t="e">
        <f t="shared" si="34"/>
        <v>#REF!</v>
      </c>
      <c r="DE10" s="108" t="s">
        <v>390</v>
      </c>
      <c r="DF10" s="111" t="e">
        <f>#REF!/100</f>
        <v>#REF!</v>
      </c>
      <c r="DG10" s="111" t="e">
        <f t="shared" ref="DG10:DO10" si="52">#REF!/100</f>
        <v>#REF!</v>
      </c>
      <c r="DH10" s="111" t="e">
        <f t="shared" si="52"/>
        <v>#REF!</v>
      </c>
      <c r="DI10" s="111" t="e">
        <f t="shared" si="52"/>
        <v>#REF!</v>
      </c>
      <c r="DJ10" s="111" t="e">
        <f t="shared" si="52"/>
        <v>#REF!</v>
      </c>
      <c r="DK10" s="111" t="e">
        <f t="shared" si="52"/>
        <v>#REF!</v>
      </c>
      <c r="DL10" s="111" t="e">
        <f t="shared" si="52"/>
        <v>#REF!</v>
      </c>
      <c r="DM10" s="111" t="e">
        <f t="shared" si="52"/>
        <v>#REF!</v>
      </c>
      <c r="DN10" s="111" t="e">
        <f t="shared" si="52"/>
        <v>#REF!</v>
      </c>
      <c r="DO10" s="111" t="e">
        <f t="shared" si="52"/>
        <v>#REF!</v>
      </c>
      <c r="DQ10" s="105" t="e">
        <f t="shared" si="35"/>
        <v>#REF!</v>
      </c>
      <c r="DR10" s="108" t="s">
        <v>390</v>
      </c>
      <c r="DS10" s="111" t="e">
        <f>#REF!/100</f>
        <v>#REF!</v>
      </c>
      <c r="DT10" s="111" t="e">
        <f t="shared" ref="DT10:EB10" si="53">#REF!/100</f>
        <v>#REF!</v>
      </c>
      <c r="DU10" s="111" t="e">
        <f t="shared" si="53"/>
        <v>#REF!</v>
      </c>
      <c r="DV10" s="111" t="e">
        <f t="shared" si="53"/>
        <v>#REF!</v>
      </c>
      <c r="DW10" s="111" t="e">
        <f t="shared" si="53"/>
        <v>#REF!</v>
      </c>
      <c r="DX10" s="111" t="e">
        <f t="shared" si="53"/>
        <v>#REF!</v>
      </c>
      <c r="DY10" s="111" t="e">
        <f t="shared" si="53"/>
        <v>#REF!</v>
      </c>
      <c r="DZ10" s="111" t="e">
        <f t="shared" si="53"/>
        <v>#REF!</v>
      </c>
      <c r="EA10" s="111" t="e">
        <f t="shared" si="53"/>
        <v>#REF!</v>
      </c>
      <c r="EB10" s="111" t="e">
        <f t="shared" si="53"/>
        <v>#REF!</v>
      </c>
      <c r="ED10" s="105" t="e">
        <f t="shared" si="36"/>
        <v>#REF!</v>
      </c>
      <c r="EE10" s="108" t="s">
        <v>390</v>
      </c>
      <c r="EF10" s="111" t="e">
        <f>#REF!/100</f>
        <v>#REF!</v>
      </c>
      <c r="EG10" s="111" t="e">
        <f t="shared" ref="EG10:EO10" si="54">#REF!/100</f>
        <v>#REF!</v>
      </c>
      <c r="EH10" s="111" t="e">
        <f t="shared" si="54"/>
        <v>#REF!</v>
      </c>
      <c r="EI10" s="111" t="e">
        <f t="shared" si="54"/>
        <v>#REF!</v>
      </c>
      <c r="EJ10" s="111" t="e">
        <f t="shared" si="54"/>
        <v>#REF!</v>
      </c>
      <c r="EK10" s="111" t="e">
        <f t="shared" si="54"/>
        <v>#REF!</v>
      </c>
      <c r="EL10" s="111" t="e">
        <f t="shared" si="54"/>
        <v>#REF!</v>
      </c>
      <c r="EM10" s="111" t="e">
        <f t="shared" si="54"/>
        <v>#REF!</v>
      </c>
      <c r="EN10" s="111" t="e">
        <f t="shared" si="54"/>
        <v>#REF!</v>
      </c>
      <c r="EO10" s="111" t="e">
        <f t="shared" si="54"/>
        <v>#REF!</v>
      </c>
      <c r="EQ10" s="105" t="e">
        <f t="shared" si="37"/>
        <v>#REF!</v>
      </c>
      <c r="ER10" s="108" t="s">
        <v>390</v>
      </c>
      <c r="ES10" s="111" t="e">
        <f>#REF!/100</f>
        <v>#REF!</v>
      </c>
      <c r="ET10" s="111" t="e">
        <f t="shared" ref="ET10:FB10" si="55">#REF!/100</f>
        <v>#REF!</v>
      </c>
      <c r="EU10" s="111" t="e">
        <f t="shared" si="55"/>
        <v>#REF!</v>
      </c>
      <c r="EV10" s="111" t="e">
        <f t="shared" si="55"/>
        <v>#REF!</v>
      </c>
      <c r="EW10" s="111" t="e">
        <f t="shared" si="55"/>
        <v>#REF!</v>
      </c>
      <c r="EX10" s="111" t="e">
        <f t="shared" si="55"/>
        <v>#REF!</v>
      </c>
      <c r="EY10" s="111" t="e">
        <f t="shared" si="55"/>
        <v>#REF!</v>
      </c>
      <c r="EZ10" s="111" t="e">
        <f t="shared" si="55"/>
        <v>#REF!</v>
      </c>
      <c r="FA10" s="111" t="e">
        <f t="shared" si="55"/>
        <v>#REF!</v>
      </c>
      <c r="FB10" s="111" t="e">
        <f t="shared" si="55"/>
        <v>#REF!</v>
      </c>
      <c r="FD10" s="105" t="e">
        <f t="shared" si="38"/>
        <v>#REF!</v>
      </c>
      <c r="FE10" s="108" t="s">
        <v>390</v>
      </c>
      <c r="FF10" s="111" t="e">
        <f>#REF!/100</f>
        <v>#REF!</v>
      </c>
      <c r="FG10" s="111" t="e">
        <f t="shared" ref="FG10:FO10" si="56">#REF!/100</f>
        <v>#REF!</v>
      </c>
      <c r="FH10" s="111" t="e">
        <f t="shared" si="56"/>
        <v>#REF!</v>
      </c>
      <c r="FI10" s="111" t="e">
        <f t="shared" si="56"/>
        <v>#REF!</v>
      </c>
      <c r="FJ10" s="111" t="e">
        <f t="shared" si="56"/>
        <v>#REF!</v>
      </c>
      <c r="FK10" s="111" t="e">
        <f t="shared" si="56"/>
        <v>#REF!</v>
      </c>
      <c r="FL10" s="111" t="e">
        <f t="shared" si="56"/>
        <v>#REF!</v>
      </c>
      <c r="FM10" s="111" t="e">
        <f t="shared" si="56"/>
        <v>#REF!</v>
      </c>
      <c r="FN10" s="111" t="e">
        <f t="shared" si="56"/>
        <v>#REF!</v>
      </c>
      <c r="FO10" s="111" t="e">
        <f t="shared" si="56"/>
        <v>#REF!</v>
      </c>
      <c r="FQ10" s="105" t="e">
        <f t="shared" si="39"/>
        <v>#REF!</v>
      </c>
      <c r="FR10" s="108" t="s">
        <v>390</v>
      </c>
      <c r="FS10" s="111" t="e">
        <f>#REF!/100</f>
        <v>#REF!</v>
      </c>
      <c r="FT10" s="111" t="e">
        <f t="shared" ref="FT10:GB10" si="57">#REF!/100</f>
        <v>#REF!</v>
      </c>
      <c r="FU10" s="111" t="e">
        <f t="shared" si="57"/>
        <v>#REF!</v>
      </c>
      <c r="FV10" s="111" t="e">
        <f t="shared" si="57"/>
        <v>#REF!</v>
      </c>
      <c r="FW10" s="111" t="e">
        <f t="shared" si="57"/>
        <v>#REF!</v>
      </c>
      <c r="FX10" s="111" t="e">
        <f t="shared" si="57"/>
        <v>#REF!</v>
      </c>
      <c r="FY10" s="111" t="e">
        <f t="shared" si="57"/>
        <v>#REF!</v>
      </c>
      <c r="FZ10" s="111" t="e">
        <f t="shared" si="57"/>
        <v>#REF!</v>
      </c>
      <c r="GA10" s="111" t="e">
        <f t="shared" si="57"/>
        <v>#REF!</v>
      </c>
      <c r="GB10" s="111" t="e">
        <f t="shared" si="57"/>
        <v>#REF!</v>
      </c>
      <c r="GD10" s="105" t="e">
        <f t="shared" si="40"/>
        <v>#REF!</v>
      </c>
      <c r="GE10" s="108" t="s">
        <v>390</v>
      </c>
      <c r="GF10" s="111" t="e">
        <f>#REF!/100</f>
        <v>#REF!</v>
      </c>
      <c r="GG10" s="111" t="e">
        <f t="shared" ref="GG10:GO10" si="58">#REF!/100</f>
        <v>#REF!</v>
      </c>
      <c r="GH10" s="111" t="e">
        <f t="shared" si="58"/>
        <v>#REF!</v>
      </c>
      <c r="GI10" s="111" t="e">
        <f t="shared" si="58"/>
        <v>#REF!</v>
      </c>
      <c r="GJ10" s="111" t="e">
        <f t="shared" si="58"/>
        <v>#REF!</v>
      </c>
      <c r="GK10" s="111" t="e">
        <f t="shared" si="58"/>
        <v>#REF!</v>
      </c>
      <c r="GL10" s="111" t="e">
        <f t="shared" si="58"/>
        <v>#REF!</v>
      </c>
      <c r="GM10" s="111" t="e">
        <f t="shared" si="58"/>
        <v>#REF!</v>
      </c>
      <c r="GN10" s="111" t="e">
        <f t="shared" si="58"/>
        <v>#REF!</v>
      </c>
      <c r="GO10" s="111" t="e">
        <f t="shared" si="58"/>
        <v>#REF!</v>
      </c>
      <c r="GQ10" s="105" t="e">
        <f t="shared" si="41"/>
        <v>#REF!</v>
      </c>
      <c r="GR10" s="108" t="s">
        <v>390</v>
      </c>
      <c r="GS10" s="111" t="e">
        <f>#REF!/100</f>
        <v>#REF!</v>
      </c>
      <c r="GT10" s="111" t="e">
        <f t="shared" ref="GT10:HB10" si="59">#REF!/100</f>
        <v>#REF!</v>
      </c>
      <c r="GU10" s="111" t="e">
        <f t="shared" si="59"/>
        <v>#REF!</v>
      </c>
      <c r="GV10" s="111" t="e">
        <f t="shared" si="59"/>
        <v>#REF!</v>
      </c>
      <c r="GW10" s="111" t="e">
        <f t="shared" si="59"/>
        <v>#REF!</v>
      </c>
      <c r="GX10" s="111" t="e">
        <f t="shared" si="59"/>
        <v>#REF!</v>
      </c>
      <c r="GY10" s="111" t="e">
        <f t="shared" si="59"/>
        <v>#REF!</v>
      </c>
      <c r="GZ10" s="111" t="e">
        <f t="shared" si="59"/>
        <v>#REF!</v>
      </c>
      <c r="HA10" s="111" t="e">
        <f t="shared" si="59"/>
        <v>#REF!</v>
      </c>
      <c r="HB10" s="111" t="e">
        <f t="shared" si="59"/>
        <v>#REF!</v>
      </c>
      <c r="HD10" s="105" t="e">
        <f t="shared" si="42"/>
        <v>#REF!</v>
      </c>
      <c r="HE10" s="108" t="s">
        <v>390</v>
      </c>
      <c r="HF10" s="111" t="e">
        <f>#REF!/100</f>
        <v>#REF!</v>
      </c>
      <c r="HG10" s="111" t="e">
        <f t="shared" ref="HG10:HO10" si="60">#REF!/100</f>
        <v>#REF!</v>
      </c>
      <c r="HH10" s="111" t="e">
        <f t="shared" si="60"/>
        <v>#REF!</v>
      </c>
      <c r="HI10" s="111" t="e">
        <f t="shared" si="60"/>
        <v>#REF!</v>
      </c>
      <c r="HJ10" s="111" t="e">
        <f t="shared" si="60"/>
        <v>#REF!</v>
      </c>
      <c r="HK10" s="111" t="e">
        <f t="shared" si="60"/>
        <v>#REF!</v>
      </c>
      <c r="HL10" s="111" t="e">
        <f t="shared" si="60"/>
        <v>#REF!</v>
      </c>
      <c r="HM10" s="111" t="e">
        <f t="shared" si="60"/>
        <v>#REF!</v>
      </c>
      <c r="HN10" s="111" t="e">
        <f t="shared" si="60"/>
        <v>#REF!</v>
      </c>
      <c r="HO10" s="111" t="e">
        <f t="shared" si="60"/>
        <v>#REF!</v>
      </c>
    </row>
    <row r="11" spans="2:223" s="104" customFormat="1" ht="36" hidden="1" customHeight="1" x14ac:dyDescent="0.25">
      <c r="B11" s="99">
        <f t="shared" si="26"/>
        <v>8</v>
      </c>
      <c r="C11" s="110" t="e">
        <f>#REF!</f>
        <v>#REF!</v>
      </c>
      <c r="D11" s="101" t="e">
        <f>VLOOKUP(D$1,#REF!,D2,FALSE)</f>
        <v>#REF!</v>
      </c>
      <c r="E11" s="101" t="e">
        <f>VLOOKUP(E$1,#REF!,E2,FALSE)</f>
        <v>#REF!</v>
      </c>
      <c r="F11" s="101" t="e">
        <f>VLOOKUP(F$1,#REF!,F2,FALSE)</f>
        <v>#REF!</v>
      </c>
      <c r="G11" s="101" t="e">
        <f>VLOOKUP(G$1,#REF!,G2,FALSE)</f>
        <v>#REF!</v>
      </c>
      <c r="H11" s="101" t="e">
        <f>VLOOKUP(H$1,#REF!,H2,FALSE)</f>
        <v>#REF!</v>
      </c>
      <c r="I11" s="101" t="e">
        <f>VLOOKUP(I$1,#REF!,I2,FALSE)</f>
        <v>#REF!</v>
      </c>
      <c r="J11" s="101" t="e">
        <f>VLOOKUP(J$1,#REF!,J2,FALSE)</f>
        <v>#REF!</v>
      </c>
      <c r="K11" s="101" t="e">
        <f>VLOOKUP(K$1,#REF!,K2,FALSE)</f>
        <v>#REF!</v>
      </c>
      <c r="L11" s="101" t="e">
        <f>VLOOKUP(L$1,#REF!,L2,FALSE)</f>
        <v>#REF!</v>
      </c>
      <c r="M11" s="101" t="e">
        <f>VLOOKUP(M$1,#REF!,M2,FALSE)</f>
        <v>#REF!</v>
      </c>
      <c r="N11" s="102">
        <f t="shared" si="17"/>
        <v>0</v>
      </c>
      <c r="O11" s="103" t="str">
        <f t="shared" si="18"/>
        <v>No-To be included in the study</v>
      </c>
      <c r="Q11" s="105">
        <f t="shared" si="27"/>
        <v>8</v>
      </c>
      <c r="R11" s="105" t="e">
        <f t="shared" si="19"/>
        <v>#REF!</v>
      </c>
      <c r="S11" s="101" t="e">
        <f>VLOOKUP(S$1,#REF!,S2,FALSE)</f>
        <v>#REF!</v>
      </c>
      <c r="T11" s="101" t="e">
        <f>VLOOKUP(T$1,#REF!,T2,FALSE)</f>
        <v>#REF!</v>
      </c>
      <c r="U11" s="101" t="e">
        <f>VLOOKUP(U$1,#REF!,U2,FALSE)</f>
        <v>#REF!</v>
      </c>
      <c r="V11" s="101" t="e">
        <f>VLOOKUP(V$1,#REF!,V2,FALSE)</f>
        <v>#REF!</v>
      </c>
      <c r="W11" s="101" t="e">
        <f>VLOOKUP(W$1,#REF!,W2,FALSE)</f>
        <v>#REF!</v>
      </c>
      <c r="X11" s="101" t="e">
        <f>VLOOKUP(X$1,#REF!,X2,FALSE)</f>
        <v>#REF!</v>
      </c>
      <c r="Y11" s="101" t="e">
        <f>VLOOKUP(Y$1,#REF!,Y2,FALSE)</f>
        <v>#REF!</v>
      </c>
      <c r="Z11" s="101" t="e">
        <f>VLOOKUP(Z$1,#REF!,Z2,FALSE)</f>
        <v>#REF!</v>
      </c>
      <c r="AA11" s="101" t="e">
        <f>VLOOKUP(AA$1,#REF!,AA2,FALSE)</f>
        <v>#REF!</v>
      </c>
      <c r="AB11" s="101" t="e">
        <f>VLOOKUP(AB$1,#REF!,AB2,FALSE)</f>
        <v>#REF!</v>
      </c>
      <c r="AD11" s="105">
        <f t="shared" si="28"/>
        <v>8</v>
      </c>
      <c r="AE11" s="105" t="e">
        <f t="shared" si="20"/>
        <v>#REF!</v>
      </c>
      <c r="AF11" s="116" t="e">
        <f>VLOOKUP(AF$1,#REF!,AF2,FALSE)</f>
        <v>#REF!</v>
      </c>
      <c r="AG11" s="116" t="e">
        <f>VLOOKUP(AG$1,#REF!,AG2,FALSE)</f>
        <v>#REF!</v>
      </c>
      <c r="AH11" s="116" t="e">
        <f>VLOOKUP(AH$1,#REF!,AH2,FALSE)</f>
        <v>#REF!</v>
      </c>
      <c r="AI11" s="116" t="e">
        <f>VLOOKUP(AI$1,#REF!,AI2,FALSE)</f>
        <v>#REF!</v>
      </c>
      <c r="AJ11" s="116" t="e">
        <f>VLOOKUP(AJ$1,#REF!,AJ2,FALSE)</f>
        <v>#REF!</v>
      </c>
      <c r="AK11" s="116" t="e">
        <f>VLOOKUP(AK$1,#REF!,AK2,FALSE)</f>
        <v>#REF!</v>
      </c>
      <c r="AL11" s="116" t="e">
        <f>VLOOKUP(AL$1,#REF!,AL2,FALSE)</f>
        <v>#REF!</v>
      </c>
      <c r="AM11" s="116" t="e">
        <f>VLOOKUP(AM$1,#REF!,AM2,FALSE)</f>
        <v>#REF!</v>
      </c>
      <c r="AN11" s="116" t="e">
        <f>VLOOKUP(AN$1,#REF!,AN2,FALSE)</f>
        <v>#REF!</v>
      </c>
      <c r="AO11" s="116" t="e">
        <f>VLOOKUP(AO$1,#REF!,AO2,FALSE)</f>
        <v>#REF!</v>
      </c>
      <c r="AQ11" s="105">
        <f t="shared" si="29"/>
        <v>8</v>
      </c>
      <c r="AR11" s="105" t="e">
        <f t="shared" si="21"/>
        <v>#REF!</v>
      </c>
      <c r="AS11" s="116" t="e">
        <f>VLOOKUP(AS$1,#REF!,AS2,FALSE)</f>
        <v>#REF!</v>
      </c>
      <c r="AT11" s="116" t="e">
        <f>VLOOKUP(AT$1,#REF!,AT2,FALSE)</f>
        <v>#REF!</v>
      </c>
      <c r="AU11" s="116" t="e">
        <f>VLOOKUP(AU$1,#REF!,AU2,FALSE)</f>
        <v>#REF!</v>
      </c>
      <c r="AV11" s="116" t="e">
        <f>VLOOKUP(AV$1,#REF!,AV2,FALSE)</f>
        <v>#REF!</v>
      </c>
      <c r="AW11" s="116" t="e">
        <f>VLOOKUP(AW$1,#REF!,AW2,FALSE)</f>
        <v>#REF!</v>
      </c>
      <c r="AX11" s="116" t="e">
        <f>VLOOKUP(AX$1,#REF!,AX2,FALSE)</f>
        <v>#REF!</v>
      </c>
      <c r="AY11" s="116" t="e">
        <f>VLOOKUP(AY$1,#REF!,AY2,FALSE)</f>
        <v>#REF!</v>
      </c>
      <c r="AZ11" s="116" t="e">
        <f>VLOOKUP(AZ$1,#REF!,AZ2,FALSE)</f>
        <v>#REF!</v>
      </c>
      <c r="BA11" s="116" t="e">
        <f>VLOOKUP(BA$1,#REF!,BA2,FALSE)</f>
        <v>#REF!</v>
      </c>
      <c r="BB11" s="116" t="e">
        <f>VLOOKUP(BB$1,#REF!,BB2,FALSE)</f>
        <v>#REF!</v>
      </c>
      <c r="BD11" s="105">
        <f t="shared" si="30"/>
        <v>8</v>
      </c>
      <c r="BE11" s="105" t="e">
        <f t="shared" si="22"/>
        <v>#REF!</v>
      </c>
      <c r="BF11" s="120" t="e">
        <f>VLOOKUP(BF$1,#REF!,BF2,FALSE)</f>
        <v>#REF!</v>
      </c>
      <c r="BG11" s="120" t="e">
        <f>VLOOKUP(BG$1,#REF!,BG2,FALSE)</f>
        <v>#REF!</v>
      </c>
      <c r="BH11" s="120" t="e">
        <f>VLOOKUP(BH$1,#REF!,BH2,FALSE)</f>
        <v>#REF!</v>
      </c>
      <c r="BI11" s="120" t="e">
        <f>VLOOKUP(BI$1,#REF!,BI2,FALSE)</f>
        <v>#REF!</v>
      </c>
      <c r="BJ11" s="120" t="e">
        <f>VLOOKUP(BJ$1,#REF!,BJ2,FALSE)</f>
        <v>#REF!</v>
      </c>
      <c r="BK11" s="120" t="e">
        <f>VLOOKUP(BK$1,#REF!,BK2,FALSE)</f>
        <v>#REF!</v>
      </c>
      <c r="BL11" s="120" t="e">
        <f>VLOOKUP(BL$1,#REF!,BL2,FALSE)</f>
        <v>#REF!</v>
      </c>
      <c r="BM11" s="120" t="e">
        <f>VLOOKUP(BM$1,#REF!,BM2,FALSE)</f>
        <v>#REF!</v>
      </c>
      <c r="BN11" s="120" t="e">
        <f>VLOOKUP(BN$1,#REF!,BN2,FALSE)</f>
        <v>#REF!</v>
      </c>
      <c r="BO11" s="120" t="e">
        <f>VLOOKUP(BO$1,#REF!,BO2,FALSE)</f>
        <v>#REF!</v>
      </c>
      <c r="BQ11" s="105">
        <f t="shared" si="31"/>
        <v>8</v>
      </c>
      <c r="BR11" s="105" t="e">
        <f t="shared" si="23"/>
        <v>#REF!</v>
      </c>
      <c r="BS11" s="120" t="e">
        <f>VLOOKUP(BS$1,#REF!,BS2,FALSE)</f>
        <v>#REF!</v>
      </c>
      <c r="BT11" s="120" t="e">
        <f>VLOOKUP(BT$1,#REF!,BT2,FALSE)</f>
        <v>#REF!</v>
      </c>
      <c r="BU11" s="120" t="e">
        <f>VLOOKUP(BU$1,#REF!,BU2,FALSE)</f>
        <v>#REF!</v>
      </c>
      <c r="BV11" s="120" t="e">
        <f>VLOOKUP(BV$1,#REF!,BV2,FALSE)</f>
        <v>#REF!</v>
      </c>
      <c r="BW11" s="120" t="e">
        <f>VLOOKUP(BW$1,#REF!,BW2,FALSE)</f>
        <v>#REF!</v>
      </c>
      <c r="BX11" s="120" t="e">
        <f>VLOOKUP(BX$1,#REF!,BX2,FALSE)</f>
        <v>#REF!</v>
      </c>
      <c r="BY11" s="120" t="e">
        <f>VLOOKUP(BY$1,#REF!,BY2,FALSE)</f>
        <v>#REF!</v>
      </c>
      <c r="BZ11" s="120" t="e">
        <f>VLOOKUP(BZ$1,#REF!,BZ2,FALSE)</f>
        <v>#REF!</v>
      </c>
      <c r="CA11" s="120" t="e">
        <f>VLOOKUP(CA$1,#REF!,CA2,FALSE)</f>
        <v>#REF!</v>
      </c>
      <c r="CB11" s="120" t="e">
        <f>VLOOKUP(CB$1,#REF!,CB2,FALSE)</f>
        <v>#REF!</v>
      </c>
      <c r="CD11" s="105">
        <f t="shared" si="32"/>
        <v>8</v>
      </c>
      <c r="CE11" s="105" t="e">
        <f t="shared" si="24"/>
        <v>#REF!</v>
      </c>
      <c r="CF11" s="120" t="e">
        <f>VLOOKUP(CF$1,#REF!,CF2,FALSE)</f>
        <v>#REF!</v>
      </c>
      <c r="CG11" s="120" t="e">
        <f>VLOOKUP(CG$1,#REF!,CG2,FALSE)</f>
        <v>#REF!</v>
      </c>
      <c r="CH11" s="120" t="e">
        <f>VLOOKUP(CH$1,#REF!,CH2,FALSE)</f>
        <v>#REF!</v>
      </c>
      <c r="CI11" s="120" t="e">
        <f>VLOOKUP(CI$1,#REF!,CI2,FALSE)</f>
        <v>#REF!</v>
      </c>
      <c r="CJ11" s="120" t="e">
        <f>VLOOKUP(CJ$1,#REF!,CJ2,FALSE)</f>
        <v>#REF!</v>
      </c>
      <c r="CK11" s="120" t="e">
        <f>VLOOKUP(CK$1,#REF!,CK2,FALSE)</f>
        <v>#REF!</v>
      </c>
      <c r="CL11" s="120" t="e">
        <f>VLOOKUP(CL$1,#REF!,CL2,FALSE)</f>
        <v>#REF!</v>
      </c>
      <c r="CM11" s="120" t="e">
        <f>VLOOKUP(CM$1,#REF!,CM2,FALSE)</f>
        <v>#REF!</v>
      </c>
      <c r="CN11" s="120" t="e">
        <f>VLOOKUP(CN$1,#REF!,CN2,FALSE)</f>
        <v>#REF!</v>
      </c>
      <c r="CO11" s="120" t="e">
        <f>VLOOKUP(CO$1,#REF!,CO2,FALSE)</f>
        <v>#REF!</v>
      </c>
      <c r="CQ11" s="105">
        <f t="shared" si="33"/>
        <v>8</v>
      </c>
      <c r="CR11" s="105" t="e">
        <f t="shared" si="25"/>
        <v>#REF!</v>
      </c>
      <c r="CS11" s="120" t="e">
        <f>VLOOKUP(CS$1,#REF!,CS2,FALSE)</f>
        <v>#REF!</v>
      </c>
      <c r="CT11" s="120" t="e">
        <f>VLOOKUP(CT$1,#REF!,CT2,FALSE)</f>
        <v>#REF!</v>
      </c>
      <c r="CU11" s="120" t="e">
        <f>VLOOKUP(CU$1,#REF!,CU2,FALSE)</f>
        <v>#REF!</v>
      </c>
      <c r="CV11" s="120" t="e">
        <f>VLOOKUP(CV$1,#REF!,CV2,FALSE)</f>
        <v>#REF!</v>
      </c>
      <c r="CW11" s="120" t="e">
        <f>VLOOKUP(CW$1,#REF!,CW2,FALSE)</f>
        <v>#REF!</v>
      </c>
      <c r="CX11" s="120" t="e">
        <f>VLOOKUP(CX$1,#REF!,CX2,FALSE)</f>
        <v>#REF!</v>
      </c>
      <c r="CY11" s="120" t="e">
        <f>VLOOKUP(CY$1,#REF!,CY2,FALSE)</f>
        <v>#REF!</v>
      </c>
      <c r="CZ11" s="120" t="e">
        <f>VLOOKUP(CZ$1,#REF!,CZ2,FALSE)</f>
        <v>#REF!</v>
      </c>
      <c r="DA11" s="120" t="e">
        <f>VLOOKUP(DA$1,#REF!,DA2,FALSE)</f>
        <v>#REF!</v>
      </c>
      <c r="DB11" s="120" t="e">
        <f>VLOOKUP(DB$1,#REF!,DB2,FALSE)</f>
        <v>#REF!</v>
      </c>
      <c r="DD11" s="105" t="e">
        <f t="shared" si="34"/>
        <v>#REF!</v>
      </c>
      <c r="DE11" s="108" t="s">
        <v>391</v>
      </c>
      <c r="DF11" s="109" t="e">
        <f>(#REF!+#REF!+#REF!)-(#REF!+#REF!)</f>
        <v>#REF!</v>
      </c>
      <c r="DG11" s="109" t="e">
        <f t="shared" ref="DG11:DO11" si="61">(#REF!+#REF!+#REF!)-(#REF!+#REF!)</f>
        <v>#REF!</v>
      </c>
      <c r="DH11" s="109" t="e">
        <f t="shared" si="61"/>
        <v>#REF!</v>
      </c>
      <c r="DI11" s="109" t="e">
        <f t="shared" si="61"/>
        <v>#REF!</v>
      </c>
      <c r="DJ11" s="109" t="e">
        <f t="shared" si="61"/>
        <v>#REF!</v>
      </c>
      <c r="DK11" s="109" t="e">
        <f t="shared" si="61"/>
        <v>#REF!</v>
      </c>
      <c r="DL11" s="109" t="e">
        <f t="shared" si="61"/>
        <v>#REF!</v>
      </c>
      <c r="DM11" s="109" t="e">
        <f t="shared" si="61"/>
        <v>#REF!</v>
      </c>
      <c r="DN11" s="109" t="e">
        <f t="shared" si="61"/>
        <v>#REF!</v>
      </c>
      <c r="DO11" s="109" t="e">
        <f t="shared" si="61"/>
        <v>#REF!</v>
      </c>
      <c r="DQ11" s="105" t="e">
        <f t="shared" si="35"/>
        <v>#REF!</v>
      </c>
      <c r="DR11" s="108" t="s">
        <v>391</v>
      </c>
      <c r="DS11" s="109" t="e">
        <f>(#REF!+#REF!+#REF!)-(#REF!+#REF!)</f>
        <v>#REF!</v>
      </c>
      <c r="DT11" s="109" t="e">
        <f t="shared" ref="DT11:EB11" si="62">(#REF!+#REF!+#REF!)-(#REF!+#REF!)</f>
        <v>#REF!</v>
      </c>
      <c r="DU11" s="109" t="e">
        <f t="shared" si="62"/>
        <v>#REF!</v>
      </c>
      <c r="DV11" s="109" t="e">
        <f t="shared" si="62"/>
        <v>#REF!</v>
      </c>
      <c r="DW11" s="109" t="e">
        <f t="shared" si="62"/>
        <v>#REF!</v>
      </c>
      <c r="DX11" s="109" t="e">
        <f t="shared" si="62"/>
        <v>#REF!</v>
      </c>
      <c r="DY11" s="109" t="e">
        <f t="shared" si="62"/>
        <v>#REF!</v>
      </c>
      <c r="DZ11" s="109" t="e">
        <f t="shared" si="62"/>
        <v>#REF!</v>
      </c>
      <c r="EA11" s="109" t="e">
        <f t="shared" si="62"/>
        <v>#REF!</v>
      </c>
      <c r="EB11" s="109" t="e">
        <f t="shared" si="62"/>
        <v>#REF!</v>
      </c>
      <c r="ED11" s="105" t="e">
        <f t="shared" si="36"/>
        <v>#REF!</v>
      </c>
      <c r="EE11" s="108" t="s">
        <v>391</v>
      </c>
      <c r="EF11" s="109" t="e">
        <f>(#REF!+#REF!+#REF!)-(#REF!+#REF!)</f>
        <v>#REF!</v>
      </c>
      <c r="EG11" s="109" t="e">
        <f t="shared" ref="EG11:EO11" si="63">(#REF!+#REF!+#REF!)-(#REF!+#REF!)</f>
        <v>#REF!</v>
      </c>
      <c r="EH11" s="109" t="e">
        <f t="shared" si="63"/>
        <v>#REF!</v>
      </c>
      <c r="EI11" s="109" t="e">
        <f t="shared" si="63"/>
        <v>#REF!</v>
      </c>
      <c r="EJ11" s="109" t="e">
        <f t="shared" si="63"/>
        <v>#REF!</v>
      </c>
      <c r="EK11" s="109" t="e">
        <f t="shared" si="63"/>
        <v>#REF!</v>
      </c>
      <c r="EL11" s="109" t="e">
        <f t="shared" si="63"/>
        <v>#REF!</v>
      </c>
      <c r="EM11" s="109" t="e">
        <f t="shared" si="63"/>
        <v>#REF!</v>
      </c>
      <c r="EN11" s="109" t="e">
        <f t="shared" si="63"/>
        <v>#REF!</v>
      </c>
      <c r="EO11" s="109" t="e">
        <f t="shared" si="63"/>
        <v>#REF!</v>
      </c>
      <c r="EQ11" s="105" t="e">
        <f t="shared" si="37"/>
        <v>#REF!</v>
      </c>
      <c r="ER11" s="108" t="s">
        <v>391</v>
      </c>
      <c r="ES11" s="109" t="e">
        <f>(#REF!+#REF!+#REF!)-(#REF!+#REF!)</f>
        <v>#REF!</v>
      </c>
      <c r="ET11" s="109" t="e">
        <f t="shared" ref="ET11:FB11" si="64">(#REF!+#REF!+#REF!)-(#REF!+#REF!)</f>
        <v>#REF!</v>
      </c>
      <c r="EU11" s="109" t="e">
        <f t="shared" si="64"/>
        <v>#REF!</v>
      </c>
      <c r="EV11" s="109" t="e">
        <f t="shared" si="64"/>
        <v>#REF!</v>
      </c>
      <c r="EW11" s="109" t="e">
        <f t="shared" si="64"/>
        <v>#REF!</v>
      </c>
      <c r="EX11" s="109" t="e">
        <f t="shared" si="64"/>
        <v>#REF!</v>
      </c>
      <c r="EY11" s="109" t="e">
        <f t="shared" si="64"/>
        <v>#REF!</v>
      </c>
      <c r="EZ11" s="109" t="e">
        <f t="shared" si="64"/>
        <v>#REF!</v>
      </c>
      <c r="FA11" s="109" t="e">
        <f t="shared" si="64"/>
        <v>#REF!</v>
      </c>
      <c r="FB11" s="109" t="e">
        <f t="shared" si="64"/>
        <v>#REF!</v>
      </c>
      <c r="FD11" s="105" t="e">
        <f t="shared" si="38"/>
        <v>#REF!</v>
      </c>
      <c r="FE11" s="108" t="s">
        <v>391</v>
      </c>
      <c r="FF11" s="109" t="e">
        <f>(#REF!+#REF!+#REF!)-(#REF!+#REF!)</f>
        <v>#REF!</v>
      </c>
      <c r="FG11" s="109" t="e">
        <f t="shared" ref="FG11:FO11" si="65">(#REF!+#REF!+#REF!)-(#REF!+#REF!)</f>
        <v>#REF!</v>
      </c>
      <c r="FH11" s="109" t="e">
        <f t="shared" si="65"/>
        <v>#REF!</v>
      </c>
      <c r="FI11" s="109" t="e">
        <f t="shared" si="65"/>
        <v>#REF!</v>
      </c>
      <c r="FJ11" s="109" t="e">
        <f t="shared" si="65"/>
        <v>#REF!</v>
      </c>
      <c r="FK11" s="109" t="e">
        <f t="shared" si="65"/>
        <v>#REF!</v>
      </c>
      <c r="FL11" s="109" t="e">
        <f t="shared" si="65"/>
        <v>#REF!</v>
      </c>
      <c r="FM11" s="109" t="e">
        <f t="shared" si="65"/>
        <v>#REF!</v>
      </c>
      <c r="FN11" s="109" t="e">
        <f t="shared" si="65"/>
        <v>#REF!</v>
      </c>
      <c r="FO11" s="109" t="e">
        <f t="shared" si="65"/>
        <v>#REF!</v>
      </c>
      <c r="FQ11" s="105" t="e">
        <f t="shared" si="39"/>
        <v>#REF!</v>
      </c>
      <c r="FR11" s="108" t="s">
        <v>391</v>
      </c>
      <c r="FS11" s="109" t="e">
        <f>(#REF!+#REF!+#REF!)-(#REF!+#REF!)</f>
        <v>#REF!</v>
      </c>
      <c r="FT11" s="109" t="e">
        <f t="shared" ref="FT11:GB11" si="66">(#REF!+#REF!+#REF!)-(#REF!+#REF!)</f>
        <v>#REF!</v>
      </c>
      <c r="FU11" s="109" t="e">
        <f t="shared" si="66"/>
        <v>#REF!</v>
      </c>
      <c r="FV11" s="109" t="e">
        <f t="shared" si="66"/>
        <v>#REF!</v>
      </c>
      <c r="FW11" s="109" t="e">
        <f t="shared" si="66"/>
        <v>#REF!</v>
      </c>
      <c r="FX11" s="109" t="e">
        <f t="shared" si="66"/>
        <v>#REF!</v>
      </c>
      <c r="FY11" s="109" t="e">
        <f t="shared" si="66"/>
        <v>#REF!</v>
      </c>
      <c r="FZ11" s="109" t="e">
        <f t="shared" si="66"/>
        <v>#REF!</v>
      </c>
      <c r="GA11" s="109" t="e">
        <f t="shared" si="66"/>
        <v>#REF!</v>
      </c>
      <c r="GB11" s="109" t="e">
        <f t="shared" si="66"/>
        <v>#REF!</v>
      </c>
      <c r="GD11" s="105" t="e">
        <f t="shared" si="40"/>
        <v>#REF!</v>
      </c>
      <c r="GE11" s="108" t="s">
        <v>391</v>
      </c>
      <c r="GF11" s="109" t="e">
        <f>(#REF!+#REF!+#REF!)-(#REF!+#REF!)</f>
        <v>#REF!</v>
      </c>
      <c r="GG11" s="109" t="e">
        <f t="shared" ref="GG11:GO11" si="67">(#REF!+#REF!+#REF!)-(#REF!+#REF!)</f>
        <v>#REF!</v>
      </c>
      <c r="GH11" s="109" t="e">
        <f t="shared" si="67"/>
        <v>#REF!</v>
      </c>
      <c r="GI11" s="109" t="e">
        <f t="shared" si="67"/>
        <v>#REF!</v>
      </c>
      <c r="GJ11" s="109" t="e">
        <f t="shared" si="67"/>
        <v>#REF!</v>
      </c>
      <c r="GK11" s="109" t="e">
        <f t="shared" si="67"/>
        <v>#REF!</v>
      </c>
      <c r="GL11" s="109" t="e">
        <f t="shared" si="67"/>
        <v>#REF!</v>
      </c>
      <c r="GM11" s="109" t="e">
        <f t="shared" si="67"/>
        <v>#REF!</v>
      </c>
      <c r="GN11" s="109" t="e">
        <f t="shared" si="67"/>
        <v>#REF!</v>
      </c>
      <c r="GO11" s="109" t="e">
        <f t="shared" si="67"/>
        <v>#REF!</v>
      </c>
      <c r="GQ11" s="105" t="e">
        <f t="shared" si="41"/>
        <v>#REF!</v>
      </c>
      <c r="GR11" s="108" t="s">
        <v>391</v>
      </c>
      <c r="GS11" s="109" t="e">
        <f>(#REF!+#REF!+#REF!)-(#REF!+#REF!)</f>
        <v>#REF!</v>
      </c>
      <c r="GT11" s="109" t="e">
        <f t="shared" ref="GT11:HB11" si="68">(#REF!+#REF!+#REF!)-(#REF!+#REF!)</f>
        <v>#REF!</v>
      </c>
      <c r="GU11" s="109" t="e">
        <f t="shared" si="68"/>
        <v>#REF!</v>
      </c>
      <c r="GV11" s="109" t="e">
        <f t="shared" si="68"/>
        <v>#REF!</v>
      </c>
      <c r="GW11" s="109" t="e">
        <f t="shared" si="68"/>
        <v>#REF!</v>
      </c>
      <c r="GX11" s="109" t="e">
        <f t="shared" si="68"/>
        <v>#REF!</v>
      </c>
      <c r="GY11" s="109" t="e">
        <f t="shared" si="68"/>
        <v>#REF!</v>
      </c>
      <c r="GZ11" s="109" t="e">
        <f t="shared" si="68"/>
        <v>#REF!</v>
      </c>
      <c r="HA11" s="109" t="e">
        <f t="shared" si="68"/>
        <v>#REF!</v>
      </c>
      <c r="HB11" s="109" t="e">
        <f t="shared" si="68"/>
        <v>#REF!</v>
      </c>
      <c r="HD11" s="105" t="e">
        <f t="shared" si="42"/>
        <v>#REF!</v>
      </c>
      <c r="HE11" s="108" t="s">
        <v>391</v>
      </c>
      <c r="HF11" s="109" t="e">
        <f>(#REF!+#REF!+#REF!)-(#REF!+#REF!)</f>
        <v>#REF!</v>
      </c>
      <c r="HG11" s="109" t="e">
        <f t="shared" ref="HG11:HO11" si="69">(#REF!+#REF!+#REF!)-(#REF!+#REF!)</f>
        <v>#REF!</v>
      </c>
      <c r="HH11" s="109" t="e">
        <f t="shared" si="69"/>
        <v>#REF!</v>
      </c>
      <c r="HI11" s="109" t="e">
        <f t="shared" si="69"/>
        <v>#REF!</v>
      </c>
      <c r="HJ11" s="109" t="e">
        <f t="shared" si="69"/>
        <v>#REF!</v>
      </c>
      <c r="HK11" s="109" t="e">
        <f t="shared" si="69"/>
        <v>#REF!</v>
      </c>
      <c r="HL11" s="109" t="e">
        <f t="shared" si="69"/>
        <v>#REF!</v>
      </c>
      <c r="HM11" s="109" t="e">
        <f t="shared" si="69"/>
        <v>#REF!</v>
      </c>
      <c r="HN11" s="109" t="e">
        <f t="shared" si="69"/>
        <v>#REF!</v>
      </c>
      <c r="HO11" s="109" t="e">
        <f t="shared" si="69"/>
        <v>#REF!</v>
      </c>
    </row>
    <row r="12" spans="2:223" ht="27" x14ac:dyDescent="0.25">
      <c r="B12" s="53">
        <f t="shared" si="26"/>
        <v>9</v>
      </c>
      <c r="C12" s="96" t="e">
        <f>#REF!</f>
        <v>#REF!</v>
      </c>
      <c r="D12" s="57" t="e">
        <f>VLOOKUP(D$1,#REF!,D2,FALSE)</f>
        <v>#REF!</v>
      </c>
      <c r="E12" s="57" t="e">
        <f>VLOOKUP(E$1,#REF!,E2,FALSE)</f>
        <v>#REF!</v>
      </c>
      <c r="F12" s="57" t="e">
        <f>VLOOKUP(F$1,#REF!,F2,FALSE)</f>
        <v>#REF!</v>
      </c>
      <c r="G12" s="57" t="e">
        <f>VLOOKUP(G$1,#REF!,G2,FALSE)</f>
        <v>#REF!</v>
      </c>
      <c r="H12" s="57" t="e">
        <f>VLOOKUP(H$1,#REF!,H2,FALSE)</f>
        <v>#REF!</v>
      </c>
      <c r="I12" s="57" t="e">
        <f>VLOOKUP(I$1,#REF!,I2,FALSE)</f>
        <v>#REF!</v>
      </c>
      <c r="J12" s="57" t="e">
        <f>VLOOKUP(J$1,#REF!,J2,FALSE)</f>
        <v>#REF!</v>
      </c>
      <c r="K12" s="57" t="e">
        <f>VLOOKUP(K$1,#REF!,K2,FALSE)</f>
        <v>#REF!</v>
      </c>
      <c r="L12" s="57" t="e">
        <f>VLOOKUP(L$1,#REF!,L2,FALSE)</f>
        <v>#REF!</v>
      </c>
      <c r="M12" s="57" t="e">
        <f>VLOOKUP(M$1,#REF!,M2,FALSE)</f>
        <v>#REF!</v>
      </c>
      <c r="N12" s="55">
        <f t="shared" si="17"/>
        <v>0</v>
      </c>
      <c r="O12" s="50" t="str">
        <f t="shared" si="18"/>
        <v>No-To be included in the study</v>
      </c>
      <c r="Q12" s="9">
        <f t="shared" si="27"/>
        <v>9</v>
      </c>
      <c r="R12" s="47" t="e">
        <f t="shared" si="19"/>
        <v>#REF!</v>
      </c>
      <c r="S12" s="57" t="e">
        <f>VLOOKUP(S$1,#REF!,S2,FALSE)</f>
        <v>#REF!</v>
      </c>
      <c r="T12" s="57" t="e">
        <f>VLOOKUP(T$1,#REF!,T2,FALSE)</f>
        <v>#REF!</v>
      </c>
      <c r="U12" s="57" t="e">
        <f>VLOOKUP(U$1,#REF!,U2,FALSE)</f>
        <v>#REF!</v>
      </c>
      <c r="V12" s="57" t="e">
        <f>VLOOKUP(V$1,#REF!,V2,FALSE)</f>
        <v>#REF!</v>
      </c>
      <c r="W12" s="57" t="e">
        <f>VLOOKUP(W$1,#REF!,W2,FALSE)</f>
        <v>#REF!</v>
      </c>
      <c r="X12" s="57" t="e">
        <f>VLOOKUP(X$1,#REF!,X2,FALSE)</f>
        <v>#REF!</v>
      </c>
      <c r="Y12" s="57" t="e">
        <f>VLOOKUP(Y$1,#REF!,Y2,FALSE)</f>
        <v>#REF!</v>
      </c>
      <c r="Z12" s="57" t="e">
        <f>VLOOKUP(Z$1,#REF!,Z2,FALSE)</f>
        <v>#REF!</v>
      </c>
      <c r="AA12" s="57" t="e">
        <f>VLOOKUP(AA$1,#REF!,AA2,FALSE)</f>
        <v>#REF!</v>
      </c>
      <c r="AB12" s="57" t="e">
        <f>VLOOKUP(AB$1,#REF!,AB2,FALSE)</f>
        <v>#REF!</v>
      </c>
      <c r="AD12" s="9">
        <f t="shared" si="28"/>
        <v>9</v>
      </c>
      <c r="AE12" s="47" t="e">
        <f t="shared" si="20"/>
        <v>#REF!</v>
      </c>
      <c r="AF12" s="117" t="e">
        <f>VLOOKUP(AF$1,#REF!,AF2,FALSE)</f>
        <v>#REF!</v>
      </c>
      <c r="AG12" s="117" t="e">
        <f>VLOOKUP(AG$1,#REF!,AG2,FALSE)</f>
        <v>#REF!</v>
      </c>
      <c r="AH12" s="117" t="e">
        <f>VLOOKUP(AH$1,#REF!,AH2,FALSE)</f>
        <v>#REF!</v>
      </c>
      <c r="AI12" s="117" t="e">
        <f>VLOOKUP(AI$1,#REF!,AI2,FALSE)</f>
        <v>#REF!</v>
      </c>
      <c r="AJ12" s="117" t="e">
        <f>VLOOKUP(AJ$1,#REF!,AJ2,FALSE)</f>
        <v>#REF!</v>
      </c>
      <c r="AK12" s="117" t="e">
        <f>VLOOKUP(AK$1,#REF!,AK2,FALSE)</f>
        <v>#REF!</v>
      </c>
      <c r="AL12" s="117" t="e">
        <f>VLOOKUP(AL$1,#REF!,AL2,FALSE)</f>
        <v>#REF!</v>
      </c>
      <c r="AM12" s="117" t="e">
        <f>VLOOKUP(AM$1,#REF!,AM2,FALSE)</f>
        <v>#REF!</v>
      </c>
      <c r="AN12" s="117" t="e">
        <f>VLOOKUP(AN$1,#REF!,AN2,FALSE)</f>
        <v>#REF!</v>
      </c>
      <c r="AO12" s="117" t="e">
        <f>VLOOKUP(AO$1,#REF!,AO2,FALSE)</f>
        <v>#REF!</v>
      </c>
      <c r="AQ12" s="9">
        <f t="shared" si="29"/>
        <v>9</v>
      </c>
      <c r="AR12" s="47" t="e">
        <f t="shared" si="21"/>
        <v>#REF!</v>
      </c>
      <c r="AS12" s="117" t="e">
        <f>VLOOKUP(AS$1,#REF!,AS2,FALSE)</f>
        <v>#REF!</v>
      </c>
      <c r="AT12" s="117" t="e">
        <f>VLOOKUP(AT$1,#REF!,AT2,FALSE)</f>
        <v>#REF!</v>
      </c>
      <c r="AU12" s="117" t="e">
        <f>VLOOKUP(AU$1,#REF!,AU2,FALSE)</f>
        <v>#REF!</v>
      </c>
      <c r="AV12" s="117" t="e">
        <f>VLOOKUP(AV$1,#REF!,AV2,FALSE)</f>
        <v>#REF!</v>
      </c>
      <c r="AW12" s="117" t="e">
        <f>VLOOKUP(AW$1,#REF!,AW2,FALSE)</f>
        <v>#REF!</v>
      </c>
      <c r="AX12" s="117" t="e">
        <f>VLOOKUP(AX$1,#REF!,AX2,FALSE)</f>
        <v>#REF!</v>
      </c>
      <c r="AY12" s="117" t="e">
        <f>VLOOKUP(AY$1,#REF!,AY2,FALSE)</f>
        <v>#REF!</v>
      </c>
      <c r="AZ12" s="117" t="e">
        <f>VLOOKUP(AZ$1,#REF!,AZ2,FALSE)</f>
        <v>#REF!</v>
      </c>
      <c r="BA12" s="117" t="e">
        <f>VLOOKUP(BA$1,#REF!,BA2,FALSE)</f>
        <v>#REF!</v>
      </c>
      <c r="BB12" s="117" t="e">
        <f>VLOOKUP(BB$1,#REF!,BB2,FALSE)</f>
        <v>#REF!</v>
      </c>
      <c r="BD12" s="9">
        <f t="shared" si="30"/>
        <v>9</v>
      </c>
      <c r="BE12" s="47" t="e">
        <f t="shared" si="22"/>
        <v>#REF!</v>
      </c>
      <c r="BF12" s="121" t="e">
        <f>VLOOKUP(BF$1,#REF!,BF2,FALSE)</f>
        <v>#REF!</v>
      </c>
      <c r="BG12" s="121" t="e">
        <f>VLOOKUP(BG$1,#REF!,BG2,FALSE)</f>
        <v>#REF!</v>
      </c>
      <c r="BH12" s="121" t="e">
        <f>VLOOKUP(BH$1,#REF!,BH2,FALSE)</f>
        <v>#REF!</v>
      </c>
      <c r="BI12" s="121" t="e">
        <f>VLOOKUP(BI$1,#REF!,BI2,FALSE)</f>
        <v>#REF!</v>
      </c>
      <c r="BJ12" s="121" t="e">
        <f>VLOOKUP(BJ$1,#REF!,BJ2,FALSE)</f>
        <v>#REF!</v>
      </c>
      <c r="BK12" s="121" t="e">
        <f>VLOOKUP(BK$1,#REF!,BK2,FALSE)</f>
        <v>#REF!</v>
      </c>
      <c r="BL12" s="121" t="e">
        <f>VLOOKUP(BL$1,#REF!,BL2,FALSE)</f>
        <v>#REF!</v>
      </c>
      <c r="BM12" s="121" t="e">
        <f>VLOOKUP(BM$1,#REF!,BM2,FALSE)</f>
        <v>#REF!</v>
      </c>
      <c r="BN12" s="121" t="e">
        <f>VLOOKUP(BN$1,#REF!,BN2,FALSE)</f>
        <v>#REF!</v>
      </c>
      <c r="BO12" s="121" t="e">
        <f>VLOOKUP(BO$1,#REF!,BO2,FALSE)</f>
        <v>#REF!</v>
      </c>
      <c r="BQ12" s="9">
        <f t="shared" si="31"/>
        <v>9</v>
      </c>
      <c r="BR12" s="47" t="e">
        <f t="shared" si="23"/>
        <v>#REF!</v>
      </c>
      <c r="BS12" s="121" t="e">
        <f>VLOOKUP(BS$1,#REF!,BS2,FALSE)</f>
        <v>#REF!</v>
      </c>
      <c r="BT12" s="121" t="e">
        <f>VLOOKUP(BT$1,#REF!,BT2,FALSE)</f>
        <v>#REF!</v>
      </c>
      <c r="BU12" s="121" t="e">
        <f>VLOOKUP(BU$1,#REF!,BU2,FALSE)</f>
        <v>#REF!</v>
      </c>
      <c r="BV12" s="121" t="e">
        <f>VLOOKUP(BV$1,#REF!,BV2,FALSE)</f>
        <v>#REF!</v>
      </c>
      <c r="BW12" s="121" t="e">
        <f>VLOOKUP(BW$1,#REF!,BW2,FALSE)</f>
        <v>#REF!</v>
      </c>
      <c r="BX12" s="121" t="e">
        <f>VLOOKUP(BX$1,#REF!,BX2,FALSE)</f>
        <v>#REF!</v>
      </c>
      <c r="BY12" s="121" t="e">
        <f>VLOOKUP(BY$1,#REF!,BY2,FALSE)</f>
        <v>#REF!</v>
      </c>
      <c r="BZ12" s="121" t="e">
        <f>VLOOKUP(BZ$1,#REF!,BZ2,FALSE)</f>
        <v>#REF!</v>
      </c>
      <c r="CA12" s="121" t="e">
        <f>VLOOKUP(CA$1,#REF!,CA2,FALSE)</f>
        <v>#REF!</v>
      </c>
      <c r="CB12" s="121" t="e">
        <f>VLOOKUP(CB$1,#REF!,CB2,FALSE)</f>
        <v>#REF!</v>
      </c>
      <c r="CD12" s="9">
        <f t="shared" si="32"/>
        <v>9</v>
      </c>
      <c r="CE12" s="47" t="e">
        <f t="shared" si="24"/>
        <v>#REF!</v>
      </c>
      <c r="CF12" s="121" t="e">
        <f>VLOOKUP(CF$1,#REF!,CF2,FALSE)</f>
        <v>#REF!</v>
      </c>
      <c r="CG12" s="121" t="e">
        <f>VLOOKUP(CG$1,#REF!,CG2,FALSE)</f>
        <v>#REF!</v>
      </c>
      <c r="CH12" s="121" t="e">
        <f>VLOOKUP(CH$1,#REF!,CH2,FALSE)</f>
        <v>#REF!</v>
      </c>
      <c r="CI12" s="121" t="e">
        <f>VLOOKUP(CI$1,#REF!,CI2,FALSE)</f>
        <v>#REF!</v>
      </c>
      <c r="CJ12" s="121" t="e">
        <f>VLOOKUP(CJ$1,#REF!,CJ2,FALSE)</f>
        <v>#REF!</v>
      </c>
      <c r="CK12" s="121" t="e">
        <f>VLOOKUP(CK$1,#REF!,CK2,FALSE)</f>
        <v>#REF!</v>
      </c>
      <c r="CL12" s="121" t="e">
        <f>VLOOKUP(CL$1,#REF!,CL2,FALSE)</f>
        <v>#REF!</v>
      </c>
      <c r="CM12" s="121" t="e">
        <f>VLOOKUP(CM$1,#REF!,CM2,FALSE)</f>
        <v>#REF!</v>
      </c>
      <c r="CN12" s="121" t="e">
        <f>VLOOKUP(CN$1,#REF!,CN2,FALSE)</f>
        <v>#REF!</v>
      </c>
      <c r="CO12" s="121" t="e">
        <f>VLOOKUP(CO$1,#REF!,CO2,FALSE)</f>
        <v>#REF!</v>
      </c>
      <c r="CQ12" s="9">
        <f t="shared" si="33"/>
        <v>9</v>
      </c>
      <c r="CR12" s="47" t="e">
        <f t="shared" si="25"/>
        <v>#REF!</v>
      </c>
      <c r="CS12" s="121" t="e">
        <f>VLOOKUP(CS$1,#REF!,CS2,FALSE)</f>
        <v>#REF!</v>
      </c>
      <c r="CT12" s="121" t="e">
        <f>VLOOKUP(CT$1,#REF!,CT2,FALSE)</f>
        <v>#REF!</v>
      </c>
      <c r="CU12" s="121" t="e">
        <f>VLOOKUP(CU$1,#REF!,CU2,FALSE)</f>
        <v>#REF!</v>
      </c>
      <c r="CV12" s="121" t="e">
        <f>VLOOKUP(CV$1,#REF!,CV2,FALSE)</f>
        <v>#REF!</v>
      </c>
      <c r="CW12" s="121" t="e">
        <f>VLOOKUP(CW$1,#REF!,CW2,FALSE)</f>
        <v>#REF!</v>
      </c>
      <c r="CX12" s="121" t="e">
        <f>VLOOKUP(CX$1,#REF!,CX2,FALSE)</f>
        <v>#REF!</v>
      </c>
      <c r="CY12" s="121" t="e">
        <f>VLOOKUP(CY$1,#REF!,CY2,FALSE)</f>
        <v>#REF!</v>
      </c>
      <c r="CZ12" s="121" t="e">
        <f>VLOOKUP(CZ$1,#REF!,CZ2,FALSE)</f>
        <v>#REF!</v>
      </c>
      <c r="DA12" s="121" t="e">
        <f>VLOOKUP(DA$1,#REF!,DA2,FALSE)</f>
        <v>#REF!</v>
      </c>
      <c r="DB12" s="121" t="e">
        <f>VLOOKUP(DB$1,#REF!,DB2,FALSE)</f>
        <v>#REF!</v>
      </c>
      <c r="DD12" s="9" t="e">
        <f t="shared" si="34"/>
        <v>#REF!</v>
      </c>
      <c r="DE12" s="48" t="s">
        <v>392</v>
      </c>
      <c r="DF12" s="39" t="e">
        <f>#REF!</f>
        <v>#REF!</v>
      </c>
      <c r="DG12" s="39" t="e">
        <f t="shared" ref="DG12:DO12" si="70">#REF!</f>
        <v>#REF!</v>
      </c>
      <c r="DH12" s="39" t="e">
        <f t="shared" si="70"/>
        <v>#REF!</v>
      </c>
      <c r="DI12" s="39" t="e">
        <f t="shared" si="70"/>
        <v>#REF!</v>
      </c>
      <c r="DJ12" s="39" t="e">
        <f t="shared" si="70"/>
        <v>#REF!</v>
      </c>
      <c r="DK12" s="39" t="e">
        <f t="shared" si="70"/>
        <v>#REF!</v>
      </c>
      <c r="DL12" s="39" t="e">
        <f t="shared" si="70"/>
        <v>#REF!</v>
      </c>
      <c r="DM12" s="39" t="e">
        <f t="shared" si="70"/>
        <v>#REF!</v>
      </c>
      <c r="DN12" s="39" t="e">
        <f t="shared" si="70"/>
        <v>#REF!</v>
      </c>
      <c r="DO12" s="39" t="e">
        <f t="shared" si="70"/>
        <v>#REF!</v>
      </c>
      <c r="DQ12" s="9" t="e">
        <f t="shared" si="35"/>
        <v>#REF!</v>
      </c>
      <c r="DR12" s="48" t="s">
        <v>392</v>
      </c>
      <c r="DS12" s="39" t="e">
        <f>#REF!</f>
        <v>#REF!</v>
      </c>
      <c r="DT12" s="39" t="e">
        <f t="shared" ref="DT12:EB12" si="71">#REF!</f>
        <v>#REF!</v>
      </c>
      <c r="DU12" s="39" t="e">
        <f t="shared" si="71"/>
        <v>#REF!</v>
      </c>
      <c r="DV12" s="39" t="e">
        <f t="shared" si="71"/>
        <v>#REF!</v>
      </c>
      <c r="DW12" s="39" t="e">
        <f t="shared" si="71"/>
        <v>#REF!</v>
      </c>
      <c r="DX12" s="39" t="e">
        <f t="shared" si="71"/>
        <v>#REF!</v>
      </c>
      <c r="DY12" s="39" t="e">
        <f t="shared" si="71"/>
        <v>#REF!</v>
      </c>
      <c r="DZ12" s="39" t="e">
        <f t="shared" si="71"/>
        <v>#REF!</v>
      </c>
      <c r="EA12" s="39" t="e">
        <f t="shared" si="71"/>
        <v>#REF!</v>
      </c>
      <c r="EB12" s="39" t="e">
        <f t="shared" si="71"/>
        <v>#REF!</v>
      </c>
      <c r="ED12" s="9" t="e">
        <f t="shared" si="36"/>
        <v>#REF!</v>
      </c>
      <c r="EE12" s="48" t="s">
        <v>392</v>
      </c>
      <c r="EF12" s="39" t="e">
        <f>#REF!</f>
        <v>#REF!</v>
      </c>
      <c r="EG12" s="39" t="e">
        <f t="shared" ref="EG12:EO12" si="72">#REF!</f>
        <v>#REF!</v>
      </c>
      <c r="EH12" s="39" t="e">
        <f t="shared" si="72"/>
        <v>#REF!</v>
      </c>
      <c r="EI12" s="39" t="e">
        <f t="shared" si="72"/>
        <v>#REF!</v>
      </c>
      <c r="EJ12" s="39" t="e">
        <f t="shared" si="72"/>
        <v>#REF!</v>
      </c>
      <c r="EK12" s="39" t="e">
        <f t="shared" si="72"/>
        <v>#REF!</v>
      </c>
      <c r="EL12" s="39" t="e">
        <f t="shared" si="72"/>
        <v>#REF!</v>
      </c>
      <c r="EM12" s="39" t="e">
        <f t="shared" si="72"/>
        <v>#REF!</v>
      </c>
      <c r="EN12" s="39" t="e">
        <f t="shared" si="72"/>
        <v>#REF!</v>
      </c>
      <c r="EO12" s="39" t="e">
        <f t="shared" si="72"/>
        <v>#REF!</v>
      </c>
      <c r="EQ12" s="9" t="e">
        <f t="shared" si="37"/>
        <v>#REF!</v>
      </c>
      <c r="ER12" s="48" t="s">
        <v>392</v>
      </c>
      <c r="ES12" s="39" t="e">
        <f>#REF!</f>
        <v>#REF!</v>
      </c>
      <c r="ET12" s="39" t="e">
        <f t="shared" ref="ET12:FB12" si="73">#REF!</f>
        <v>#REF!</v>
      </c>
      <c r="EU12" s="39" t="e">
        <f t="shared" si="73"/>
        <v>#REF!</v>
      </c>
      <c r="EV12" s="39" t="e">
        <f t="shared" si="73"/>
        <v>#REF!</v>
      </c>
      <c r="EW12" s="39" t="e">
        <f t="shared" si="73"/>
        <v>#REF!</v>
      </c>
      <c r="EX12" s="39" t="e">
        <f t="shared" si="73"/>
        <v>#REF!</v>
      </c>
      <c r="EY12" s="39" t="e">
        <f t="shared" si="73"/>
        <v>#REF!</v>
      </c>
      <c r="EZ12" s="39" t="e">
        <f t="shared" si="73"/>
        <v>#REF!</v>
      </c>
      <c r="FA12" s="39" t="e">
        <f t="shared" si="73"/>
        <v>#REF!</v>
      </c>
      <c r="FB12" s="39" t="e">
        <f t="shared" si="73"/>
        <v>#REF!</v>
      </c>
      <c r="FD12" s="9" t="e">
        <f t="shared" si="38"/>
        <v>#REF!</v>
      </c>
      <c r="FE12" s="48" t="s">
        <v>392</v>
      </c>
      <c r="FF12" s="39" t="e">
        <f>#REF!</f>
        <v>#REF!</v>
      </c>
      <c r="FG12" s="39" t="e">
        <f t="shared" ref="FG12:FO12" si="74">#REF!</f>
        <v>#REF!</v>
      </c>
      <c r="FH12" s="39" t="e">
        <f t="shared" si="74"/>
        <v>#REF!</v>
      </c>
      <c r="FI12" s="39" t="e">
        <f t="shared" si="74"/>
        <v>#REF!</v>
      </c>
      <c r="FJ12" s="39" t="e">
        <f t="shared" si="74"/>
        <v>#REF!</v>
      </c>
      <c r="FK12" s="39" t="e">
        <f t="shared" si="74"/>
        <v>#REF!</v>
      </c>
      <c r="FL12" s="39" t="e">
        <f t="shared" si="74"/>
        <v>#REF!</v>
      </c>
      <c r="FM12" s="39" t="e">
        <f t="shared" si="74"/>
        <v>#REF!</v>
      </c>
      <c r="FN12" s="39" t="e">
        <f t="shared" si="74"/>
        <v>#REF!</v>
      </c>
      <c r="FO12" s="39" t="e">
        <f t="shared" si="74"/>
        <v>#REF!</v>
      </c>
      <c r="FQ12" s="9" t="e">
        <f t="shared" si="39"/>
        <v>#REF!</v>
      </c>
      <c r="FR12" s="48" t="s">
        <v>392</v>
      </c>
      <c r="FS12" s="39" t="e">
        <f>#REF!</f>
        <v>#REF!</v>
      </c>
      <c r="FT12" s="39" t="e">
        <f t="shared" ref="FT12:GB12" si="75">#REF!</f>
        <v>#REF!</v>
      </c>
      <c r="FU12" s="39" t="e">
        <f t="shared" si="75"/>
        <v>#REF!</v>
      </c>
      <c r="FV12" s="39" t="e">
        <f t="shared" si="75"/>
        <v>#REF!</v>
      </c>
      <c r="FW12" s="39" t="e">
        <f t="shared" si="75"/>
        <v>#REF!</v>
      </c>
      <c r="FX12" s="39" t="e">
        <f t="shared" si="75"/>
        <v>#REF!</v>
      </c>
      <c r="FY12" s="39" t="e">
        <f t="shared" si="75"/>
        <v>#REF!</v>
      </c>
      <c r="FZ12" s="39" t="e">
        <f t="shared" si="75"/>
        <v>#REF!</v>
      </c>
      <c r="GA12" s="39" t="e">
        <f t="shared" si="75"/>
        <v>#REF!</v>
      </c>
      <c r="GB12" s="39" t="e">
        <f t="shared" si="75"/>
        <v>#REF!</v>
      </c>
      <c r="GD12" s="9" t="e">
        <f t="shared" si="40"/>
        <v>#REF!</v>
      </c>
      <c r="GE12" s="48" t="s">
        <v>392</v>
      </c>
      <c r="GF12" s="39" t="e">
        <f>#REF!</f>
        <v>#REF!</v>
      </c>
      <c r="GG12" s="39" t="e">
        <f t="shared" ref="GG12:GO12" si="76">#REF!</f>
        <v>#REF!</v>
      </c>
      <c r="GH12" s="39" t="e">
        <f t="shared" si="76"/>
        <v>#REF!</v>
      </c>
      <c r="GI12" s="39" t="e">
        <f t="shared" si="76"/>
        <v>#REF!</v>
      </c>
      <c r="GJ12" s="39" t="e">
        <f t="shared" si="76"/>
        <v>#REF!</v>
      </c>
      <c r="GK12" s="39" t="e">
        <f t="shared" si="76"/>
        <v>#REF!</v>
      </c>
      <c r="GL12" s="39" t="e">
        <f t="shared" si="76"/>
        <v>#REF!</v>
      </c>
      <c r="GM12" s="39" t="e">
        <f t="shared" si="76"/>
        <v>#REF!</v>
      </c>
      <c r="GN12" s="39" t="e">
        <f t="shared" si="76"/>
        <v>#REF!</v>
      </c>
      <c r="GO12" s="39" t="e">
        <f t="shared" si="76"/>
        <v>#REF!</v>
      </c>
      <c r="GQ12" s="9" t="e">
        <f t="shared" si="41"/>
        <v>#REF!</v>
      </c>
      <c r="GR12" s="48" t="s">
        <v>392</v>
      </c>
      <c r="GS12" s="39" t="e">
        <f>#REF!</f>
        <v>#REF!</v>
      </c>
      <c r="GT12" s="39" t="e">
        <f t="shared" ref="GT12:HB12" si="77">#REF!</f>
        <v>#REF!</v>
      </c>
      <c r="GU12" s="39" t="e">
        <f t="shared" si="77"/>
        <v>#REF!</v>
      </c>
      <c r="GV12" s="39" t="e">
        <f t="shared" si="77"/>
        <v>#REF!</v>
      </c>
      <c r="GW12" s="39" t="e">
        <f t="shared" si="77"/>
        <v>#REF!</v>
      </c>
      <c r="GX12" s="39" t="e">
        <f t="shared" si="77"/>
        <v>#REF!</v>
      </c>
      <c r="GY12" s="39" t="e">
        <f t="shared" si="77"/>
        <v>#REF!</v>
      </c>
      <c r="GZ12" s="39" t="e">
        <f t="shared" si="77"/>
        <v>#REF!</v>
      </c>
      <c r="HA12" s="39" t="e">
        <f t="shared" si="77"/>
        <v>#REF!</v>
      </c>
      <c r="HB12" s="39" t="e">
        <f t="shared" si="77"/>
        <v>#REF!</v>
      </c>
      <c r="HD12" s="9" t="e">
        <f t="shared" si="42"/>
        <v>#REF!</v>
      </c>
      <c r="HE12" s="48" t="s">
        <v>392</v>
      </c>
      <c r="HF12" s="39" t="e">
        <f>#REF!</f>
        <v>#REF!</v>
      </c>
      <c r="HG12" s="39" t="e">
        <f t="shared" ref="HG12:HO12" si="78">#REF!</f>
        <v>#REF!</v>
      </c>
      <c r="HH12" s="39" t="e">
        <f t="shared" si="78"/>
        <v>#REF!</v>
      </c>
      <c r="HI12" s="39" t="e">
        <f t="shared" si="78"/>
        <v>#REF!</v>
      </c>
      <c r="HJ12" s="39" t="e">
        <f t="shared" si="78"/>
        <v>#REF!</v>
      </c>
      <c r="HK12" s="39" t="e">
        <f t="shared" si="78"/>
        <v>#REF!</v>
      </c>
      <c r="HL12" s="39" t="e">
        <f t="shared" si="78"/>
        <v>#REF!</v>
      </c>
      <c r="HM12" s="39" t="e">
        <f t="shared" si="78"/>
        <v>#REF!</v>
      </c>
      <c r="HN12" s="39" t="e">
        <f t="shared" si="78"/>
        <v>#REF!</v>
      </c>
      <c r="HO12" s="39" t="e">
        <f t="shared" si="78"/>
        <v>#REF!</v>
      </c>
    </row>
    <row r="13" spans="2:223" s="104" customFormat="1" ht="27" hidden="1" customHeight="1" x14ac:dyDescent="0.25">
      <c r="B13" s="99">
        <f t="shared" si="26"/>
        <v>10</v>
      </c>
      <c r="C13" s="110" t="e">
        <f>#REF!</f>
        <v>#REF!</v>
      </c>
      <c r="D13" s="101" t="e">
        <f>VLOOKUP(D$1,#REF!,D2,FALSE)</f>
        <v>#REF!</v>
      </c>
      <c r="E13" s="101" t="e">
        <f>VLOOKUP(E$1,#REF!,E2,FALSE)</f>
        <v>#REF!</v>
      </c>
      <c r="F13" s="101" t="e">
        <f>VLOOKUP(F$1,#REF!,F2,FALSE)</f>
        <v>#REF!</v>
      </c>
      <c r="G13" s="101" t="e">
        <f>VLOOKUP(G$1,#REF!,G2,FALSE)</f>
        <v>#REF!</v>
      </c>
      <c r="H13" s="101" t="e">
        <f>VLOOKUP(H$1,#REF!,H2,FALSE)</f>
        <v>#REF!</v>
      </c>
      <c r="I13" s="101" t="e">
        <f>VLOOKUP(I$1,#REF!,I2,FALSE)</f>
        <v>#REF!</v>
      </c>
      <c r="J13" s="101" t="e">
        <f>VLOOKUP(J$1,#REF!,J2,FALSE)</f>
        <v>#REF!</v>
      </c>
      <c r="K13" s="101" t="e">
        <f>VLOOKUP(K$1,#REF!,K2,FALSE)</f>
        <v>#REF!</v>
      </c>
      <c r="L13" s="101" t="e">
        <f>VLOOKUP(L$1,#REF!,L2,FALSE)</f>
        <v>#REF!</v>
      </c>
      <c r="M13" s="101" t="e">
        <f>VLOOKUP(M$1,#REF!,M2,FALSE)</f>
        <v>#REF!</v>
      </c>
      <c r="N13" s="102">
        <f t="shared" si="17"/>
        <v>0</v>
      </c>
      <c r="O13" s="103" t="str">
        <f t="shared" si="18"/>
        <v>No-To be included in the study</v>
      </c>
      <c r="Q13" s="105">
        <f t="shared" si="27"/>
        <v>10</v>
      </c>
      <c r="R13" s="105" t="e">
        <f t="shared" si="19"/>
        <v>#REF!</v>
      </c>
      <c r="S13" s="101" t="e">
        <f>VLOOKUP(S$1,#REF!,S2,FALSE)</f>
        <v>#REF!</v>
      </c>
      <c r="T13" s="101" t="e">
        <f>VLOOKUP(T$1,#REF!,T2,FALSE)</f>
        <v>#REF!</v>
      </c>
      <c r="U13" s="101" t="e">
        <f>VLOOKUP(U$1,#REF!,U2,FALSE)</f>
        <v>#REF!</v>
      </c>
      <c r="V13" s="101" t="e">
        <f>VLOOKUP(V$1,#REF!,V2,FALSE)</f>
        <v>#REF!</v>
      </c>
      <c r="W13" s="101" t="e">
        <f>VLOOKUP(W$1,#REF!,W2,FALSE)</f>
        <v>#REF!</v>
      </c>
      <c r="X13" s="101" t="e">
        <f>VLOOKUP(X$1,#REF!,X2,FALSE)</f>
        <v>#REF!</v>
      </c>
      <c r="Y13" s="101" t="e">
        <f>VLOOKUP(Y$1,#REF!,Y2,FALSE)</f>
        <v>#REF!</v>
      </c>
      <c r="Z13" s="101" t="e">
        <f>VLOOKUP(Z$1,#REF!,Z2,FALSE)</f>
        <v>#REF!</v>
      </c>
      <c r="AA13" s="101" t="e">
        <f>VLOOKUP(AA$1,#REF!,AA2,FALSE)</f>
        <v>#REF!</v>
      </c>
      <c r="AB13" s="101" t="e">
        <f>VLOOKUP(AB$1,#REF!,AB2,FALSE)</f>
        <v>#REF!</v>
      </c>
      <c r="AD13" s="105">
        <f t="shared" si="28"/>
        <v>10</v>
      </c>
      <c r="AE13" s="105" t="e">
        <f t="shared" si="20"/>
        <v>#REF!</v>
      </c>
      <c r="AF13" s="116" t="e">
        <f>VLOOKUP(AF$1,#REF!,AF2,FALSE)</f>
        <v>#REF!</v>
      </c>
      <c r="AG13" s="116" t="e">
        <f>VLOOKUP(AG$1,#REF!,AG2,FALSE)</f>
        <v>#REF!</v>
      </c>
      <c r="AH13" s="116" t="e">
        <f>VLOOKUP(AH$1,#REF!,AH2,FALSE)</f>
        <v>#REF!</v>
      </c>
      <c r="AI13" s="116" t="e">
        <f>VLOOKUP(AI$1,#REF!,AI2,FALSE)</f>
        <v>#REF!</v>
      </c>
      <c r="AJ13" s="116" t="e">
        <f>VLOOKUP(AJ$1,#REF!,AJ2,FALSE)</f>
        <v>#REF!</v>
      </c>
      <c r="AK13" s="116" t="e">
        <f>VLOOKUP(AK$1,#REF!,AK2,FALSE)</f>
        <v>#REF!</v>
      </c>
      <c r="AL13" s="116" t="e">
        <f>VLOOKUP(AL$1,#REF!,AL2,FALSE)</f>
        <v>#REF!</v>
      </c>
      <c r="AM13" s="116" t="e">
        <f>VLOOKUP(AM$1,#REF!,AM2,FALSE)</f>
        <v>#REF!</v>
      </c>
      <c r="AN13" s="116" t="e">
        <f>VLOOKUP(AN$1,#REF!,AN2,FALSE)</f>
        <v>#REF!</v>
      </c>
      <c r="AO13" s="116" t="e">
        <f>VLOOKUP(AO$1,#REF!,AO2,FALSE)</f>
        <v>#REF!</v>
      </c>
      <c r="AQ13" s="105">
        <f t="shared" si="29"/>
        <v>10</v>
      </c>
      <c r="AR13" s="105" t="e">
        <f t="shared" si="21"/>
        <v>#REF!</v>
      </c>
      <c r="AS13" s="116" t="e">
        <f>VLOOKUP(AS$1,#REF!,AS2,FALSE)</f>
        <v>#REF!</v>
      </c>
      <c r="AT13" s="116" t="e">
        <f>VLOOKUP(AT$1,#REF!,AT2,FALSE)</f>
        <v>#REF!</v>
      </c>
      <c r="AU13" s="116" t="e">
        <f>VLOOKUP(AU$1,#REF!,AU2,FALSE)</f>
        <v>#REF!</v>
      </c>
      <c r="AV13" s="116" t="e">
        <f>VLOOKUP(AV$1,#REF!,AV2,FALSE)</f>
        <v>#REF!</v>
      </c>
      <c r="AW13" s="116" t="e">
        <f>VLOOKUP(AW$1,#REF!,AW2,FALSE)</f>
        <v>#REF!</v>
      </c>
      <c r="AX13" s="116" t="e">
        <f>VLOOKUP(AX$1,#REF!,AX2,FALSE)</f>
        <v>#REF!</v>
      </c>
      <c r="AY13" s="116" t="e">
        <f>VLOOKUP(AY$1,#REF!,AY2,FALSE)</f>
        <v>#REF!</v>
      </c>
      <c r="AZ13" s="116" t="e">
        <f>VLOOKUP(AZ$1,#REF!,AZ2,FALSE)</f>
        <v>#REF!</v>
      </c>
      <c r="BA13" s="116" t="e">
        <f>VLOOKUP(BA$1,#REF!,BA2,FALSE)</f>
        <v>#REF!</v>
      </c>
      <c r="BB13" s="116" t="e">
        <f>VLOOKUP(BB$1,#REF!,BB2,FALSE)</f>
        <v>#REF!</v>
      </c>
      <c r="BD13" s="105">
        <f t="shared" si="30"/>
        <v>10</v>
      </c>
      <c r="BE13" s="105" t="e">
        <f t="shared" si="22"/>
        <v>#REF!</v>
      </c>
      <c r="BF13" s="120" t="e">
        <f>VLOOKUP(BF$1,#REF!,BF2,FALSE)</f>
        <v>#REF!</v>
      </c>
      <c r="BG13" s="120" t="e">
        <f>VLOOKUP(BG$1,#REF!,BG2,FALSE)</f>
        <v>#REF!</v>
      </c>
      <c r="BH13" s="120" t="e">
        <f>VLOOKUP(BH$1,#REF!,BH2,FALSE)</f>
        <v>#REF!</v>
      </c>
      <c r="BI13" s="120" t="e">
        <f>VLOOKUP(BI$1,#REF!,BI2,FALSE)</f>
        <v>#REF!</v>
      </c>
      <c r="BJ13" s="120" t="e">
        <f>VLOOKUP(BJ$1,#REF!,BJ2,FALSE)</f>
        <v>#REF!</v>
      </c>
      <c r="BK13" s="120" t="e">
        <f>VLOOKUP(BK$1,#REF!,BK2,FALSE)</f>
        <v>#REF!</v>
      </c>
      <c r="BL13" s="120" t="e">
        <f>VLOOKUP(BL$1,#REF!,BL2,FALSE)</f>
        <v>#REF!</v>
      </c>
      <c r="BM13" s="120" t="e">
        <f>VLOOKUP(BM$1,#REF!,BM2,FALSE)</f>
        <v>#REF!</v>
      </c>
      <c r="BN13" s="120" t="e">
        <f>VLOOKUP(BN$1,#REF!,BN2,FALSE)</f>
        <v>#REF!</v>
      </c>
      <c r="BO13" s="120" t="e">
        <f>VLOOKUP(BO$1,#REF!,BO2,FALSE)</f>
        <v>#REF!</v>
      </c>
      <c r="BQ13" s="105">
        <f t="shared" si="31"/>
        <v>10</v>
      </c>
      <c r="BR13" s="105" t="e">
        <f t="shared" si="23"/>
        <v>#REF!</v>
      </c>
      <c r="BS13" s="120" t="e">
        <f>VLOOKUP(BS$1,#REF!,BS2,FALSE)</f>
        <v>#REF!</v>
      </c>
      <c r="BT13" s="120" t="e">
        <f>VLOOKUP(BT$1,#REF!,BT2,FALSE)</f>
        <v>#REF!</v>
      </c>
      <c r="BU13" s="120" t="e">
        <f>VLOOKUP(BU$1,#REF!,BU2,FALSE)</f>
        <v>#REF!</v>
      </c>
      <c r="BV13" s="120" t="e">
        <f>VLOOKUP(BV$1,#REF!,BV2,FALSE)</f>
        <v>#REF!</v>
      </c>
      <c r="BW13" s="120" t="e">
        <f>VLOOKUP(BW$1,#REF!,BW2,FALSE)</f>
        <v>#REF!</v>
      </c>
      <c r="BX13" s="120" t="e">
        <f>VLOOKUP(BX$1,#REF!,BX2,FALSE)</f>
        <v>#REF!</v>
      </c>
      <c r="BY13" s="120" t="e">
        <f>VLOOKUP(BY$1,#REF!,BY2,FALSE)</f>
        <v>#REF!</v>
      </c>
      <c r="BZ13" s="120" t="e">
        <f>VLOOKUP(BZ$1,#REF!,BZ2,FALSE)</f>
        <v>#REF!</v>
      </c>
      <c r="CA13" s="120" t="e">
        <f>VLOOKUP(CA$1,#REF!,CA2,FALSE)</f>
        <v>#REF!</v>
      </c>
      <c r="CB13" s="120" t="e">
        <f>VLOOKUP(CB$1,#REF!,CB2,FALSE)</f>
        <v>#REF!</v>
      </c>
      <c r="CD13" s="105">
        <f t="shared" si="32"/>
        <v>10</v>
      </c>
      <c r="CE13" s="105" t="e">
        <f t="shared" si="24"/>
        <v>#REF!</v>
      </c>
      <c r="CF13" s="120" t="e">
        <f>VLOOKUP(CF$1,#REF!,CF2,FALSE)</f>
        <v>#REF!</v>
      </c>
      <c r="CG13" s="120" t="e">
        <f>VLOOKUP(CG$1,#REF!,CG2,FALSE)</f>
        <v>#REF!</v>
      </c>
      <c r="CH13" s="120" t="e">
        <f>VLOOKUP(CH$1,#REF!,CH2,FALSE)</f>
        <v>#REF!</v>
      </c>
      <c r="CI13" s="120" t="e">
        <f>VLOOKUP(CI$1,#REF!,CI2,FALSE)</f>
        <v>#REF!</v>
      </c>
      <c r="CJ13" s="120" t="e">
        <f>VLOOKUP(CJ$1,#REF!,CJ2,FALSE)</f>
        <v>#REF!</v>
      </c>
      <c r="CK13" s="120" t="e">
        <f>VLOOKUP(CK$1,#REF!,CK2,FALSE)</f>
        <v>#REF!</v>
      </c>
      <c r="CL13" s="120" t="e">
        <f>VLOOKUP(CL$1,#REF!,CL2,FALSE)</f>
        <v>#REF!</v>
      </c>
      <c r="CM13" s="120" t="e">
        <f>VLOOKUP(CM$1,#REF!,CM2,FALSE)</f>
        <v>#REF!</v>
      </c>
      <c r="CN13" s="120" t="e">
        <f>VLOOKUP(CN$1,#REF!,CN2,FALSE)</f>
        <v>#REF!</v>
      </c>
      <c r="CO13" s="120" t="e">
        <f>VLOOKUP(CO$1,#REF!,CO2,FALSE)</f>
        <v>#REF!</v>
      </c>
      <c r="CQ13" s="105">
        <f t="shared" si="33"/>
        <v>10</v>
      </c>
      <c r="CR13" s="105" t="e">
        <f t="shared" si="25"/>
        <v>#REF!</v>
      </c>
      <c r="CS13" s="120" t="e">
        <f>VLOOKUP(CS$1,#REF!,CS2,FALSE)</f>
        <v>#REF!</v>
      </c>
      <c r="CT13" s="120" t="e">
        <f>VLOOKUP(CT$1,#REF!,CT2,FALSE)</f>
        <v>#REF!</v>
      </c>
      <c r="CU13" s="120" t="e">
        <f>VLOOKUP(CU$1,#REF!,CU2,FALSE)</f>
        <v>#REF!</v>
      </c>
      <c r="CV13" s="120" t="e">
        <f>VLOOKUP(CV$1,#REF!,CV2,FALSE)</f>
        <v>#REF!</v>
      </c>
      <c r="CW13" s="120" t="e">
        <f>VLOOKUP(CW$1,#REF!,CW2,FALSE)</f>
        <v>#REF!</v>
      </c>
      <c r="CX13" s="120" t="e">
        <f>VLOOKUP(CX$1,#REF!,CX2,FALSE)</f>
        <v>#REF!</v>
      </c>
      <c r="CY13" s="120" t="e">
        <f>VLOOKUP(CY$1,#REF!,CY2,FALSE)</f>
        <v>#REF!</v>
      </c>
      <c r="CZ13" s="120" t="e">
        <f>VLOOKUP(CZ$1,#REF!,CZ2,FALSE)</f>
        <v>#REF!</v>
      </c>
      <c r="DA13" s="120" t="e">
        <f>VLOOKUP(DA$1,#REF!,DA2,FALSE)</f>
        <v>#REF!</v>
      </c>
      <c r="DB13" s="120" t="e">
        <f>VLOOKUP(DB$1,#REF!,DB2,FALSE)</f>
        <v>#REF!</v>
      </c>
      <c r="DD13" s="105" t="e">
        <f t="shared" si="34"/>
        <v>#REF!</v>
      </c>
      <c r="DE13" s="108" t="s">
        <v>393</v>
      </c>
      <c r="DF13" s="109" t="e">
        <f>DF11+DF12</f>
        <v>#REF!</v>
      </c>
      <c r="DG13" s="112" t="e">
        <f t="shared" ref="DG13:DO13" si="79">DG11+DG12</f>
        <v>#REF!</v>
      </c>
      <c r="DH13" s="109" t="e">
        <f t="shared" si="79"/>
        <v>#REF!</v>
      </c>
      <c r="DI13" s="112" t="e">
        <f t="shared" si="79"/>
        <v>#REF!</v>
      </c>
      <c r="DJ13" s="109" t="e">
        <f t="shared" si="79"/>
        <v>#REF!</v>
      </c>
      <c r="DK13" s="112" t="e">
        <f t="shared" si="79"/>
        <v>#REF!</v>
      </c>
      <c r="DL13" s="109" t="e">
        <f t="shared" si="79"/>
        <v>#REF!</v>
      </c>
      <c r="DM13" s="112" t="e">
        <f t="shared" si="79"/>
        <v>#REF!</v>
      </c>
      <c r="DN13" s="109" t="e">
        <f t="shared" si="79"/>
        <v>#REF!</v>
      </c>
      <c r="DO13" s="112" t="e">
        <f t="shared" si="79"/>
        <v>#REF!</v>
      </c>
      <c r="DQ13" s="105" t="e">
        <f t="shared" si="35"/>
        <v>#REF!</v>
      </c>
      <c r="DR13" s="108" t="s">
        <v>393</v>
      </c>
      <c r="DS13" s="109" t="e">
        <f>DS11+DS12</f>
        <v>#REF!</v>
      </c>
      <c r="DT13" s="112" t="e">
        <f t="shared" ref="DT13:EB13" si="80">DT11+DT12</f>
        <v>#REF!</v>
      </c>
      <c r="DU13" s="109" t="e">
        <f t="shared" si="80"/>
        <v>#REF!</v>
      </c>
      <c r="DV13" s="112" t="e">
        <f t="shared" si="80"/>
        <v>#REF!</v>
      </c>
      <c r="DW13" s="109" t="e">
        <f t="shared" si="80"/>
        <v>#REF!</v>
      </c>
      <c r="DX13" s="112" t="e">
        <f t="shared" si="80"/>
        <v>#REF!</v>
      </c>
      <c r="DY13" s="109" t="e">
        <f t="shared" si="80"/>
        <v>#REF!</v>
      </c>
      <c r="DZ13" s="112" t="e">
        <f t="shared" si="80"/>
        <v>#REF!</v>
      </c>
      <c r="EA13" s="109" t="e">
        <f t="shared" si="80"/>
        <v>#REF!</v>
      </c>
      <c r="EB13" s="112" t="e">
        <f t="shared" si="80"/>
        <v>#REF!</v>
      </c>
      <c r="ED13" s="105" t="e">
        <f t="shared" si="36"/>
        <v>#REF!</v>
      </c>
      <c r="EE13" s="108" t="s">
        <v>393</v>
      </c>
      <c r="EF13" s="109" t="e">
        <f>EF11+EF12</f>
        <v>#REF!</v>
      </c>
      <c r="EG13" s="112" t="e">
        <f t="shared" ref="EG13:EO13" si="81">EG11+EG12</f>
        <v>#REF!</v>
      </c>
      <c r="EH13" s="109" t="e">
        <f t="shared" si="81"/>
        <v>#REF!</v>
      </c>
      <c r="EI13" s="112" t="e">
        <f t="shared" si="81"/>
        <v>#REF!</v>
      </c>
      <c r="EJ13" s="109" t="e">
        <f t="shared" si="81"/>
        <v>#REF!</v>
      </c>
      <c r="EK13" s="112" t="e">
        <f t="shared" si="81"/>
        <v>#REF!</v>
      </c>
      <c r="EL13" s="109" t="e">
        <f t="shared" si="81"/>
        <v>#REF!</v>
      </c>
      <c r="EM13" s="112" t="e">
        <f t="shared" si="81"/>
        <v>#REF!</v>
      </c>
      <c r="EN13" s="109" t="e">
        <f t="shared" si="81"/>
        <v>#REF!</v>
      </c>
      <c r="EO13" s="112" t="e">
        <f t="shared" si="81"/>
        <v>#REF!</v>
      </c>
      <c r="EQ13" s="105" t="e">
        <f t="shared" si="37"/>
        <v>#REF!</v>
      </c>
      <c r="ER13" s="108" t="s">
        <v>393</v>
      </c>
      <c r="ES13" s="109" t="e">
        <f>ES11+ES12</f>
        <v>#REF!</v>
      </c>
      <c r="ET13" s="112" t="e">
        <f t="shared" ref="ET13:FB13" si="82">ET11+ET12</f>
        <v>#REF!</v>
      </c>
      <c r="EU13" s="109" t="e">
        <f t="shared" si="82"/>
        <v>#REF!</v>
      </c>
      <c r="EV13" s="112" t="e">
        <f t="shared" si="82"/>
        <v>#REF!</v>
      </c>
      <c r="EW13" s="109" t="e">
        <f t="shared" si="82"/>
        <v>#REF!</v>
      </c>
      <c r="EX13" s="112" t="e">
        <f t="shared" si="82"/>
        <v>#REF!</v>
      </c>
      <c r="EY13" s="109" t="e">
        <f t="shared" si="82"/>
        <v>#REF!</v>
      </c>
      <c r="EZ13" s="112" t="e">
        <f t="shared" si="82"/>
        <v>#REF!</v>
      </c>
      <c r="FA13" s="109" t="e">
        <f t="shared" si="82"/>
        <v>#REF!</v>
      </c>
      <c r="FB13" s="112" t="e">
        <f t="shared" si="82"/>
        <v>#REF!</v>
      </c>
      <c r="FD13" s="105" t="e">
        <f t="shared" si="38"/>
        <v>#REF!</v>
      </c>
      <c r="FE13" s="108" t="s">
        <v>393</v>
      </c>
      <c r="FF13" s="109" t="e">
        <f>FF11+FF12</f>
        <v>#REF!</v>
      </c>
      <c r="FG13" s="112" t="e">
        <f t="shared" ref="FG13:FO13" si="83">FG11+FG12</f>
        <v>#REF!</v>
      </c>
      <c r="FH13" s="109" t="e">
        <f t="shared" si="83"/>
        <v>#REF!</v>
      </c>
      <c r="FI13" s="112" t="e">
        <f t="shared" si="83"/>
        <v>#REF!</v>
      </c>
      <c r="FJ13" s="109" t="e">
        <f t="shared" si="83"/>
        <v>#REF!</v>
      </c>
      <c r="FK13" s="112" t="e">
        <f t="shared" si="83"/>
        <v>#REF!</v>
      </c>
      <c r="FL13" s="109" t="e">
        <f t="shared" si="83"/>
        <v>#REF!</v>
      </c>
      <c r="FM13" s="112" t="e">
        <f t="shared" si="83"/>
        <v>#REF!</v>
      </c>
      <c r="FN13" s="109" t="e">
        <f t="shared" si="83"/>
        <v>#REF!</v>
      </c>
      <c r="FO13" s="112" t="e">
        <f t="shared" si="83"/>
        <v>#REF!</v>
      </c>
      <c r="FQ13" s="105" t="e">
        <f t="shared" si="39"/>
        <v>#REF!</v>
      </c>
      <c r="FR13" s="108" t="s">
        <v>393</v>
      </c>
      <c r="FS13" s="109" t="e">
        <f>FS11+FS12</f>
        <v>#REF!</v>
      </c>
      <c r="FT13" s="112" t="e">
        <f t="shared" ref="FT13:GB13" si="84">FT11+FT12</f>
        <v>#REF!</v>
      </c>
      <c r="FU13" s="109" t="e">
        <f t="shared" si="84"/>
        <v>#REF!</v>
      </c>
      <c r="FV13" s="112" t="e">
        <f t="shared" si="84"/>
        <v>#REF!</v>
      </c>
      <c r="FW13" s="109" t="e">
        <f t="shared" si="84"/>
        <v>#REF!</v>
      </c>
      <c r="FX13" s="112" t="e">
        <f t="shared" si="84"/>
        <v>#REF!</v>
      </c>
      <c r="FY13" s="109" t="e">
        <f t="shared" si="84"/>
        <v>#REF!</v>
      </c>
      <c r="FZ13" s="112" t="e">
        <f t="shared" si="84"/>
        <v>#REF!</v>
      </c>
      <c r="GA13" s="109" t="e">
        <f t="shared" si="84"/>
        <v>#REF!</v>
      </c>
      <c r="GB13" s="112" t="e">
        <f t="shared" si="84"/>
        <v>#REF!</v>
      </c>
      <c r="GD13" s="105" t="e">
        <f t="shared" si="40"/>
        <v>#REF!</v>
      </c>
      <c r="GE13" s="108" t="s">
        <v>393</v>
      </c>
      <c r="GF13" s="109" t="e">
        <f>GF11+GF12</f>
        <v>#REF!</v>
      </c>
      <c r="GG13" s="112" t="e">
        <f t="shared" ref="GG13:GO13" si="85">GG11+GG12</f>
        <v>#REF!</v>
      </c>
      <c r="GH13" s="109" t="e">
        <f t="shared" si="85"/>
        <v>#REF!</v>
      </c>
      <c r="GI13" s="112" t="e">
        <f t="shared" si="85"/>
        <v>#REF!</v>
      </c>
      <c r="GJ13" s="109" t="e">
        <f t="shared" si="85"/>
        <v>#REF!</v>
      </c>
      <c r="GK13" s="112" t="e">
        <f t="shared" si="85"/>
        <v>#REF!</v>
      </c>
      <c r="GL13" s="109" t="e">
        <f t="shared" si="85"/>
        <v>#REF!</v>
      </c>
      <c r="GM13" s="112" t="e">
        <f t="shared" si="85"/>
        <v>#REF!</v>
      </c>
      <c r="GN13" s="109" t="e">
        <f t="shared" si="85"/>
        <v>#REF!</v>
      </c>
      <c r="GO13" s="112" t="e">
        <f t="shared" si="85"/>
        <v>#REF!</v>
      </c>
      <c r="GQ13" s="105" t="e">
        <f t="shared" si="41"/>
        <v>#REF!</v>
      </c>
      <c r="GR13" s="108" t="s">
        <v>393</v>
      </c>
      <c r="GS13" s="109" t="e">
        <f>GS11+GS12</f>
        <v>#REF!</v>
      </c>
      <c r="GT13" s="112" t="e">
        <f t="shared" ref="GT13:HB13" si="86">GT11+GT12</f>
        <v>#REF!</v>
      </c>
      <c r="GU13" s="109" t="e">
        <f t="shared" si="86"/>
        <v>#REF!</v>
      </c>
      <c r="GV13" s="112" t="e">
        <f t="shared" si="86"/>
        <v>#REF!</v>
      </c>
      <c r="GW13" s="109" t="e">
        <f t="shared" si="86"/>
        <v>#REF!</v>
      </c>
      <c r="GX13" s="112" t="e">
        <f t="shared" si="86"/>
        <v>#REF!</v>
      </c>
      <c r="GY13" s="109" t="e">
        <f t="shared" si="86"/>
        <v>#REF!</v>
      </c>
      <c r="GZ13" s="112" t="e">
        <f t="shared" si="86"/>
        <v>#REF!</v>
      </c>
      <c r="HA13" s="109" t="e">
        <f t="shared" si="86"/>
        <v>#REF!</v>
      </c>
      <c r="HB13" s="112" t="e">
        <f t="shared" si="86"/>
        <v>#REF!</v>
      </c>
      <c r="HD13" s="105" t="e">
        <f t="shared" si="42"/>
        <v>#REF!</v>
      </c>
      <c r="HE13" s="108" t="s">
        <v>393</v>
      </c>
      <c r="HF13" s="109" t="e">
        <f>HF11+HF12</f>
        <v>#REF!</v>
      </c>
      <c r="HG13" s="112" t="e">
        <f t="shared" ref="HG13:HO13" si="87">HG11+HG12</f>
        <v>#REF!</v>
      </c>
      <c r="HH13" s="109" t="e">
        <f t="shared" si="87"/>
        <v>#REF!</v>
      </c>
      <c r="HI13" s="112" t="e">
        <f t="shared" si="87"/>
        <v>#REF!</v>
      </c>
      <c r="HJ13" s="109" t="e">
        <f t="shared" si="87"/>
        <v>#REF!</v>
      </c>
      <c r="HK13" s="112" t="e">
        <f t="shared" si="87"/>
        <v>#REF!</v>
      </c>
      <c r="HL13" s="109" t="e">
        <f t="shared" si="87"/>
        <v>#REF!</v>
      </c>
      <c r="HM13" s="112" t="e">
        <f t="shared" si="87"/>
        <v>#REF!</v>
      </c>
      <c r="HN13" s="109" t="e">
        <f t="shared" si="87"/>
        <v>#REF!</v>
      </c>
      <c r="HO13" s="112" t="e">
        <f t="shared" si="87"/>
        <v>#REF!</v>
      </c>
    </row>
    <row r="14" spans="2:223" s="104" customFormat="1" ht="18" hidden="1" customHeight="1" x14ac:dyDescent="0.25">
      <c r="B14" s="99">
        <f t="shared" si="26"/>
        <v>11</v>
      </c>
      <c r="C14" s="110" t="e">
        <f>#REF!</f>
        <v>#REF!</v>
      </c>
      <c r="D14" s="101" t="e">
        <f>VLOOKUP(D$1,#REF!,D2,FALSE)</f>
        <v>#REF!</v>
      </c>
      <c r="E14" s="101" t="e">
        <f>VLOOKUP(E$1,#REF!,E2,FALSE)</f>
        <v>#REF!</v>
      </c>
      <c r="F14" s="101" t="e">
        <f>VLOOKUP(F$1,#REF!,F2,FALSE)</f>
        <v>#REF!</v>
      </c>
      <c r="G14" s="101" t="e">
        <f>VLOOKUP(G$1,#REF!,G2,FALSE)</f>
        <v>#REF!</v>
      </c>
      <c r="H14" s="101" t="e">
        <f>VLOOKUP(H$1,#REF!,H2,FALSE)</f>
        <v>#REF!</v>
      </c>
      <c r="I14" s="101" t="e">
        <f>VLOOKUP(I$1,#REF!,I2,FALSE)</f>
        <v>#REF!</v>
      </c>
      <c r="J14" s="101" t="e">
        <f>VLOOKUP(J$1,#REF!,J2,FALSE)</f>
        <v>#REF!</v>
      </c>
      <c r="K14" s="101" t="e">
        <f>VLOOKUP(K$1,#REF!,K2,FALSE)</f>
        <v>#REF!</v>
      </c>
      <c r="L14" s="101" t="e">
        <f>VLOOKUP(L$1,#REF!,L2,FALSE)</f>
        <v>#REF!</v>
      </c>
      <c r="M14" s="101" t="e">
        <f>VLOOKUP(M$1,#REF!,M2,FALSE)</f>
        <v>#REF!</v>
      </c>
      <c r="N14" s="102">
        <f t="shared" si="17"/>
        <v>0</v>
      </c>
      <c r="O14" s="103" t="str">
        <f t="shared" si="18"/>
        <v>No-To be included in the study</v>
      </c>
      <c r="Q14" s="105">
        <f t="shared" si="27"/>
        <v>11</v>
      </c>
      <c r="R14" s="105" t="e">
        <f t="shared" si="19"/>
        <v>#REF!</v>
      </c>
      <c r="S14" s="101" t="e">
        <f>VLOOKUP(S$1,#REF!,S2,FALSE)</f>
        <v>#REF!</v>
      </c>
      <c r="T14" s="101" t="e">
        <f>VLOOKUP(T$1,#REF!,T2,FALSE)</f>
        <v>#REF!</v>
      </c>
      <c r="U14" s="101" t="e">
        <f>VLOOKUP(U$1,#REF!,U2,FALSE)</f>
        <v>#REF!</v>
      </c>
      <c r="V14" s="101" t="e">
        <f>VLOOKUP(V$1,#REF!,V2,FALSE)</f>
        <v>#REF!</v>
      </c>
      <c r="W14" s="101" t="e">
        <f>VLOOKUP(W$1,#REF!,W2,FALSE)</f>
        <v>#REF!</v>
      </c>
      <c r="X14" s="101" t="e">
        <f>VLOOKUP(X$1,#REF!,X2,FALSE)</f>
        <v>#REF!</v>
      </c>
      <c r="Y14" s="101" t="e">
        <f>VLOOKUP(Y$1,#REF!,Y2,FALSE)</f>
        <v>#REF!</v>
      </c>
      <c r="Z14" s="101" t="e">
        <f>VLOOKUP(Z$1,#REF!,Z2,FALSE)</f>
        <v>#REF!</v>
      </c>
      <c r="AA14" s="101" t="e">
        <f>VLOOKUP(AA$1,#REF!,AA2,FALSE)</f>
        <v>#REF!</v>
      </c>
      <c r="AB14" s="101" t="e">
        <f>VLOOKUP(AB$1,#REF!,AB2,FALSE)</f>
        <v>#REF!</v>
      </c>
      <c r="AD14" s="105">
        <f t="shared" si="28"/>
        <v>11</v>
      </c>
      <c r="AE14" s="105" t="e">
        <f t="shared" si="20"/>
        <v>#REF!</v>
      </c>
      <c r="AF14" s="116" t="e">
        <f>VLOOKUP(AF$1,#REF!,AF2,FALSE)</f>
        <v>#REF!</v>
      </c>
      <c r="AG14" s="116" t="e">
        <f>VLOOKUP(AG$1,#REF!,AG2,FALSE)</f>
        <v>#REF!</v>
      </c>
      <c r="AH14" s="116" t="e">
        <f>VLOOKUP(AH$1,#REF!,AH2,FALSE)</f>
        <v>#REF!</v>
      </c>
      <c r="AI14" s="116" t="e">
        <f>VLOOKUP(AI$1,#REF!,AI2,FALSE)</f>
        <v>#REF!</v>
      </c>
      <c r="AJ14" s="116" t="e">
        <f>VLOOKUP(AJ$1,#REF!,AJ2,FALSE)</f>
        <v>#REF!</v>
      </c>
      <c r="AK14" s="116" t="e">
        <f>VLOOKUP(AK$1,#REF!,AK2,FALSE)</f>
        <v>#REF!</v>
      </c>
      <c r="AL14" s="116" t="e">
        <f>VLOOKUP(AL$1,#REF!,AL2,FALSE)</f>
        <v>#REF!</v>
      </c>
      <c r="AM14" s="116" t="e">
        <f>VLOOKUP(AM$1,#REF!,AM2,FALSE)</f>
        <v>#REF!</v>
      </c>
      <c r="AN14" s="116" t="e">
        <f>VLOOKUP(AN$1,#REF!,AN2,FALSE)</f>
        <v>#REF!</v>
      </c>
      <c r="AO14" s="116" t="e">
        <f>VLOOKUP(AO$1,#REF!,AO2,FALSE)</f>
        <v>#REF!</v>
      </c>
      <c r="AQ14" s="105">
        <f t="shared" si="29"/>
        <v>11</v>
      </c>
      <c r="AR14" s="105" t="e">
        <f t="shared" si="21"/>
        <v>#REF!</v>
      </c>
      <c r="AS14" s="116" t="e">
        <f>VLOOKUP(AS$1,#REF!,AS2,FALSE)</f>
        <v>#REF!</v>
      </c>
      <c r="AT14" s="116" t="e">
        <f>VLOOKUP(AT$1,#REF!,AT2,FALSE)</f>
        <v>#REF!</v>
      </c>
      <c r="AU14" s="116" t="e">
        <f>VLOOKUP(AU$1,#REF!,AU2,FALSE)</f>
        <v>#REF!</v>
      </c>
      <c r="AV14" s="116" t="e">
        <f>VLOOKUP(AV$1,#REF!,AV2,FALSE)</f>
        <v>#REF!</v>
      </c>
      <c r="AW14" s="116" t="e">
        <f>VLOOKUP(AW$1,#REF!,AW2,FALSE)</f>
        <v>#REF!</v>
      </c>
      <c r="AX14" s="116" t="e">
        <f>VLOOKUP(AX$1,#REF!,AX2,FALSE)</f>
        <v>#REF!</v>
      </c>
      <c r="AY14" s="116" t="e">
        <f>VLOOKUP(AY$1,#REF!,AY2,FALSE)</f>
        <v>#REF!</v>
      </c>
      <c r="AZ14" s="116" t="e">
        <f>VLOOKUP(AZ$1,#REF!,AZ2,FALSE)</f>
        <v>#REF!</v>
      </c>
      <c r="BA14" s="116" t="e">
        <f>VLOOKUP(BA$1,#REF!,BA2,FALSE)</f>
        <v>#REF!</v>
      </c>
      <c r="BB14" s="116" t="e">
        <f>VLOOKUP(BB$1,#REF!,BB2,FALSE)</f>
        <v>#REF!</v>
      </c>
      <c r="BD14" s="105">
        <f t="shared" si="30"/>
        <v>11</v>
      </c>
      <c r="BE14" s="105" t="e">
        <f t="shared" si="22"/>
        <v>#REF!</v>
      </c>
      <c r="BF14" s="120" t="e">
        <f>VLOOKUP(BF$1,#REF!,BF2,FALSE)</f>
        <v>#REF!</v>
      </c>
      <c r="BG14" s="120" t="e">
        <f>VLOOKUP(BG$1,#REF!,BG2,FALSE)</f>
        <v>#REF!</v>
      </c>
      <c r="BH14" s="120" t="e">
        <f>VLOOKUP(BH$1,#REF!,BH2,FALSE)</f>
        <v>#REF!</v>
      </c>
      <c r="BI14" s="120" t="e">
        <f>VLOOKUP(BI$1,#REF!,BI2,FALSE)</f>
        <v>#REF!</v>
      </c>
      <c r="BJ14" s="120" t="e">
        <f>VLOOKUP(BJ$1,#REF!,BJ2,FALSE)</f>
        <v>#REF!</v>
      </c>
      <c r="BK14" s="120" t="e">
        <f>VLOOKUP(BK$1,#REF!,BK2,FALSE)</f>
        <v>#REF!</v>
      </c>
      <c r="BL14" s="120" t="e">
        <f>VLOOKUP(BL$1,#REF!,BL2,FALSE)</f>
        <v>#REF!</v>
      </c>
      <c r="BM14" s="120" t="e">
        <f>VLOOKUP(BM$1,#REF!,BM2,FALSE)</f>
        <v>#REF!</v>
      </c>
      <c r="BN14" s="120" t="e">
        <f>VLOOKUP(BN$1,#REF!,BN2,FALSE)</f>
        <v>#REF!</v>
      </c>
      <c r="BO14" s="120" t="e">
        <f>VLOOKUP(BO$1,#REF!,BO2,FALSE)</f>
        <v>#REF!</v>
      </c>
      <c r="BQ14" s="105">
        <f t="shared" si="31"/>
        <v>11</v>
      </c>
      <c r="BR14" s="105" t="e">
        <f t="shared" si="23"/>
        <v>#REF!</v>
      </c>
      <c r="BS14" s="120" t="e">
        <f>VLOOKUP(BS$1,#REF!,BS2,FALSE)</f>
        <v>#REF!</v>
      </c>
      <c r="BT14" s="120" t="e">
        <f>VLOOKUP(BT$1,#REF!,BT2,FALSE)</f>
        <v>#REF!</v>
      </c>
      <c r="BU14" s="120" t="e">
        <f>VLOOKUP(BU$1,#REF!,BU2,FALSE)</f>
        <v>#REF!</v>
      </c>
      <c r="BV14" s="120" t="e">
        <f>VLOOKUP(BV$1,#REF!,BV2,FALSE)</f>
        <v>#REF!</v>
      </c>
      <c r="BW14" s="120" t="e">
        <f>VLOOKUP(BW$1,#REF!,BW2,FALSE)</f>
        <v>#REF!</v>
      </c>
      <c r="BX14" s="120" t="e">
        <f>VLOOKUP(BX$1,#REF!,BX2,FALSE)</f>
        <v>#REF!</v>
      </c>
      <c r="BY14" s="120" t="e">
        <f>VLOOKUP(BY$1,#REF!,BY2,FALSE)</f>
        <v>#REF!</v>
      </c>
      <c r="BZ14" s="120" t="e">
        <f>VLOOKUP(BZ$1,#REF!,BZ2,FALSE)</f>
        <v>#REF!</v>
      </c>
      <c r="CA14" s="120" t="e">
        <f>VLOOKUP(CA$1,#REF!,CA2,FALSE)</f>
        <v>#REF!</v>
      </c>
      <c r="CB14" s="120" t="e">
        <f>VLOOKUP(CB$1,#REF!,CB2,FALSE)</f>
        <v>#REF!</v>
      </c>
      <c r="CD14" s="105">
        <f t="shared" si="32"/>
        <v>11</v>
      </c>
      <c r="CE14" s="105" t="e">
        <f t="shared" si="24"/>
        <v>#REF!</v>
      </c>
      <c r="CF14" s="120" t="e">
        <f>VLOOKUP(CF$1,#REF!,CF2,FALSE)</f>
        <v>#REF!</v>
      </c>
      <c r="CG14" s="120" t="e">
        <f>VLOOKUP(CG$1,#REF!,CG2,FALSE)</f>
        <v>#REF!</v>
      </c>
      <c r="CH14" s="120" t="e">
        <f>VLOOKUP(CH$1,#REF!,CH2,FALSE)</f>
        <v>#REF!</v>
      </c>
      <c r="CI14" s="120" t="e">
        <f>VLOOKUP(CI$1,#REF!,CI2,FALSE)</f>
        <v>#REF!</v>
      </c>
      <c r="CJ14" s="120" t="e">
        <f>VLOOKUP(CJ$1,#REF!,CJ2,FALSE)</f>
        <v>#REF!</v>
      </c>
      <c r="CK14" s="120" t="e">
        <f>VLOOKUP(CK$1,#REF!,CK2,FALSE)</f>
        <v>#REF!</v>
      </c>
      <c r="CL14" s="120" t="e">
        <f>VLOOKUP(CL$1,#REF!,CL2,FALSE)</f>
        <v>#REF!</v>
      </c>
      <c r="CM14" s="120" t="e">
        <f>VLOOKUP(CM$1,#REF!,CM2,FALSE)</f>
        <v>#REF!</v>
      </c>
      <c r="CN14" s="120" t="e">
        <f>VLOOKUP(CN$1,#REF!,CN2,FALSE)</f>
        <v>#REF!</v>
      </c>
      <c r="CO14" s="120" t="e">
        <f>VLOOKUP(CO$1,#REF!,CO2,FALSE)</f>
        <v>#REF!</v>
      </c>
      <c r="CQ14" s="105">
        <f t="shared" si="33"/>
        <v>11</v>
      </c>
      <c r="CR14" s="105" t="e">
        <f t="shared" si="25"/>
        <v>#REF!</v>
      </c>
      <c r="CS14" s="120" t="e">
        <f>VLOOKUP(CS$1,#REF!,CS2,FALSE)</f>
        <v>#REF!</v>
      </c>
      <c r="CT14" s="120" t="e">
        <f>VLOOKUP(CT$1,#REF!,CT2,FALSE)</f>
        <v>#REF!</v>
      </c>
      <c r="CU14" s="120" t="e">
        <f>VLOOKUP(CU$1,#REF!,CU2,FALSE)</f>
        <v>#REF!</v>
      </c>
      <c r="CV14" s="120" t="e">
        <f>VLOOKUP(CV$1,#REF!,CV2,FALSE)</f>
        <v>#REF!</v>
      </c>
      <c r="CW14" s="120" t="e">
        <f>VLOOKUP(CW$1,#REF!,CW2,FALSE)</f>
        <v>#REF!</v>
      </c>
      <c r="CX14" s="120" t="e">
        <f>VLOOKUP(CX$1,#REF!,CX2,FALSE)</f>
        <v>#REF!</v>
      </c>
      <c r="CY14" s="120" t="e">
        <f>VLOOKUP(CY$1,#REF!,CY2,FALSE)</f>
        <v>#REF!</v>
      </c>
      <c r="CZ14" s="120" t="e">
        <f>VLOOKUP(CZ$1,#REF!,CZ2,FALSE)</f>
        <v>#REF!</v>
      </c>
      <c r="DA14" s="120" t="e">
        <f>VLOOKUP(DA$1,#REF!,DA2,FALSE)</f>
        <v>#REF!</v>
      </c>
      <c r="DB14" s="120" t="e">
        <f>VLOOKUP(DB$1,#REF!,DB2,FALSE)</f>
        <v>#REF!</v>
      </c>
      <c r="DD14" s="105" t="e">
        <f t="shared" si="34"/>
        <v>#REF!</v>
      </c>
      <c r="DE14" s="108" t="s">
        <v>394</v>
      </c>
      <c r="DF14" s="109" t="e">
        <f>#REF!</f>
        <v>#REF!</v>
      </c>
      <c r="DG14" s="109" t="e">
        <f t="shared" ref="DG14:DO14" si="88">#REF!</f>
        <v>#REF!</v>
      </c>
      <c r="DH14" s="109" t="e">
        <f t="shared" si="88"/>
        <v>#REF!</v>
      </c>
      <c r="DI14" s="109" t="e">
        <f t="shared" si="88"/>
        <v>#REF!</v>
      </c>
      <c r="DJ14" s="109" t="e">
        <f t="shared" si="88"/>
        <v>#REF!</v>
      </c>
      <c r="DK14" s="109" t="e">
        <f t="shared" si="88"/>
        <v>#REF!</v>
      </c>
      <c r="DL14" s="109" t="e">
        <f t="shared" si="88"/>
        <v>#REF!</v>
      </c>
      <c r="DM14" s="109" t="e">
        <f t="shared" si="88"/>
        <v>#REF!</v>
      </c>
      <c r="DN14" s="109" t="e">
        <f t="shared" si="88"/>
        <v>#REF!</v>
      </c>
      <c r="DO14" s="109" t="e">
        <f t="shared" si="88"/>
        <v>#REF!</v>
      </c>
      <c r="DQ14" s="105" t="e">
        <f t="shared" si="35"/>
        <v>#REF!</v>
      </c>
      <c r="DR14" s="108" t="s">
        <v>394</v>
      </c>
      <c r="DS14" s="109" t="e">
        <f>#REF!</f>
        <v>#REF!</v>
      </c>
      <c r="DT14" s="109" t="e">
        <f t="shared" ref="DT14:EB14" si="89">#REF!</f>
        <v>#REF!</v>
      </c>
      <c r="DU14" s="109" t="e">
        <f t="shared" si="89"/>
        <v>#REF!</v>
      </c>
      <c r="DV14" s="109" t="e">
        <f t="shared" si="89"/>
        <v>#REF!</v>
      </c>
      <c r="DW14" s="109" t="e">
        <f t="shared" si="89"/>
        <v>#REF!</v>
      </c>
      <c r="DX14" s="109" t="e">
        <f t="shared" si="89"/>
        <v>#REF!</v>
      </c>
      <c r="DY14" s="109" t="e">
        <f t="shared" si="89"/>
        <v>#REF!</v>
      </c>
      <c r="DZ14" s="109" t="e">
        <f t="shared" si="89"/>
        <v>#REF!</v>
      </c>
      <c r="EA14" s="109" t="e">
        <f t="shared" si="89"/>
        <v>#REF!</v>
      </c>
      <c r="EB14" s="109" t="e">
        <f t="shared" si="89"/>
        <v>#REF!</v>
      </c>
      <c r="ED14" s="105" t="e">
        <f t="shared" si="36"/>
        <v>#REF!</v>
      </c>
      <c r="EE14" s="108" t="s">
        <v>394</v>
      </c>
      <c r="EF14" s="109" t="e">
        <f>#REF!</f>
        <v>#REF!</v>
      </c>
      <c r="EG14" s="109" t="e">
        <f t="shared" ref="EG14:EO14" si="90">#REF!</f>
        <v>#REF!</v>
      </c>
      <c r="EH14" s="109" t="e">
        <f t="shared" si="90"/>
        <v>#REF!</v>
      </c>
      <c r="EI14" s="109" t="e">
        <f t="shared" si="90"/>
        <v>#REF!</v>
      </c>
      <c r="EJ14" s="109" t="e">
        <f t="shared" si="90"/>
        <v>#REF!</v>
      </c>
      <c r="EK14" s="109" t="e">
        <f t="shared" si="90"/>
        <v>#REF!</v>
      </c>
      <c r="EL14" s="109" t="e">
        <f t="shared" si="90"/>
        <v>#REF!</v>
      </c>
      <c r="EM14" s="109" t="e">
        <f t="shared" si="90"/>
        <v>#REF!</v>
      </c>
      <c r="EN14" s="109" t="e">
        <f t="shared" si="90"/>
        <v>#REF!</v>
      </c>
      <c r="EO14" s="109" t="e">
        <f t="shared" si="90"/>
        <v>#REF!</v>
      </c>
      <c r="EQ14" s="105" t="e">
        <f t="shared" si="37"/>
        <v>#REF!</v>
      </c>
      <c r="ER14" s="108" t="s">
        <v>394</v>
      </c>
      <c r="ES14" s="109" t="e">
        <f>#REF!</f>
        <v>#REF!</v>
      </c>
      <c r="ET14" s="109" t="e">
        <f t="shared" ref="ET14:FB14" si="91">#REF!</f>
        <v>#REF!</v>
      </c>
      <c r="EU14" s="109" t="e">
        <f t="shared" si="91"/>
        <v>#REF!</v>
      </c>
      <c r="EV14" s="109" t="e">
        <f t="shared" si="91"/>
        <v>#REF!</v>
      </c>
      <c r="EW14" s="109" t="e">
        <f t="shared" si="91"/>
        <v>#REF!</v>
      </c>
      <c r="EX14" s="109" t="e">
        <f t="shared" si="91"/>
        <v>#REF!</v>
      </c>
      <c r="EY14" s="109" t="e">
        <f t="shared" si="91"/>
        <v>#REF!</v>
      </c>
      <c r="EZ14" s="109" t="e">
        <f t="shared" si="91"/>
        <v>#REF!</v>
      </c>
      <c r="FA14" s="109" t="e">
        <f t="shared" si="91"/>
        <v>#REF!</v>
      </c>
      <c r="FB14" s="109" t="e">
        <f t="shared" si="91"/>
        <v>#REF!</v>
      </c>
      <c r="FD14" s="105" t="e">
        <f t="shared" si="38"/>
        <v>#REF!</v>
      </c>
      <c r="FE14" s="108" t="s">
        <v>394</v>
      </c>
      <c r="FF14" s="109" t="e">
        <f>#REF!</f>
        <v>#REF!</v>
      </c>
      <c r="FG14" s="109" t="e">
        <f t="shared" ref="FG14:FO14" si="92">#REF!</f>
        <v>#REF!</v>
      </c>
      <c r="FH14" s="109" t="e">
        <f t="shared" si="92"/>
        <v>#REF!</v>
      </c>
      <c r="FI14" s="109" t="e">
        <f t="shared" si="92"/>
        <v>#REF!</v>
      </c>
      <c r="FJ14" s="109" t="e">
        <f t="shared" si="92"/>
        <v>#REF!</v>
      </c>
      <c r="FK14" s="109" t="e">
        <f t="shared" si="92"/>
        <v>#REF!</v>
      </c>
      <c r="FL14" s="109" t="e">
        <f t="shared" si="92"/>
        <v>#REF!</v>
      </c>
      <c r="FM14" s="109" t="e">
        <f t="shared" si="92"/>
        <v>#REF!</v>
      </c>
      <c r="FN14" s="109" t="e">
        <f t="shared" si="92"/>
        <v>#REF!</v>
      </c>
      <c r="FO14" s="109" t="e">
        <f t="shared" si="92"/>
        <v>#REF!</v>
      </c>
      <c r="FQ14" s="105" t="e">
        <f t="shared" si="39"/>
        <v>#REF!</v>
      </c>
      <c r="FR14" s="108" t="s">
        <v>394</v>
      </c>
      <c r="FS14" s="109" t="e">
        <f>#REF!</f>
        <v>#REF!</v>
      </c>
      <c r="FT14" s="109" t="e">
        <f t="shared" ref="FT14:GB14" si="93">#REF!</f>
        <v>#REF!</v>
      </c>
      <c r="FU14" s="109" t="e">
        <f t="shared" si="93"/>
        <v>#REF!</v>
      </c>
      <c r="FV14" s="109" t="e">
        <f t="shared" si="93"/>
        <v>#REF!</v>
      </c>
      <c r="FW14" s="109" t="e">
        <f t="shared" si="93"/>
        <v>#REF!</v>
      </c>
      <c r="FX14" s="109" t="e">
        <f t="shared" si="93"/>
        <v>#REF!</v>
      </c>
      <c r="FY14" s="109" t="e">
        <f t="shared" si="93"/>
        <v>#REF!</v>
      </c>
      <c r="FZ14" s="109" t="e">
        <f t="shared" si="93"/>
        <v>#REF!</v>
      </c>
      <c r="GA14" s="109" t="e">
        <f t="shared" si="93"/>
        <v>#REF!</v>
      </c>
      <c r="GB14" s="109" t="e">
        <f t="shared" si="93"/>
        <v>#REF!</v>
      </c>
      <c r="GD14" s="105" t="e">
        <f t="shared" si="40"/>
        <v>#REF!</v>
      </c>
      <c r="GE14" s="108" t="s">
        <v>394</v>
      </c>
      <c r="GF14" s="109" t="e">
        <f>#REF!</f>
        <v>#REF!</v>
      </c>
      <c r="GG14" s="109" t="e">
        <f t="shared" ref="GG14:GO14" si="94">#REF!</f>
        <v>#REF!</v>
      </c>
      <c r="GH14" s="109" t="e">
        <f t="shared" si="94"/>
        <v>#REF!</v>
      </c>
      <c r="GI14" s="109" t="e">
        <f t="shared" si="94"/>
        <v>#REF!</v>
      </c>
      <c r="GJ14" s="109" t="e">
        <f t="shared" si="94"/>
        <v>#REF!</v>
      </c>
      <c r="GK14" s="109" t="e">
        <f t="shared" si="94"/>
        <v>#REF!</v>
      </c>
      <c r="GL14" s="109" t="e">
        <f t="shared" si="94"/>
        <v>#REF!</v>
      </c>
      <c r="GM14" s="109" t="e">
        <f t="shared" si="94"/>
        <v>#REF!</v>
      </c>
      <c r="GN14" s="109" t="e">
        <f t="shared" si="94"/>
        <v>#REF!</v>
      </c>
      <c r="GO14" s="109" t="e">
        <f t="shared" si="94"/>
        <v>#REF!</v>
      </c>
      <c r="GQ14" s="105" t="e">
        <f t="shared" si="41"/>
        <v>#REF!</v>
      </c>
      <c r="GR14" s="108" t="s">
        <v>394</v>
      </c>
      <c r="GS14" s="109" t="e">
        <f>#REF!</f>
        <v>#REF!</v>
      </c>
      <c r="GT14" s="109" t="e">
        <f t="shared" ref="GT14:HB14" si="95">#REF!</f>
        <v>#REF!</v>
      </c>
      <c r="GU14" s="109" t="e">
        <f t="shared" si="95"/>
        <v>#REF!</v>
      </c>
      <c r="GV14" s="109" t="e">
        <f t="shared" si="95"/>
        <v>#REF!</v>
      </c>
      <c r="GW14" s="109" t="e">
        <f t="shared" si="95"/>
        <v>#REF!</v>
      </c>
      <c r="GX14" s="109" t="e">
        <f t="shared" si="95"/>
        <v>#REF!</v>
      </c>
      <c r="GY14" s="109" t="e">
        <f t="shared" si="95"/>
        <v>#REF!</v>
      </c>
      <c r="GZ14" s="109" t="e">
        <f t="shared" si="95"/>
        <v>#REF!</v>
      </c>
      <c r="HA14" s="109" t="e">
        <f t="shared" si="95"/>
        <v>#REF!</v>
      </c>
      <c r="HB14" s="109" t="e">
        <f t="shared" si="95"/>
        <v>#REF!</v>
      </c>
      <c r="HD14" s="105" t="e">
        <f t="shared" si="42"/>
        <v>#REF!</v>
      </c>
      <c r="HE14" s="108" t="s">
        <v>394</v>
      </c>
      <c r="HF14" s="109" t="e">
        <f>#REF!</f>
        <v>#REF!</v>
      </c>
      <c r="HG14" s="109" t="e">
        <f t="shared" ref="HG14:HO14" si="96">#REF!</f>
        <v>#REF!</v>
      </c>
      <c r="HH14" s="109" t="e">
        <f t="shared" si="96"/>
        <v>#REF!</v>
      </c>
      <c r="HI14" s="109" t="e">
        <f t="shared" si="96"/>
        <v>#REF!</v>
      </c>
      <c r="HJ14" s="109" t="e">
        <f t="shared" si="96"/>
        <v>#REF!</v>
      </c>
      <c r="HK14" s="109" t="e">
        <f t="shared" si="96"/>
        <v>#REF!</v>
      </c>
      <c r="HL14" s="109" t="e">
        <f t="shared" si="96"/>
        <v>#REF!</v>
      </c>
      <c r="HM14" s="109" t="e">
        <f t="shared" si="96"/>
        <v>#REF!</v>
      </c>
      <c r="HN14" s="109" t="e">
        <f t="shared" si="96"/>
        <v>#REF!</v>
      </c>
      <c r="HO14" s="109" t="e">
        <f t="shared" si="96"/>
        <v>#REF!</v>
      </c>
    </row>
    <row r="15" spans="2:223" s="104" customFormat="1" ht="18" hidden="1" customHeight="1" x14ac:dyDescent="0.25">
      <c r="B15" s="99">
        <f t="shared" si="26"/>
        <v>12</v>
      </c>
      <c r="C15" s="110" t="e">
        <f>#REF!</f>
        <v>#REF!</v>
      </c>
      <c r="D15" s="101" t="e">
        <f>VLOOKUP(D$1,#REF!,D2,FALSE)</f>
        <v>#REF!</v>
      </c>
      <c r="E15" s="101" t="e">
        <f>VLOOKUP(E$1,#REF!,E2,FALSE)</f>
        <v>#REF!</v>
      </c>
      <c r="F15" s="101" t="e">
        <f>VLOOKUP(F$1,#REF!,F2,FALSE)</f>
        <v>#REF!</v>
      </c>
      <c r="G15" s="101" t="e">
        <f>VLOOKUP(G$1,#REF!,G2,FALSE)</f>
        <v>#REF!</v>
      </c>
      <c r="H15" s="101" t="e">
        <f>VLOOKUP(H$1,#REF!,H2,FALSE)</f>
        <v>#REF!</v>
      </c>
      <c r="I15" s="101" t="e">
        <f>VLOOKUP(I$1,#REF!,I2,FALSE)</f>
        <v>#REF!</v>
      </c>
      <c r="J15" s="101" t="e">
        <f>VLOOKUP(J$1,#REF!,J2,FALSE)</f>
        <v>#REF!</v>
      </c>
      <c r="K15" s="101" t="e">
        <f>VLOOKUP(K$1,#REF!,K2,FALSE)</f>
        <v>#REF!</v>
      </c>
      <c r="L15" s="101" t="e">
        <f>VLOOKUP(L$1,#REF!,L2,FALSE)</f>
        <v>#REF!</v>
      </c>
      <c r="M15" s="101" t="e">
        <f>VLOOKUP(M$1,#REF!,M2,FALSE)</f>
        <v>#REF!</v>
      </c>
      <c r="N15" s="102">
        <f t="shared" si="17"/>
        <v>0</v>
      </c>
      <c r="O15" s="103" t="str">
        <f t="shared" si="18"/>
        <v>No-To be included in the study</v>
      </c>
      <c r="Q15" s="105">
        <f t="shared" si="27"/>
        <v>12</v>
      </c>
      <c r="R15" s="105" t="e">
        <f t="shared" si="19"/>
        <v>#REF!</v>
      </c>
      <c r="S15" s="101" t="e">
        <f>VLOOKUP(S$1,#REF!,S2,FALSE)</f>
        <v>#REF!</v>
      </c>
      <c r="T15" s="101" t="e">
        <f>VLOOKUP(T$1,#REF!,T2,FALSE)</f>
        <v>#REF!</v>
      </c>
      <c r="U15" s="101" t="e">
        <f>VLOOKUP(U$1,#REF!,U2,FALSE)</f>
        <v>#REF!</v>
      </c>
      <c r="V15" s="101" t="e">
        <f>VLOOKUP(V$1,#REF!,V2,FALSE)</f>
        <v>#REF!</v>
      </c>
      <c r="W15" s="101" t="e">
        <f>VLOOKUP(W$1,#REF!,W2,FALSE)</f>
        <v>#REF!</v>
      </c>
      <c r="X15" s="101" t="e">
        <f>VLOOKUP(X$1,#REF!,X2,FALSE)</f>
        <v>#REF!</v>
      </c>
      <c r="Y15" s="101" t="e">
        <f>VLOOKUP(Y$1,#REF!,Y2,FALSE)</f>
        <v>#REF!</v>
      </c>
      <c r="Z15" s="101" t="e">
        <f>VLOOKUP(Z$1,#REF!,Z2,FALSE)</f>
        <v>#REF!</v>
      </c>
      <c r="AA15" s="101" t="e">
        <f>VLOOKUP(AA$1,#REF!,AA2,FALSE)</f>
        <v>#REF!</v>
      </c>
      <c r="AB15" s="101" t="e">
        <f>VLOOKUP(AB$1,#REF!,AB2,FALSE)</f>
        <v>#REF!</v>
      </c>
      <c r="AD15" s="105">
        <f t="shared" si="28"/>
        <v>12</v>
      </c>
      <c r="AE15" s="105" t="e">
        <f t="shared" si="20"/>
        <v>#REF!</v>
      </c>
      <c r="AF15" s="116" t="e">
        <f>VLOOKUP(AF$1,#REF!,AF2,FALSE)</f>
        <v>#REF!</v>
      </c>
      <c r="AG15" s="116" t="e">
        <f>VLOOKUP(AG$1,#REF!,AG2,FALSE)</f>
        <v>#REF!</v>
      </c>
      <c r="AH15" s="116" t="e">
        <f>VLOOKUP(AH$1,#REF!,AH2,FALSE)</f>
        <v>#REF!</v>
      </c>
      <c r="AI15" s="116" t="e">
        <f>VLOOKUP(AI$1,#REF!,AI2,FALSE)</f>
        <v>#REF!</v>
      </c>
      <c r="AJ15" s="116" t="e">
        <f>VLOOKUP(AJ$1,#REF!,AJ2,FALSE)</f>
        <v>#REF!</v>
      </c>
      <c r="AK15" s="116" t="e">
        <f>VLOOKUP(AK$1,#REF!,AK2,FALSE)</f>
        <v>#REF!</v>
      </c>
      <c r="AL15" s="116" t="e">
        <f>VLOOKUP(AL$1,#REF!,AL2,FALSE)</f>
        <v>#REF!</v>
      </c>
      <c r="AM15" s="116" t="e">
        <f>VLOOKUP(AM$1,#REF!,AM2,FALSE)</f>
        <v>#REF!</v>
      </c>
      <c r="AN15" s="116" t="e">
        <f>VLOOKUP(AN$1,#REF!,AN2,FALSE)</f>
        <v>#REF!</v>
      </c>
      <c r="AO15" s="116" t="e">
        <f>VLOOKUP(AO$1,#REF!,AO2,FALSE)</f>
        <v>#REF!</v>
      </c>
      <c r="AQ15" s="105">
        <f t="shared" si="29"/>
        <v>12</v>
      </c>
      <c r="AR15" s="105" t="e">
        <f t="shared" si="21"/>
        <v>#REF!</v>
      </c>
      <c r="AS15" s="116" t="e">
        <f>VLOOKUP(AS$1,#REF!,AS2,FALSE)</f>
        <v>#REF!</v>
      </c>
      <c r="AT15" s="116" t="e">
        <f>VLOOKUP(AT$1,#REF!,AT2,FALSE)</f>
        <v>#REF!</v>
      </c>
      <c r="AU15" s="116" t="e">
        <f>VLOOKUP(AU$1,#REF!,AU2,FALSE)</f>
        <v>#REF!</v>
      </c>
      <c r="AV15" s="116" t="e">
        <f>VLOOKUP(AV$1,#REF!,AV2,FALSE)</f>
        <v>#REF!</v>
      </c>
      <c r="AW15" s="116" t="e">
        <f>VLOOKUP(AW$1,#REF!,AW2,FALSE)</f>
        <v>#REF!</v>
      </c>
      <c r="AX15" s="116" t="e">
        <f>VLOOKUP(AX$1,#REF!,AX2,FALSE)</f>
        <v>#REF!</v>
      </c>
      <c r="AY15" s="116" t="e">
        <f>VLOOKUP(AY$1,#REF!,AY2,FALSE)</f>
        <v>#REF!</v>
      </c>
      <c r="AZ15" s="116" t="e">
        <f>VLOOKUP(AZ$1,#REF!,AZ2,FALSE)</f>
        <v>#REF!</v>
      </c>
      <c r="BA15" s="116" t="e">
        <f>VLOOKUP(BA$1,#REF!,BA2,FALSE)</f>
        <v>#REF!</v>
      </c>
      <c r="BB15" s="116" t="e">
        <f>VLOOKUP(BB$1,#REF!,BB2,FALSE)</f>
        <v>#REF!</v>
      </c>
      <c r="BD15" s="105">
        <f t="shared" si="30"/>
        <v>12</v>
      </c>
      <c r="BE15" s="105" t="e">
        <f t="shared" si="22"/>
        <v>#REF!</v>
      </c>
      <c r="BF15" s="120" t="e">
        <f>VLOOKUP(BF$1,#REF!,BF2,FALSE)</f>
        <v>#REF!</v>
      </c>
      <c r="BG15" s="120" t="e">
        <f>VLOOKUP(BG$1,#REF!,BG2,FALSE)</f>
        <v>#REF!</v>
      </c>
      <c r="BH15" s="120" t="e">
        <f>VLOOKUP(BH$1,#REF!,BH2,FALSE)</f>
        <v>#REF!</v>
      </c>
      <c r="BI15" s="120" t="e">
        <f>VLOOKUP(BI$1,#REF!,BI2,FALSE)</f>
        <v>#REF!</v>
      </c>
      <c r="BJ15" s="120" t="e">
        <f>VLOOKUP(BJ$1,#REF!,BJ2,FALSE)</f>
        <v>#REF!</v>
      </c>
      <c r="BK15" s="120" t="e">
        <f>VLOOKUP(BK$1,#REF!,BK2,FALSE)</f>
        <v>#REF!</v>
      </c>
      <c r="BL15" s="120" t="e">
        <f>VLOOKUP(BL$1,#REF!,BL2,FALSE)</f>
        <v>#REF!</v>
      </c>
      <c r="BM15" s="120" t="e">
        <f>VLOOKUP(BM$1,#REF!,BM2,FALSE)</f>
        <v>#REF!</v>
      </c>
      <c r="BN15" s="120" t="e">
        <f>VLOOKUP(BN$1,#REF!,BN2,FALSE)</f>
        <v>#REF!</v>
      </c>
      <c r="BO15" s="120" t="e">
        <f>VLOOKUP(BO$1,#REF!,BO2,FALSE)</f>
        <v>#REF!</v>
      </c>
      <c r="BQ15" s="105">
        <f t="shared" si="31"/>
        <v>12</v>
      </c>
      <c r="BR15" s="105" t="e">
        <f t="shared" si="23"/>
        <v>#REF!</v>
      </c>
      <c r="BS15" s="120" t="e">
        <f>VLOOKUP(BS$1,#REF!,BS2,FALSE)</f>
        <v>#REF!</v>
      </c>
      <c r="BT15" s="120" t="e">
        <f>VLOOKUP(BT$1,#REF!,BT2,FALSE)</f>
        <v>#REF!</v>
      </c>
      <c r="BU15" s="120" t="e">
        <f>VLOOKUP(BU$1,#REF!,BU2,FALSE)</f>
        <v>#REF!</v>
      </c>
      <c r="BV15" s="120" t="e">
        <f>VLOOKUP(BV$1,#REF!,BV2,FALSE)</f>
        <v>#REF!</v>
      </c>
      <c r="BW15" s="120" t="e">
        <f>VLOOKUP(BW$1,#REF!,BW2,FALSE)</f>
        <v>#REF!</v>
      </c>
      <c r="BX15" s="120" t="e">
        <f>VLOOKUP(BX$1,#REF!,BX2,FALSE)</f>
        <v>#REF!</v>
      </c>
      <c r="BY15" s="120" t="e">
        <f>VLOOKUP(BY$1,#REF!,BY2,FALSE)</f>
        <v>#REF!</v>
      </c>
      <c r="BZ15" s="120" t="e">
        <f>VLOOKUP(BZ$1,#REF!,BZ2,FALSE)</f>
        <v>#REF!</v>
      </c>
      <c r="CA15" s="120" t="e">
        <f>VLOOKUP(CA$1,#REF!,CA2,FALSE)</f>
        <v>#REF!</v>
      </c>
      <c r="CB15" s="120" t="e">
        <f>VLOOKUP(CB$1,#REF!,CB2,FALSE)</f>
        <v>#REF!</v>
      </c>
      <c r="CD15" s="105">
        <f t="shared" si="32"/>
        <v>12</v>
      </c>
      <c r="CE15" s="105" t="e">
        <f t="shared" si="24"/>
        <v>#REF!</v>
      </c>
      <c r="CF15" s="120" t="e">
        <f>VLOOKUP(CF$1,#REF!,CF2,FALSE)</f>
        <v>#REF!</v>
      </c>
      <c r="CG15" s="120" t="e">
        <f>VLOOKUP(CG$1,#REF!,CG2,FALSE)</f>
        <v>#REF!</v>
      </c>
      <c r="CH15" s="120" t="e">
        <f>VLOOKUP(CH$1,#REF!,CH2,FALSE)</f>
        <v>#REF!</v>
      </c>
      <c r="CI15" s="120" t="e">
        <f>VLOOKUP(CI$1,#REF!,CI2,FALSE)</f>
        <v>#REF!</v>
      </c>
      <c r="CJ15" s="120" t="e">
        <f>VLOOKUP(CJ$1,#REF!,CJ2,FALSE)</f>
        <v>#REF!</v>
      </c>
      <c r="CK15" s="120" t="e">
        <f>VLOOKUP(CK$1,#REF!,CK2,FALSE)</f>
        <v>#REF!</v>
      </c>
      <c r="CL15" s="120" t="e">
        <f>VLOOKUP(CL$1,#REF!,CL2,FALSE)</f>
        <v>#REF!</v>
      </c>
      <c r="CM15" s="120" t="e">
        <f>VLOOKUP(CM$1,#REF!,CM2,FALSE)</f>
        <v>#REF!</v>
      </c>
      <c r="CN15" s="120" t="e">
        <f>VLOOKUP(CN$1,#REF!,CN2,FALSE)</f>
        <v>#REF!</v>
      </c>
      <c r="CO15" s="120" t="e">
        <f>VLOOKUP(CO$1,#REF!,CO2,FALSE)</f>
        <v>#REF!</v>
      </c>
      <c r="CQ15" s="105">
        <f t="shared" si="33"/>
        <v>12</v>
      </c>
      <c r="CR15" s="105" t="e">
        <f t="shared" si="25"/>
        <v>#REF!</v>
      </c>
      <c r="CS15" s="120" t="e">
        <f>VLOOKUP(CS$1,#REF!,CS2,FALSE)</f>
        <v>#REF!</v>
      </c>
      <c r="CT15" s="120" t="e">
        <f>VLOOKUP(CT$1,#REF!,CT2,FALSE)</f>
        <v>#REF!</v>
      </c>
      <c r="CU15" s="120" t="e">
        <f>VLOOKUP(CU$1,#REF!,CU2,FALSE)</f>
        <v>#REF!</v>
      </c>
      <c r="CV15" s="120" t="e">
        <f>VLOOKUP(CV$1,#REF!,CV2,FALSE)</f>
        <v>#REF!</v>
      </c>
      <c r="CW15" s="120" t="e">
        <f>VLOOKUP(CW$1,#REF!,CW2,FALSE)</f>
        <v>#REF!</v>
      </c>
      <c r="CX15" s="120" t="e">
        <f>VLOOKUP(CX$1,#REF!,CX2,FALSE)</f>
        <v>#REF!</v>
      </c>
      <c r="CY15" s="120" t="e">
        <f>VLOOKUP(CY$1,#REF!,CY2,FALSE)</f>
        <v>#REF!</v>
      </c>
      <c r="CZ15" s="120" t="e">
        <f>VLOOKUP(CZ$1,#REF!,CZ2,FALSE)</f>
        <v>#REF!</v>
      </c>
      <c r="DA15" s="120" t="e">
        <f>VLOOKUP(DA$1,#REF!,DA2,FALSE)</f>
        <v>#REF!</v>
      </c>
      <c r="DB15" s="120" t="e">
        <f>VLOOKUP(DB$1,#REF!,DB2,FALSE)</f>
        <v>#REF!</v>
      </c>
      <c r="DD15" s="105" t="e">
        <f t="shared" si="34"/>
        <v>#REF!</v>
      </c>
      <c r="DE15" s="108" t="s">
        <v>395</v>
      </c>
      <c r="DF15" s="111" t="e">
        <f>#REF!/#REF!</f>
        <v>#REF!</v>
      </c>
      <c r="DG15" s="111" t="e">
        <f t="shared" ref="DG15:DO15" si="97">#REF!/#REF!</f>
        <v>#REF!</v>
      </c>
      <c r="DH15" s="111" t="e">
        <f t="shared" si="97"/>
        <v>#REF!</v>
      </c>
      <c r="DI15" s="111" t="e">
        <f t="shared" si="97"/>
        <v>#REF!</v>
      </c>
      <c r="DJ15" s="111" t="e">
        <f t="shared" si="97"/>
        <v>#REF!</v>
      </c>
      <c r="DK15" s="111" t="e">
        <f t="shared" si="97"/>
        <v>#REF!</v>
      </c>
      <c r="DL15" s="111" t="e">
        <f t="shared" si="97"/>
        <v>#REF!</v>
      </c>
      <c r="DM15" s="111" t="e">
        <f t="shared" si="97"/>
        <v>#REF!</v>
      </c>
      <c r="DN15" s="111" t="e">
        <f t="shared" si="97"/>
        <v>#REF!</v>
      </c>
      <c r="DO15" s="111" t="e">
        <f t="shared" si="97"/>
        <v>#REF!</v>
      </c>
      <c r="DQ15" s="105" t="e">
        <f t="shared" si="35"/>
        <v>#REF!</v>
      </c>
      <c r="DR15" s="108" t="s">
        <v>395</v>
      </c>
      <c r="DS15" s="111" t="e">
        <f>#REF!/#REF!</f>
        <v>#REF!</v>
      </c>
      <c r="DT15" s="111" t="e">
        <f t="shared" ref="DT15:EB15" si="98">#REF!/#REF!</f>
        <v>#REF!</v>
      </c>
      <c r="DU15" s="111" t="e">
        <f t="shared" si="98"/>
        <v>#REF!</v>
      </c>
      <c r="DV15" s="111" t="e">
        <f t="shared" si="98"/>
        <v>#REF!</v>
      </c>
      <c r="DW15" s="111" t="e">
        <f t="shared" si="98"/>
        <v>#REF!</v>
      </c>
      <c r="DX15" s="111" t="e">
        <f t="shared" si="98"/>
        <v>#REF!</v>
      </c>
      <c r="DY15" s="111" t="e">
        <f t="shared" si="98"/>
        <v>#REF!</v>
      </c>
      <c r="DZ15" s="111" t="e">
        <f t="shared" si="98"/>
        <v>#REF!</v>
      </c>
      <c r="EA15" s="111" t="e">
        <f t="shared" si="98"/>
        <v>#REF!</v>
      </c>
      <c r="EB15" s="111" t="e">
        <f t="shared" si="98"/>
        <v>#REF!</v>
      </c>
      <c r="ED15" s="105" t="e">
        <f t="shared" si="36"/>
        <v>#REF!</v>
      </c>
      <c r="EE15" s="108" t="s">
        <v>395</v>
      </c>
      <c r="EF15" s="111" t="e">
        <f>#REF!/#REF!</f>
        <v>#REF!</v>
      </c>
      <c r="EG15" s="111" t="e">
        <f t="shared" ref="EG15:EO15" si="99">#REF!/#REF!</f>
        <v>#REF!</v>
      </c>
      <c r="EH15" s="111" t="e">
        <f t="shared" si="99"/>
        <v>#REF!</v>
      </c>
      <c r="EI15" s="111" t="e">
        <f t="shared" si="99"/>
        <v>#REF!</v>
      </c>
      <c r="EJ15" s="111" t="e">
        <f t="shared" si="99"/>
        <v>#REF!</v>
      </c>
      <c r="EK15" s="111" t="e">
        <f t="shared" si="99"/>
        <v>#REF!</v>
      </c>
      <c r="EL15" s="111" t="e">
        <f t="shared" si="99"/>
        <v>#REF!</v>
      </c>
      <c r="EM15" s="111" t="e">
        <f t="shared" si="99"/>
        <v>#REF!</v>
      </c>
      <c r="EN15" s="111" t="e">
        <f t="shared" si="99"/>
        <v>#REF!</v>
      </c>
      <c r="EO15" s="111" t="e">
        <f t="shared" si="99"/>
        <v>#REF!</v>
      </c>
      <c r="EQ15" s="105" t="e">
        <f t="shared" si="37"/>
        <v>#REF!</v>
      </c>
      <c r="ER15" s="108" t="s">
        <v>395</v>
      </c>
      <c r="ES15" s="111" t="e">
        <f>#REF!/#REF!</f>
        <v>#REF!</v>
      </c>
      <c r="ET15" s="111" t="e">
        <f t="shared" ref="ET15:FB15" si="100">#REF!/#REF!</f>
        <v>#REF!</v>
      </c>
      <c r="EU15" s="111" t="e">
        <f t="shared" si="100"/>
        <v>#REF!</v>
      </c>
      <c r="EV15" s="111" t="e">
        <f t="shared" si="100"/>
        <v>#REF!</v>
      </c>
      <c r="EW15" s="111" t="e">
        <f t="shared" si="100"/>
        <v>#REF!</v>
      </c>
      <c r="EX15" s="111" t="e">
        <f t="shared" si="100"/>
        <v>#REF!</v>
      </c>
      <c r="EY15" s="111" t="e">
        <f t="shared" si="100"/>
        <v>#REF!</v>
      </c>
      <c r="EZ15" s="111" t="e">
        <f t="shared" si="100"/>
        <v>#REF!</v>
      </c>
      <c r="FA15" s="111" t="e">
        <f t="shared" si="100"/>
        <v>#REF!</v>
      </c>
      <c r="FB15" s="111" t="e">
        <f t="shared" si="100"/>
        <v>#REF!</v>
      </c>
      <c r="FD15" s="105" t="e">
        <f t="shared" si="38"/>
        <v>#REF!</v>
      </c>
      <c r="FE15" s="108" t="s">
        <v>395</v>
      </c>
      <c r="FF15" s="111" t="e">
        <f>#REF!/#REF!</f>
        <v>#REF!</v>
      </c>
      <c r="FG15" s="111" t="e">
        <f t="shared" ref="FG15:FO15" si="101">#REF!/#REF!</f>
        <v>#REF!</v>
      </c>
      <c r="FH15" s="111" t="e">
        <f t="shared" si="101"/>
        <v>#REF!</v>
      </c>
      <c r="FI15" s="111" t="e">
        <f t="shared" si="101"/>
        <v>#REF!</v>
      </c>
      <c r="FJ15" s="111" t="e">
        <f t="shared" si="101"/>
        <v>#REF!</v>
      </c>
      <c r="FK15" s="111" t="e">
        <f t="shared" si="101"/>
        <v>#REF!</v>
      </c>
      <c r="FL15" s="111" t="e">
        <f t="shared" si="101"/>
        <v>#REF!</v>
      </c>
      <c r="FM15" s="111" t="e">
        <f t="shared" si="101"/>
        <v>#REF!</v>
      </c>
      <c r="FN15" s="111" t="e">
        <f t="shared" si="101"/>
        <v>#REF!</v>
      </c>
      <c r="FO15" s="111" t="e">
        <f t="shared" si="101"/>
        <v>#REF!</v>
      </c>
      <c r="FQ15" s="105" t="e">
        <f t="shared" si="39"/>
        <v>#REF!</v>
      </c>
      <c r="FR15" s="108" t="s">
        <v>395</v>
      </c>
      <c r="FS15" s="111" t="e">
        <f>#REF!/#REF!</f>
        <v>#REF!</v>
      </c>
      <c r="FT15" s="111" t="e">
        <f t="shared" ref="FT15:GB15" si="102">#REF!/#REF!</f>
        <v>#REF!</v>
      </c>
      <c r="FU15" s="111" t="e">
        <f t="shared" si="102"/>
        <v>#REF!</v>
      </c>
      <c r="FV15" s="111" t="e">
        <f t="shared" si="102"/>
        <v>#REF!</v>
      </c>
      <c r="FW15" s="111" t="e">
        <f t="shared" si="102"/>
        <v>#REF!</v>
      </c>
      <c r="FX15" s="111" t="e">
        <f t="shared" si="102"/>
        <v>#REF!</v>
      </c>
      <c r="FY15" s="111" t="e">
        <f t="shared" si="102"/>
        <v>#REF!</v>
      </c>
      <c r="FZ15" s="111" t="e">
        <f t="shared" si="102"/>
        <v>#REF!</v>
      </c>
      <c r="GA15" s="111" t="e">
        <f t="shared" si="102"/>
        <v>#REF!</v>
      </c>
      <c r="GB15" s="111" t="e">
        <f t="shared" si="102"/>
        <v>#REF!</v>
      </c>
      <c r="GD15" s="105" t="e">
        <f t="shared" si="40"/>
        <v>#REF!</v>
      </c>
      <c r="GE15" s="108" t="s">
        <v>395</v>
      </c>
      <c r="GF15" s="111" t="e">
        <f>#REF!/#REF!</f>
        <v>#REF!</v>
      </c>
      <c r="GG15" s="111" t="e">
        <f t="shared" ref="GG15:GO15" si="103">#REF!/#REF!</f>
        <v>#REF!</v>
      </c>
      <c r="GH15" s="111" t="e">
        <f t="shared" si="103"/>
        <v>#REF!</v>
      </c>
      <c r="GI15" s="111" t="e">
        <f t="shared" si="103"/>
        <v>#REF!</v>
      </c>
      <c r="GJ15" s="111" t="e">
        <f t="shared" si="103"/>
        <v>#REF!</v>
      </c>
      <c r="GK15" s="111" t="e">
        <f t="shared" si="103"/>
        <v>#REF!</v>
      </c>
      <c r="GL15" s="111" t="e">
        <f t="shared" si="103"/>
        <v>#REF!</v>
      </c>
      <c r="GM15" s="111" t="e">
        <f t="shared" si="103"/>
        <v>#REF!</v>
      </c>
      <c r="GN15" s="111" t="e">
        <f t="shared" si="103"/>
        <v>#REF!</v>
      </c>
      <c r="GO15" s="111" t="e">
        <f t="shared" si="103"/>
        <v>#REF!</v>
      </c>
      <c r="GQ15" s="105" t="e">
        <f t="shared" si="41"/>
        <v>#REF!</v>
      </c>
      <c r="GR15" s="108" t="s">
        <v>395</v>
      </c>
      <c r="GS15" s="111" t="e">
        <f>#REF!/#REF!</f>
        <v>#REF!</v>
      </c>
      <c r="GT15" s="111" t="e">
        <f t="shared" ref="GT15:HB15" si="104">#REF!/#REF!</f>
        <v>#REF!</v>
      </c>
      <c r="GU15" s="111" t="e">
        <f t="shared" si="104"/>
        <v>#REF!</v>
      </c>
      <c r="GV15" s="111" t="e">
        <f t="shared" si="104"/>
        <v>#REF!</v>
      </c>
      <c r="GW15" s="111" t="e">
        <f t="shared" si="104"/>
        <v>#REF!</v>
      </c>
      <c r="GX15" s="111" t="e">
        <f t="shared" si="104"/>
        <v>#REF!</v>
      </c>
      <c r="GY15" s="111" t="e">
        <f t="shared" si="104"/>
        <v>#REF!</v>
      </c>
      <c r="GZ15" s="111" t="e">
        <f t="shared" si="104"/>
        <v>#REF!</v>
      </c>
      <c r="HA15" s="111" t="e">
        <f t="shared" si="104"/>
        <v>#REF!</v>
      </c>
      <c r="HB15" s="111" t="e">
        <f t="shared" si="104"/>
        <v>#REF!</v>
      </c>
      <c r="HD15" s="105" t="e">
        <f t="shared" si="42"/>
        <v>#REF!</v>
      </c>
      <c r="HE15" s="108" t="s">
        <v>395</v>
      </c>
      <c r="HF15" s="111" t="e">
        <f>#REF!/#REF!</f>
        <v>#REF!</v>
      </c>
      <c r="HG15" s="111" t="e">
        <f t="shared" ref="HG15:HO15" si="105">#REF!/#REF!</f>
        <v>#REF!</v>
      </c>
      <c r="HH15" s="111" t="e">
        <f t="shared" si="105"/>
        <v>#REF!</v>
      </c>
      <c r="HI15" s="111" t="e">
        <f t="shared" si="105"/>
        <v>#REF!</v>
      </c>
      <c r="HJ15" s="111" t="e">
        <f t="shared" si="105"/>
        <v>#REF!</v>
      </c>
      <c r="HK15" s="111" t="e">
        <f t="shared" si="105"/>
        <v>#REF!</v>
      </c>
      <c r="HL15" s="111" t="e">
        <f t="shared" si="105"/>
        <v>#REF!</v>
      </c>
      <c r="HM15" s="111" t="e">
        <f t="shared" si="105"/>
        <v>#REF!</v>
      </c>
      <c r="HN15" s="111" t="e">
        <f t="shared" si="105"/>
        <v>#REF!</v>
      </c>
      <c r="HO15" s="111" t="e">
        <f t="shared" si="105"/>
        <v>#REF!</v>
      </c>
    </row>
    <row r="16" spans="2:223" s="104" customFormat="1" ht="18" hidden="1" customHeight="1" x14ac:dyDescent="0.25">
      <c r="B16" s="99">
        <f t="shared" si="26"/>
        <v>13</v>
      </c>
      <c r="C16" s="110" t="e">
        <f>#REF!</f>
        <v>#REF!</v>
      </c>
      <c r="D16" s="101" t="e">
        <f>VLOOKUP(D$1,#REF!,D2,FALSE)</f>
        <v>#REF!</v>
      </c>
      <c r="E16" s="101" t="e">
        <f>VLOOKUP(E$1,#REF!,E2,FALSE)</f>
        <v>#REF!</v>
      </c>
      <c r="F16" s="101" t="e">
        <f>VLOOKUP(F$1,#REF!,F2,FALSE)</f>
        <v>#REF!</v>
      </c>
      <c r="G16" s="101" t="e">
        <f>VLOOKUP(G$1,#REF!,G2,FALSE)</f>
        <v>#REF!</v>
      </c>
      <c r="H16" s="101" t="e">
        <f>VLOOKUP(H$1,#REF!,H2,FALSE)</f>
        <v>#REF!</v>
      </c>
      <c r="I16" s="101" t="e">
        <f>VLOOKUP(I$1,#REF!,I2,FALSE)</f>
        <v>#REF!</v>
      </c>
      <c r="J16" s="101" t="e">
        <f>VLOOKUP(J$1,#REF!,J2,FALSE)</f>
        <v>#REF!</v>
      </c>
      <c r="K16" s="101" t="e">
        <f>VLOOKUP(K$1,#REF!,K2,FALSE)</f>
        <v>#REF!</v>
      </c>
      <c r="L16" s="101" t="e">
        <f>VLOOKUP(L$1,#REF!,L2,FALSE)</f>
        <v>#REF!</v>
      </c>
      <c r="M16" s="101" t="e">
        <f>VLOOKUP(M$1,#REF!,M2,FALSE)</f>
        <v>#REF!</v>
      </c>
      <c r="N16" s="102">
        <f t="shared" si="17"/>
        <v>0</v>
      </c>
      <c r="O16" s="103" t="str">
        <f t="shared" si="18"/>
        <v>No-To be included in the study</v>
      </c>
      <c r="Q16" s="105">
        <f t="shared" si="27"/>
        <v>13</v>
      </c>
      <c r="R16" s="105" t="e">
        <f t="shared" si="19"/>
        <v>#REF!</v>
      </c>
      <c r="S16" s="101" t="e">
        <f>VLOOKUP(S$1,#REF!,S2,FALSE)</f>
        <v>#REF!</v>
      </c>
      <c r="T16" s="101" t="e">
        <f>VLOOKUP(T$1,#REF!,T2,FALSE)</f>
        <v>#REF!</v>
      </c>
      <c r="U16" s="101" t="e">
        <f>VLOOKUP(U$1,#REF!,U2,FALSE)</f>
        <v>#REF!</v>
      </c>
      <c r="V16" s="101" t="e">
        <f>VLOOKUP(V$1,#REF!,V2,FALSE)</f>
        <v>#REF!</v>
      </c>
      <c r="W16" s="101" t="e">
        <f>VLOOKUP(W$1,#REF!,W2,FALSE)</f>
        <v>#REF!</v>
      </c>
      <c r="X16" s="101" t="e">
        <f>VLOOKUP(X$1,#REF!,X2,FALSE)</f>
        <v>#REF!</v>
      </c>
      <c r="Y16" s="101" t="e">
        <f>VLOOKUP(Y$1,#REF!,Y2,FALSE)</f>
        <v>#REF!</v>
      </c>
      <c r="Z16" s="101" t="e">
        <f>VLOOKUP(Z$1,#REF!,Z2,FALSE)</f>
        <v>#REF!</v>
      </c>
      <c r="AA16" s="101" t="e">
        <f>VLOOKUP(AA$1,#REF!,AA2,FALSE)</f>
        <v>#REF!</v>
      </c>
      <c r="AB16" s="101" t="e">
        <f>VLOOKUP(AB$1,#REF!,AB2,FALSE)</f>
        <v>#REF!</v>
      </c>
      <c r="AD16" s="105">
        <f t="shared" si="28"/>
        <v>13</v>
      </c>
      <c r="AE16" s="105" t="e">
        <f t="shared" si="20"/>
        <v>#REF!</v>
      </c>
      <c r="AF16" s="116" t="e">
        <f>VLOOKUP(AF$1,#REF!,AF2,FALSE)</f>
        <v>#REF!</v>
      </c>
      <c r="AG16" s="116" t="e">
        <f>VLOOKUP(AG$1,#REF!,AG2,FALSE)</f>
        <v>#REF!</v>
      </c>
      <c r="AH16" s="116" t="e">
        <f>VLOOKUP(AH$1,#REF!,AH2,FALSE)</f>
        <v>#REF!</v>
      </c>
      <c r="AI16" s="116" t="e">
        <f>VLOOKUP(AI$1,#REF!,AI2,FALSE)</f>
        <v>#REF!</v>
      </c>
      <c r="AJ16" s="116" t="e">
        <f>VLOOKUP(AJ$1,#REF!,AJ2,FALSE)</f>
        <v>#REF!</v>
      </c>
      <c r="AK16" s="116" t="e">
        <f>VLOOKUP(AK$1,#REF!,AK2,FALSE)</f>
        <v>#REF!</v>
      </c>
      <c r="AL16" s="116" t="e">
        <f>VLOOKUP(AL$1,#REF!,AL2,FALSE)</f>
        <v>#REF!</v>
      </c>
      <c r="AM16" s="116" t="e">
        <f>VLOOKUP(AM$1,#REF!,AM2,FALSE)</f>
        <v>#REF!</v>
      </c>
      <c r="AN16" s="116" t="e">
        <f>VLOOKUP(AN$1,#REF!,AN2,FALSE)</f>
        <v>#REF!</v>
      </c>
      <c r="AO16" s="116" t="e">
        <f>VLOOKUP(AO$1,#REF!,AO2,FALSE)</f>
        <v>#REF!</v>
      </c>
      <c r="AQ16" s="105">
        <f t="shared" si="29"/>
        <v>13</v>
      </c>
      <c r="AR16" s="105" t="e">
        <f t="shared" si="21"/>
        <v>#REF!</v>
      </c>
      <c r="AS16" s="116" t="e">
        <f>VLOOKUP(AS$1,#REF!,AS2,FALSE)</f>
        <v>#REF!</v>
      </c>
      <c r="AT16" s="116" t="e">
        <f>VLOOKUP(AT$1,#REF!,AT2,FALSE)</f>
        <v>#REF!</v>
      </c>
      <c r="AU16" s="116" t="e">
        <f>VLOOKUP(AU$1,#REF!,AU2,FALSE)</f>
        <v>#REF!</v>
      </c>
      <c r="AV16" s="116" t="e">
        <f>VLOOKUP(AV$1,#REF!,AV2,FALSE)</f>
        <v>#REF!</v>
      </c>
      <c r="AW16" s="116" t="e">
        <f>VLOOKUP(AW$1,#REF!,AW2,FALSE)</f>
        <v>#REF!</v>
      </c>
      <c r="AX16" s="116" t="e">
        <f>VLOOKUP(AX$1,#REF!,AX2,FALSE)</f>
        <v>#REF!</v>
      </c>
      <c r="AY16" s="116" t="e">
        <f>VLOOKUP(AY$1,#REF!,AY2,FALSE)</f>
        <v>#REF!</v>
      </c>
      <c r="AZ16" s="116" t="e">
        <f>VLOOKUP(AZ$1,#REF!,AZ2,FALSE)</f>
        <v>#REF!</v>
      </c>
      <c r="BA16" s="116" t="e">
        <f>VLOOKUP(BA$1,#REF!,BA2,FALSE)</f>
        <v>#REF!</v>
      </c>
      <c r="BB16" s="116" t="e">
        <f>VLOOKUP(BB$1,#REF!,BB2,FALSE)</f>
        <v>#REF!</v>
      </c>
      <c r="BD16" s="105">
        <f t="shared" si="30"/>
        <v>13</v>
      </c>
      <c r="BE16" s="105" t="e">
        <f t="shared" si="22"/>
        <v>#REF!</v>
      </c>
      <c r="BF16" s="120" t="e">
        <f>VLOOKUP(BF$1,#REF!,BF2,FALSE)</f>
        <v>#REF!</v>
      </c>
      <c r="BG16" s="120" t="e">
        <f>VLOOKUP(BG$1,#REF!,BG2,FALSE)</f>
        <v>#REF!</v>
      </c>
      <c r="BH16" s="120" t="e">
        <f>VLOOKUP(BH$1,#REF!,BH2,FALSE)</f>
        <v>#REF!</v>
      </c>
      <c r="BI16" s="120" t="e">
        <f>VLOOKUP(BI$1,#REF!,BI2,FALSE)</f>
        <v>#REF!</v>
      </c>
      <c r="BJ16" s="120" t="e">
        <f>VLOOKUP(BJ$1,#REF!,BJ2,FALSE)</f>
        <v>#REF!</v>
      </c>
      <c r="BK16" s="120" t="e">
        <f>VLOOKUP(BK$1,#REF!,BK2,FALSE)</f>
        <v>#REF!</v>
      </c>
      <c r="BL16" s="120" t="e">
        <f>VLOOKUP(BL$1,#REF!,BL2,FALSE)</f>
        <v>#REF!</v>
      </c>
      <c r="BM16" s="120" t="e">
        <f>VLOOKUP(BM$1,#REF!,BM2,FALSE)</f>
        <v>#REF!</v>
      </c>
      <c r="BN16" s="120" t="e">
        <f>VLOOKUP(BN$1,#REF!,BN2,FALSE)</f>
        <v>#REF!</v>
      </c>
      <c r="BO16" s="120" t="e">
        <f>VLOOKUP(BO$1,#REF!,BO2,FALSE)</f>
        <v>#REF!</v>
      </c>
      <c r="BQ16" s="105">
        <f t="shared" si="31"/>
        <v>13</v>
      </c>
      <c r="BR16" s="105" t="e">
        <f t="shared" si="23"/>
        <v>#REF!</v>
      </c>
      <c r="BS16" s="120" t="e">
        <f>VLOOKUP(BS$1,#REF!,BS2,FALSE)</f>
        <v>#REF!</v>
      </c>
      <c r="BT16" s="120" t="e">
        <f>VLOOKUP(BT$1,#REF!,BT2,FALSE)</f>
        <v>#REF!</v>
      </c>
      <c r="BU16" s="120" t="e">
        <f>VLOOKUP(BU$1,#REF!,BU2,FALSE)</f>
        <v>#REF!</v>
      </c>
      <c r="BV16" s="120" t="e">
        <f>VLOOKUP(BV$1,#REF!,BV2,FALSE)</f>
        <v>#REF!</v>
      </c>
      <c r="BW16" s="120" t="e">
        <f>VLOOKUP(BW$1,#REF!,BW2,FALSE)</f>
        <v>#REF!</v>
      </c>
      <c r="BX16" s="120" t="e">
        <f>VLOOKUP(BX$1,#REF!,BX2,FALSE)</f>
        <v>#REF!</v>
      </c>
      <c r="BY16" s="120" t="e">
        <f>VLOOKUP(BY$1,#REF!,BY2,FALSE)</f>
        <v>#REF!</v>
      </c>
      <c r="BZ16" s="120" t="e">
        <f>VLOOKUP(BZ$1,#REF!,BZ2,FALSE)</f>
        <v>#REF!</v>
      </c>
      <c r="CA16" s="120" t="e">
        <f>VLOOKUP(CA$1,#REF!,CA2,FALSE)</f>
        <v>#REF!</v>
      </c>
      <c r="CB16" s="120" t="e">
        <f>VLOOKUP(CB$1,#REF!,CB2,FALSE)</f>
        <v>#REF!</v>
      </c>
      <c r="CD16" s="105">
        <f t="shared" si="32"/>
        <v>13</v>
      </c>
      <c r="CE16" s="105" t="e">
        <f t="shared" si="24"/>
        <v>#REF!</v>
      </c>
      <c r="CF16" s="120" t="e">
        <f>VLOOKUP(CF$1,#REF!,CF2,FALSE)</f>
        <v>#REF!</v>
      </c>
      <c r="CG16" s="120" t="e">
        <f>VLOOKUP(CG$1,#REF!,CG2,FALSE)</f>
        <v>#REF!</v>
      </c>
      <c r="CH16" s="120" t="e">
        <f>VLOOKUP(CH$1,#REF!,CH2,FALSE)</f>
        <v>#REF!</v>
      </c>
      <c r="CI16" s="120" t="e">
        <f>VLOOKUP(CI$1,#REF!,CI2,FALSE)</f>
        <v>#REF!</v>
      </c>
      <c r="CJ16" s="120" t="e">
        <f>VLOOKUP(CJ$1,#REF!,CJ2,FALSE)</f>
        <v>#REF!</v>
      </c>
      <c r="CK16" s="120" t="e">
        <f>VLOOKUP(CK$1,#REF!,CK2,FALSE)</f>
        <v>#REF!</v>
      </c>
      <c r="CL16" s="120" t="e">
        <f>VLOOKUP(CL$1,#REF!,CL2,FALSE)</f>
        <v>#REF!</v>
      </c>
      <c r="CM16" s="120" t="e">
        <f>VLOOKUP(CM$1,#REF!,CM2,FALSE)</f>
        <v>#REF!</v>
      </c>
      <c r="CN16" s="120" t="e">
        <f>VLOOKUP(CN$1,#REF!,CN2,FALSE)</f>
        <v>#REF!</v>
      </c>
      <c r="CO16" s="120" t="e">
        <f>VLOOKUP(CO$1,#REF!,CO2,FALSE)</f>
        <v>#REF!</v>
      </c>
      <c r="CQ16" s="105">
        <f t="shared" si="33"/>
        <v>13</v>
      </c>
      <c r="CR16" s="105" t="e">
        <f t="shared" si="25"/>
        <v>#REF!</v>
      </c>
      <c r="CS16" s="120" t="e">
        <f>VLOOKUP(CS$1,#REF!,CS2,FALSE)</f>
        <v>#REF!</v>
      </c>
      <c r="CT16" s="120" t="e">
        <f>VLOOKUP(CT$1,#REF!,CT2,FALSE)</f>
        <v>#REF!</v>
      </c>
      <c r="CU16" s="120" t="e">
        <f>VLOOKUP(CU$1,#REF!,CU2,FALSE)</f>
        <v>#REF!</v>
      </c>
      <c r="CV16" s="120" t="e">
        <f>VLOOKUP(CV$1,#REF!,CV2,FALSE)</f>
        <v>#REF!</v>
      </c>
      <c r="CW16" s="120" t="e">
        <f>VLOOKUP(CW$1,#REF!,CW2,FALSE)</f>
        <v>#REF!</v>
      </c>
      <c r="CX16" s="120" t="e">
        <f>VLOOKUP(CX$1,#REF!,CX2,FALSE)</f>
        <v>#REF!</v>
      </c>
      <c r="CY16" s="120" t="e">
        <f>VLOOKUP(CY$1,#REF!,CY2,FALSE)</f>
        <v>#REF!</v>
      </c>
      <c r="CZ16" s="120" t="e">
        <f>VLOOKUP(CZ$1,#REF!,CZ2,FALSE)</f>
        <v>#REF!</v>
      </c>
      <c r="DA16" s="120" t="e">
        <f>VLOOKUP(DA$1,#REF!,DA2,FALSE)</f>
        <v>#REF!</v>
      </c>
      <c r="DB16" s="120" t="e">
        <f>VLOOKUP(DB$1,#REF!,DB2,FALSE)</f>
        <v>#REF!</v>
      </c>
      <c r="DD16" s="105" t="e">
        <f t="shared" si="34"/>
        <v>#REF!</v>
      </c>
      <c r="DE16" s="108" t="s">
        <v>396</v>
      </c>
      <c r="DF16" s="109" t="e">
        <f>#REF!</f>
        <v>#REF!</v>
      </c>
      <c r="DG16" s="109" t="e">
        <f t="shared" ref="DG16:DO16" si="106">#REF!</f>
        <v>#REF!</v>
      </c>
      <c r="DH16" s="109" t="e">
        <f t="shared" si="106"/>
        <v>#REF!</v>
      </c>
      <c r="DI16" s="109" t="e">
        <f t="shared" si="106"/>
        <v>#REF!</v>
      </c>
      <c r="DJ16" s="109" t="e">
        <f t="shared" si="106"/>
        <v>#REF!</v>
      </c>
      <c r="DK16" s="109" t="e">
        <f t="shared" si="106"/>
        <v>#REF!</v>
      </c>
      <c r="DL16" s="109" t="e">
        <f t="shared" si="106"/>
        <v>#REF!</v>
      </c>
      <c r="DM16" s="109" t="e">
        <f t="shared" si="106"/>
        <v>#REF!</v>
      </c>
      <c r="DN16" s="109" t="e">
        <f t="shared" si="106"/>
        <v>#REF!</v>
      </c>
      <c r="DO16" s="109" t="e">
        <f t="shared" si="106"/>
        <v>#REF!</v>
      </c>
      <c r="DQ16" s="105" t="e">
        <f t="shared" si="35"/>
        <v>#REF!</v>
      </c>
      <c r="DR16" s="108" t="s">
        <v>396</v>
      </c>
      <c r="DS16" s="109" t="e">
        <f>#REF!</f>
        <v>#REF!</v>
      </c>
      <c r="DT16" s="109" t="e">
        <f t="shared" ref="DT16:EB16" si="107">#REF!</f>
        <v>#REF!</v>
      </c>
      <c r="DU16" s="109" t="e">
        <f t="shared" si="107"/>
        <v>#REF!</v>
      </c>
      <c r="DV16" s="109" t="e">
        <f t="shared" si="107"/>
        <v>#REF!</v>
      </c>
      <c r="DW16" s="109" t="e">
        <f t="shared" si="107"/>
        <v>#REF!</v>
      </c>
      <c r="DX16" s="109" t="e">
        <f t="shared" si="107"/>
        <v>#REF!</v>
      </c>
      <c r="DY16" s="109" t="e">
        <f t="shared" si="107"/>
        <v>#REF!</v>
      </c>
      <c r="DZ16" s="109" t="e">
        <f t="shared" si="107"/>
        <v>#REF!</v>
      </c>
      <c r="EA16" s="109" t="e">
        <f t="shared" si="107"/>
        <v>#REF!</v>
      </c>
      <c r="EB16" s="109" t="e">
        <f t="shared" si="107"/>
        <v>#REF!</v>
      </c>
      <c r="ED16" s="105" t="e">
        <f t="shared" si="36"/>
        <v>#REF!</v>
      </c>
      <c r="EE16" s="108" t="s">
        <v>396</v>
      </c>
      <c r="EF16" s="109" t="e">
        <f>#REF!</f>
        <v>#REF!</v>
      </c>
      <c r="EG16" s="109" t="e">
        <f t="shared" ref="EG16:EO16" si="108">#REF!</f>
        <v>#REF!</v>
      </c>
      <c r="EH16" s="109" t="e">
        <f t="shared" si="108"/>
        <v>#REF!</v>
      </c>
      <c r="EI16" s="109" t="e">
        <f t="shared" si="108"/>
        <v>#REF!</v>
      </c>
      <c r="EJ16" s="109" t="e">
        <f t="shared" si="108"/>
        <v>#REF!</v>
      </c>
      <c r="EK16" s="109" t="e">
        <f t="shared" si="108"/>
        <v>#REF!</v>
      </c>
      <c r="EL16" s="109" t="e">
        <f t="shared" si="108"/>
        <v>#REF!</v>
      </c>
      <c r="EM16" s="109" t="e">
        <f t="shared" si="108"/>
        <v>#REF!</v>
      </c>
      <c r="EN16" s="109" t="e">
        <f t="shared" si="108"/>
        <v>#REF!</v>
      </c>
      <c r="EO16" s="109" t="e">
        <f t="shared" si="108"/>
        <v>#REF!</v>
      </c>
      <c r="EQ16" s="105" t="e">
        <f t="shared" si="37"/>
        <v>#REF!</v>
      </c>
      <c r="ER16" s="108" t="s">
        <v>396</v>
      </c>
      <c r="ES16" s="109" t="e">
        <f>#REF!</f>
        <v>#REF!</v>
      </c>
      <c r="ET16" s="109" t="e">
        <f t="shared" ref="ET16:FB16" si="109">#REF!</f>
        <v>#REF!</v>
      </c>
      <c r="EU16" s="109" t="e">
        <f t="shared" si="109"/>
        <v>#REF!</v>
      </c>
      <c r="EV16" s="109" t="e">
        <f t="shared" si="109"/>
        <v>#REF!</v>
      </c>
      <c r="EW16" s="109" t="e">
        <f t="shared" si="109"/>
        <v>#REF!</v>
      </c>
      <c r="EX16" s="109" t="e">
        <f t="shared" si="109"/>
        <v>#REF!</v>
      </c>
      <c r="EY16" s="109" t="e">
        <f t="shared" si="109"/>
        <v>#REF!</v>
      </c>
      <c r="EZ16" s="109" t="e">
        <f t="shared" si="109"/>
        <v>#REF!</v>
      </c>
      <c r="FA16" s="109" t="e">
        <f t="shared" si="109"/>
        <v>#REF!</v>
      </c>
      <c r="FB16" s="109" t="e">
        <f t="shared" si="109"/>
        <v>#REF!</v>
      </c>
      <c r="FD16" s="105" t="e">
        <f t="shared" si="38"/>
        <v>#REF!</v>
      </c>
      <c r="FE16" s="108" t="s">
        <v>396</v>
      </c>
      <c r="FF16" s="109" t="e">
        <f>#REF!</f>
        <v>#REF!</v>
      </c>
      <c r="FG16" s="109" t="e">
        <f t="shared" ref="FG16:FO16" si="110">#REF!</f>
        <v>#REF!</v>
      </c>
      <c r="FH16" s="109" t="e">
        <f t="shared" si="110"/>
        <v>#REF!</v>
      </c>
      <c r="FI16" s="109" t="e">
        <f t="shared" si="110"/>
        <v>#REF!</v>
      </c>
      <c r="FJ16" s="109" t="e">
        <f t="shared" si="110"/>
        <v>#REF!</v>
      </c>
      <c r="FK16" s="109" t="e">
        <f t="shared" si="110"/>
        <v>#REF!</v>
      </c>
      <c r="FL16" s="109" t="e">
        <f t="shared" si="110"/>
        <v>#REF!</v>
      </c>
      <c r="FM16" s="109" t="e">
        <f t="shared" si="110"/>
        <v>#REF!</v>
      </c>
      <c r="FN16" s="109" t="e">
        <f t="shared" si="110"/>
        <v>#REF!</v>
      </c>
      <c r="FO16" s="109" t="e">
        <f t="shared" si="110"/>
        <v>#REF!</v>
      </c>
      <c r="FQ16" s="105" t="e">
        <f t="shared" si="39"/>
        <v>#REF!</v>
      </c>
      <c r="FR16" s="108" t="s">
        <v>396</v>
      </c>
      <c r="FS16" s="109" t="e">
        <f>#REF!</f>
        <v>#REF!</v>
      </c>
      <c r="FT16" s="109" t="e">
        <f t="shared" ref="FT16:GB16" si="111">#REF!</f>
        <v>#REF!</v>
      </c>
      <c r="FU16" s="109" t="e">
        <f t="shared" si="111"/>
        <v>#REF!</v>
      </c>
      <c r="FV16" s="109" t="e">
        <f t="shared" si="111"/>
        <v>#REF!</v>
      </c>
      <c r="FW16" s="109" t="e">
        <f t="shared" si="111"/>
        <v>#REF!</v>
      </c>
      <c r="FX16" s="109" t="e">
        <f t="shared" si="111"/>
        <v>#REF!</v>
      </c>
      <c r="FY16" s="109" t="e">
        <f t="shared" si="111"/>
        <v>#REF!</v>
      </c>
      <c r="FZ16" s="109" t="e">
        <f t="shared" si="111"/>
        <v>#REF!</v>
      </c>
      <c r="GA16" s="109" t="e">
        <f t="shared" si="111"/>
        <v>#REF!</v>
      </c>
      <c r="GB16" s="109" t="e">
        <f t="shared" si="111"/>
        <v>#REF!</v>
      </c>
      <c r="GD16" s="105" t="e">
        <f t="shared" si="40"/>
        <v>#REF!</v>
      </c>
      <c r="GE16" s="108" t="s">
        <v>396</v>
      </c>
      <c r="GF16" s="109" t="e">
        <f>#REF!</f>
        <v>#REF!</v>
      </c>
      <c r="GG16" s="109" t="e">
        <f t="shared" ref="GG16:GO16" si="112">#REF!</f>
        <v>#REF!</v>
      </c>
      <c r="GH16" s="109" t="e">
        <f t="shared" si="112"/>
        <v>#REF!</v>
      </c>
      <c r="GI16" s="109" t="e">
        <f t="shared" si="112"/>
        <v>#REF!</v>
      </c>
      <c r="GJ16" s="109" t="e">
        <f t="shared" si="112"/>
        <v>#REF!</v>
      </c>
      <c r="GK16" s="109" t="e">
        <f t="shared" si="112"/>
        <v>#REF!</v>
      </c>
      <c r="GL16" s="109" t="e">
        <f t="shared" si="112"/>
        <v>#REF!</v>
      </c>
      <c r="GM16" s="109" t="e">
        <f t="shared" si="112"/>
        <v>#REF!</v>
      </c>
      <c r="GN16" s="109" t="e">
        <f t="shared" si="112"/>
        <v>#REF!</v>
      </c>
      <c r="GO16" s="109" t="e">
        <f t="shared" si="112"/>
        <v>#REF!</v>
      </c>
      <c r="GQ16" s="105" t="e">
        <f t="shared" si="41"/>
        <v>#REF!</v>
      </c>
      <c r="GR16" s="108" t="s">
        <v>396</v>
      </c>
      <c r="GS16" s="109" t="e">
        <f>#REF!</f>
        <v>#REF!</v>
      </c>
      <c r="GT16" s="109" t="e">
        <f t="shared" ref="GT16:HB16" si="113">#REF!</f>
        <v>#REF!</v>
      </c>
      <c r="GU16" s="109" t="e">
        <f t="shared" si="113"/>
        <v>#REF!</v>
      </c>
      <c r="GV16" s="109" t="e">
        <f t="shared" si="113"/>
        <v>#REF!</v>
      </c>
      <c r="GW16" s="109" t="e">
        <f t="shared" si="113"/>
        <v>#REF!</v>
      </c>
      <c r="GX16" s="109" t="e">
        <f t="shared" si="113"/>
        <v>#REF!</v>
      </c>
      <c r="GY16" s="109" t="e">
        <f t="shared" si="113"/>
        <v>#REF!</v>
      </c>
      <c r="GZ16" s="109" t="e">
        <f t="shared" si="113"/>
        <v>#REF!</v>
      </c>
      <c r="HA16" s="109" t="e">
        <f t="shared" si="113"/>
        <v>#REF!</v>
      </c>
      <c r="HB16" s="109" t="e">
        <f t="shared" si="113"/>
        <v>#REF!</v>
      </c>
      <c r="HD16" s="105" t="e">
        <f t="shared" si="42"/>
        <v>#REF!</v>
      </c>
      <c r="HE16" s="108" t="s">
        <v>396</v>
      </c>
      <c r="HF16" s="109" t="e">
        <f>#REF!</f>
        <v>#REF!</v>
      </c>
      <c r="HG16" s="109" t="e">
        <f t="shared" ref="HG16:HO16" si="114">#REF!</f>
        <v>#REF!</v>
      </c>
      <c r="HH16" s="109" t="e">
        <f t="shared" si="114"/>
        <v>#REF!</v>
      </c>
      <c r="HI16" s="109" t="e">
        <f t="shared" si="114"/>
        <v>#REF!</v>
      </c>
      <c r="HJ16" s="109" t="e">
        <f t="shared" si="114"/>
        <v>#REF!</v>
      </c>
      <c r="HK16" s="109" t="e">
        <f t="shared" si="114"/>
        <v>#REF!</v>
      </c>
      <c r="HL16" s="109" t="e">
        <f t="shared" si="114"/>
        <v>#REF!</v>
      </c>
      <c r="HM16" s="109" t="e">
        <f t="shared" si="114"/>
        <v>#REF!</v>
      </c>
      <c r="HN16" s="109" t="e">
        <f t="shared" si="114"/>
        <v>#REF!</v>
      </c>
      <c r="HO16" s="109" t="e">
        <f t="shared" si="114"/>
        <v>#REF!</v>
      </c>
    </row>
    <row r="17" spans="2:223" ht="27" x14ac:dyDescent="0.25">
      <c r="B17" s="53">
        <f t="shared" si="26"/>
        <v>14</v>
      </c>
      <c r="C17" s="96" t="e">
        <f>#REF!</f>
        <v>#REF!</v>
      </c>
      <c r="D17" s="57" t="e">
        <f>VLOOKUP(D$1,#REF!,D2,FALSE)</f>
        <v>#REF!</v>
      </c>
      <c r="E17" s="57" t="e">
        <f>VLOOKUP(E$1,#REF!,E2,FALSE)</f>
        <v>#REF!</v>
      </c>
      <c r="F17" s="57" t="e">
        <f>VLOOKUP(F$1,#REF!,F2,FALSE)</f>
        <v>#REF!</v>
      </c>
      <c r="G17" s="57" t="e">
        <f>VLOOKUP(G$1,#REF!,G2,FALSE)</f>
        <v>#REF!</v>
      </c>
      <c r="H17" s="57" t="e">
        <f>VLOOKUP(H$1,#REF!,H2,FALSE)</f>
        <v>#REF!</v>
      </c>
      <c r="I17" s="57" t="e">
        <f>VLOOKUP(I$1,#REF!,I2,FALSE)</f>
        <v>#REF!</v>
      </c>
      <c r="J17" s="57" t="e">
        <f>VLOOKUP(J$1,#REF!,J2,FALSE)</f>
        <v>#REF!</v>
      </c>
      <c r="K17" s="57" t="e">
        <f>VLOOKUP(K$1,#REF!,K2,FALSE)</f>
        <v>#REF!</v>
      </c>
      <c r="L17" s="57" t="e">
        <f>VLOOKUP(L$1,#REF!,L2,FALSE)</f>
        <v>#REF!</v>
      </c>
      <c r="M17" s="57" t="e">
        <f>VLOOKUP(M$1,#REF!,M2,FALSE)</f>
        <v>#REF!</v>
      </c>
      <c r="N17" s="55">
        <f t="shared" si="17"/>
        <v>0</v>
      </c>
      <c r="O17" s="50" t="str">
        <f t="shared" si="18"/>
        <v>No-To be included in the study</v>
      </c>
      <c r="P17" s="49"/>
      <c r="Q17" s="9">
        <f t="shared" si="27"/>
        <v>14</v>
      </c>
      <c r="R17" s="47" t="e">
        <f t="shared" si="19"/>
        <v>#REF!</v>
      </c>
      <c r="S17" s="57" t="e">
        <f>VLOOKUP(S$1,#REF!,S2,FALSE)</f>
        <v>#REF!</v>
      </c>
      <c r="T17" s="57" t="e">
        <f>VLOOKUP(T$1,#REF!,T2,FALSE)</f>
        <v>#REF!</v>
      </c>
      <c r="U17" s="57" t="e">
        <f>VLOOKUP(U$1,#REF!,U2,FALSE)</f>
        <v>#REF!</v>
      </c>
      <c r="V17" s="57" t="e">
        <f>VLOOKUP(V$1,#REF!,V2,FALSE)</f>
        <v>#REF!</v>
      </c>
      <c r="W17" s="57" t="e">
        <f>VLOOKUP(W$1,#REF!,W2,FALSE)</f>
        <v>#REF!</v>
      </c>
      <c r="X17" s="57" t="e">
        <f>VLOOKUP(X$1,#REF!,X2,FALSE)</f>
        <v>#REF!</v>
      </c>
      <c r="Y17" s="57" t="e">
        <f>VLOOKUP(Y$1,#REF!,Y2,FALSE)</f>
        <v>#REF!</v>
      </c>
      <c r="Z17" s="57" t="e">
        <f>VLOOKUP(Z$1,#REF!,Z2,FALSE)</f>
        <v>#REF!</v>
      </c>
      <c r="AA17" s="57" t="e">
        <f>VLOOKUP(AA$1,#REF!,AA2,FALSE)</f>
        <v>#REF!</v>
      </c>
      <c r="AB17" s="57" t="e">
        <f>VLOOKUP(AB$1,#REF!,AB2,FALSE)</f>
        <v>#REF!</v>
      </c>
      <c r="AD17" s="9">
        <f t="shared" si="28"/>
        <v>14</v>
      </c>
      <c r="AE17" s="47" t="e">
        <f t="shared" si="20"/>
        <v>#REF!</v>
      </c>
      <c r="AF17" s="117" t="e">
        <f>VLOOKUP(AF$1,#REF!,AF2,FALSE)</f>
        <v>#REF!</v>
      </c>
      <c r="AG17" s="117" t="e">
        <f>VLOOKUP(AG$1,#REF!,AG2,FALSE)</f>
        <v>#REF!</v>
      </c>
      <c r="AH17" s="117" t="e">
        <f>VLOOKUP(AH$1,#REF!,AH2,FALSE)</f>
        <v>#REF!</v>
      </c>
      <c r="AI17" s="117" t="e">
        <f>VLOOKUP(AI$1,#REF!,AI2,FALSE)</f>
        <v>#REF!</v>
      </c>
      <c r="AJ17" s="117" t="e">
        <f>VLOOKUP(AJ$1,#REF!,AJ2,FALSE)</f>
        <v>#REF!</v>
      </c>
      <c r="AK17" s="117" t="e">
        <f>VLOOKUP(AK$1,#REF!,AK2,FALSE)</f>
        <v>#REF!</v>
      </c>
      <c r="AL17" s="117" t="e">
        <f>VLOOKUP(AL$1,#REF!,AL2,FALSE)</f>
        <v>#REF!</v>
      </c>
      <c r="AM17" s="117" t="e">
        <f>VLOOKUP(AM$1,#REF!,AM2,FALSE)</f>
        <v>#REF!</v>
      </c>
      <c r="AN17" s="117" t="e">
        <f>VLOOKUP(AN$1,#REF!,AN2,FALSE)</f>
        <v>#REF!</v>
      </c>
      <c r="AO17" s="117" t="e">
        <f>VLOOKUP(AO$1,#REF!,AO2,FALSE)</f>
        <v>#REF!</v>
      </c>
      <c r="AQ17" s="9">
        <f t="shared" si="29"/>
        <v>14</v>
      </c>
      <c r="AR17" s="47" t="e">
        <f t="shared" si="21"/>
        <v>#REF!</v>
      </c>
      <c r="AS17" s="117" t="e">
        <f>VLOOKUP(AS$1,#REF!,AS2,FALSE)</f>
        <v>#REF!</v>
      </c>
      <c r="AT17" s="117" t="e">
        <f>VLOOKUP(AT$1,#REF!,AT2,FALSE)</f>
        <v>#REF!</v>
      </c>
      <c r="AU17" s="117" t="e">
        <f>VLOOKUP(AU$1,#REF!,AU2,FALSE)</f>
        <v>#REF!</v>
      </c>
      <c r="AV17" s="117" t="e">
        <f>VLOOKUP(AV$1,#REF!,AV2,FALSE)</f>
        <v>#REF!</v>
      </c>
      <c r="AW17" s="117" t="e">
        <f>VLOOKUP(AW$1,#REF!,AW2,FALSE)</f>
        <v>#REF!</v>
      </c>
      <c r="AX17" s="117" t="e">
        <f>VLOOKUP(AX$1,#REF!,AX2,FALSE)</f>
        <v>#REF!</v>
      </c>
      <c r="AY17" s="117" t="e">
        <f>VLOOKUP(AY$1,#REF!,AY2,FALSE)</f>
        <v>#REF!</v>
      </c>
      <c r="AZ17" s="117" t="e">
        <f>VLOOKUP(AZ$1,#REF!,AZ2,FALSE)</f>
        <v>#REF!</v>
      </c>
      <c r="BA17" s="117" t="e">
        <f>VLOOKUP(BA$1,#REF!,BA2,FALSE)</f>
        <v>#REF!</v>
      </c>
      <c r="BB17" s="117" t="e">
        <f>VLOOKUP(BB$1,#REF!,BB2,FALSE)</f>
        <v>#REF!</v>
      </c>
      <c r="BD17" s="9">
        <f t="shared" si="30"/>
        <v>14</v>
      </c>
      <c r="BE17" s="47" t="e">
        <f t="shared" si="22"/>
        <v>#REF!</v>
      </c>
      <c r="BF17" s="121" t="e">
        <f>VLOOKUP(BF$1,#REF!,BF2,FALSE)</f>
        <v>#REF!</v>
      </c>
      <c r="BG17" s="121" t="e">
        <f>VLOOKUP(BG$1,#REF!,BG2,FALSE)</f>
        <v>#REF!</v>
      </c>
      <c r="BH17" s="121" t="e">
        <f>VLOOKUP(BH$1,#REF!,BH2,FALSE)</f>
        <v>#REF!</v>
      </c>
      <c r="BI17" s="121" t="e">
        <f>VLOOKUP(BI$1,#REF!,BI2,FALSE)</f>
        <v>#REF!</v>
      </c>
      <c r="BJ17" s="121" t="e">
        <f>VLOOKUP(BJ$1,#REF!,BJ2,FALSE)</f>
        <v>#REF!</v>
      </c>
      <c r="BK17" s="121" t="e">
        <f>VLOOKUP(BK$1,#REF!,BK2,FALSE)</f>
        <v>#REF!</v>
      </c>
      <c r="BL17" s="121" t="e">
        <f>VLOOKUP(BL$1,#REF!,BL2,FALSE)</f>
        <v>#REF!</v>
      </c>
      <c r="BM17" s="121" t="e">
        <f>VLOOKUP(BM$1,#REF!,BM2,FALSE)</f>
        <v>#REF!</v>
      </c>
      <c r="BN17" s="121" t="e">
        <f>VLOOKUP(BN$1,#REF!,BN2,FALSE)</f>
        <v>#REF!</v>
      </c>
      <c r="BO17" s="121" t="e">
        <f>VLOOKUP(BO$1,#REF!,BO2,FALSE)</f>
        <v>#REF!</v>
      </c>
      <c r="BQ17" s="9">
        <f t="shared" si="31"/>
        <v>14</v>
      </c>
      <c r="BR17" s="47" t="e">
        <f t="shared" si="23"/>
        <v>#REF!</v>
      </c>
      <c r="BS17" s="121" t="e">
        <f>VLOOKUP(BS$1,#REF!,BS2,FALSE)</f>
        <v>#REF!</v>
      </c>
      <c r="BT17" s="121" t="e">
        <f>VLOOKUP(BT$1,#REF!,BT2,FALSE)</f>
        <v>#REF!</v>
      </c>
      <c r="BU17" s="121" t="e">
        <f>VLOOKUP(BU$1,#REF!,BU2,FALSE)</f>
        <v>#REF!</v>
      </c>
      <c r="BV17" s="121" t="e">
        <f>VLOOKUP(BV$1,#REF!,BV2,FALSE)</f>
        <v>#REF!</v>
      </c>
      <c r="BW17" s="121" t="e">
        <f>VLOOKUP(BW$1,#REF!,BW2,FALSE)</f>
        <v>#REF!</v>
      </c>
      <c r="BX17" s="121" t="e">
        <f>VLOOKUP(BX$1,#REF!,BX2,FALSE)</f>
        <v>#REF!</v>
      </c>
      <c r="BY17" s="121" t="e">
        <f>VLOOKUP(BY$1,#REF!,BY2,FALSE)</f>
        <v>#REF!</v>
      </c>
      <c r="BZ17" s="121" t="e">
        <f>VLOOKUP(BZ$1,#REF!,BZ2,FALSE)</f>
        <v>#REF!</v>
      </c>
      <c r="CA17" s="121" t="e">
        <f>VLOOKUP(CA$1,#REF!,CA2,FALSE)</f>
        <v>#REF!</v>
      </c>
      <c r="CB17" s="121" t="e">
        <f>VLOOKUP(CB$1,#REF!,CB2,FALSE)</f>
        <v>#REF!</v>
      </c>
      <c r="CD17" s="9">
        <f t="shared" si="32"/>
        <v>14</v>
      </c>
      <c r="CE17" s="47" t="e">
        <f t="shared" si="24"/>
        <v>#REF!</v>
      </c>
      <c r="CF17" s="121" t="e">
        <f>VLOOKUP(CF$1,#REF!,CF2,FALSE)</f>
        <v>#REF!</v>
      </c>
      <c r="CG17" s="121" t="e">
        <f>VLOOKUP(CG$1,#REF!,CG2,FALSE)</f>
        <v>#REF!</v>
      </c>
      <c r="CH17" s="121" t="e">
        <f>VLOOKUP(CH$1,#REF!,CH2,FALSE)</f>
        <v>#REF!</v>
      </c>
      <c r="CI17" s="121" t="e">
        <f>VLOOKUP(CI$1,#REF!,CI2,FALSE)</f>
        <v>#REF!</v>
      </c>
      <c r="CJ17" s="121" t="e">
        <f>VLOOKUP(CJ$1,#REF!,CJ2,FALSE)</f>
        <v>#REF!</v>
      </c>
      <c r="CK17" s="121" t="e">
        <f>VLOOKUP(CK$1,#REF!,CK2,FALSE)</f>
        <v>#REF!</v>
      </c>
      <c r="CL17" s="121" t="e">
        <f>VLOOKUP(CL$1,#REF!,CL2,FALSE)</f>
        <v>#REF!</v>
      </c>
      <c r="CM17" s="121" t="e">
        <f>VLOOKUP(CM$1,#REF!,CM2,FALSE)</f>
        <v>#REF!</v>
      </c>
      <c r="CN17" s="121" t="e">
        <f>VLOOKUP(CN$1,#REF!,CN2,FALSE)</f>
        <v>#REF!</v>
      </c>
      <c r="CO17" s="121" t="e">
        <f>VLOOKUP(CO$1,#REF!,CO2,FALSE)</f>
        <v>#REF!</v>
      </c>
      <c r="CQ17" s="9">
        <f t="shared" si="33"/>
        <v>14</v>
      </c>
      <c r="CR17" s="47" t="e">
        <f t="shared" si="25"/>
        <v>#REF!</v>
      </c>
      <c r="CS17" s="121" t="e">
        <f>VLOOKUP(CS$1,#REF!,CS2,FALSE)</f>
        <v>#REF!</v>
      </c>
      <c r="CT17" s="121" t="e">
        <f>VLOOKUP(CT$1,#REF!,CT2,FALSE)</f>
        <v>#REF!</v>
      </c>
      <c r="CU17" s="121" t="e">
        <f>VLOOKUP(CU$1,#REF!,CU2,FALSE)</f>
        <v>#REF!</v>
      </c>
      <c r="CV17" s="121" t="e">
        <f>VLOOKUP(CV$1,#REF!,CV2,FALSE)</f>
        <v>#REF!</v>
      </c>
      <c r="CW17" s="121" t="e">
        <f>VLOOKUP(CW$1,#REF!,CW2,FALSE)</f>
        <v>#REF!</v>
      </c>
      <c r="CX17" s="121" t="e">
        <f>VLOOKUP(CX$1,#REF!,CX2,FALSE)</f>
        <v>#REF!</v>
      </c>
      <c r="CY17" s="121" t="e">
        <f>VLOOKUP(CY$1,#REF!,CY2,FALSE)</f>
        <v>#REF!</v>
      </c>
      <c r="CZ17" s="121" t="e">
        <f>VLOOKUP(CZ$1,#REF!,CZ2,FALSE)</f>
        <v>#REF!</v>
      </c>
      <c r="DA17" s="121" t="e">
        <f>VLOOKUP(DA$1,#REF!,DA2,FALSE)</f>
        <v>#REF!</v>
      </c>
      <c r="DB17" s="121" t="e">
        <f>VLOOKUP(DB$1,#REF!,DB2,FALSE)</f>
        <v>#REF!</v>
      </c>
      <c r="DD17" s="9" t="e">
        <f t="shared" si="34"/>
        <v>#REF!</v>
      </c>
      <c r="DE17" s="48" t="s">
        <v>397</v>
      </c>
      <c r="DF17" s="43" t="e">
        <f>DF16*(1-DF15)</f>
        <v>#REF!</v>
      </c>
      <c r="DG17" s="38" t="e">
        <f t="shared" ref="DG17:DO17" si="115">DG16*(1-DG15)</f>
        <v>#REF!</v>
      </c>
      <c r="DH17" s="43" t="e">
        <f t="shared" si="115"/>
        <v>#REF!</v>
      </c>
      <c r="DI17" s="38" t="e">
        <f t="shared" si="115"/>
        <v>#REF!</v>
      </c>
      <c r="DJ17" s="43" t="e">
        <f t="shared" si="115"/>
        <v>#REF!</v>
      </c>
      <c r="DK17" s="38" t="e">
        <f t="shared" si="115"/>
        <v>#REF!</v>
      </c>
      <c r="DL17" s="43" t="e">
        <f t="shared" si="115"/>
        <v>#REF!</v>
      </c>
      <c r="DM17" s="38" t="e">
        <f t="shared" si="115"/>
        <v>#REF!</v>
      </c>
      <c r="DN17" s="43" t="e">
        <f t="shared" si="115"/>
        <v>#REF!</v>
      </c>
      <c r="DO17" s="38" t="e">
        <f t="shared" si="115"/>
        <v>#REF!</v>
      </c>
      <c r="DQ17" s="9" t="e">
        <f t="shared" si="35"/>
        <v>#REF!</v>
      </c>
      <c r="DR17" s="48" t="s">
        <v>397</v>
      </c>
      <c r="DS17" s="43" t="e">
        <f>DS16*(1-DS15)</f>
        <v>#REF!</v>
      </c>
      <c r="DT17" s="38" t="e">
        <f t="shared" ref="DT17:EB17" si="116">DT16*(1-DT15)</f>
        <v>#REF!</v>
      </c>
      <c r="DU17" s="43" t="e">
        <f t="shared" si="116"/>
        <v>#REF!</v>
      </c>
      <c r="DV17" s="38" t="e">
        <f t="shared" si="116"/>
        <v>#REF!</v>
      </c>
      <c r="DW17" s="43" t="e">
        <f t="shared" si="116"/>
        <v>#REF!</v>
      </c>
      <c r="DX17" s="38" t="e">
        <f t="shared" si="116"/>
        <v>#REF!</v>
      </c>
      <c r="DY17" s="43" t="e">
        <f t="shared" si="116"/>
        <v>#REF!</v>
      </c>
      <c r="DZ17" s="38" t="e">
        <f t="shared" si="116"/>
        <v>#REF!</v>
      </c>
      <c r="EA17" s="43" t="e">
        <f t="shared" si="116"/>
        <v>#REF!</v>
      </c>
      <c r="EB17" s="38" t="e">
        <f t="shared" si="116"/>
        <v>#REF!</v>
      </c>
      <c r="ED17" s="9" t="e">
        <f t="shared" si="36"/>
        <v>#REF!</v>
      </c>
      <c r="EE17" s="48" t="s">
        <v>397</v>
      </c>
      <c r="EF17" s="43" t="e">
        <f>EF16*(1-EF15)</f>
        <v>#REF!</v>
      </c>
      <c r="EG17" s="38" t="e">
        <f t="shared" ref="EG17:EO17" si="117">EG16*(1-EG15)</f>
        <v>#REF!</v>
      </c>
      <c r="EH17" s="43" t="e">
        <f t="shared" si="117"/>
        <v>#REF!</v>
      </c>
      <c r="EI17" s="38" t="e">
        <f t="shared" si="117"/>
        <v>#REF!</v>
      </c>
      <c r="EJ17" s="43" t="e">
        <f t="shared" si="117"/>
        <v>#REF!</v>
      </c>
      <c r="EK17" s="38" t="e">
        <f t="shared" si="117"/>
        <v>#REF!</v>
      </c>
      <c r="EL17" s="43" t="e">
        <f t="shared" si="117"/>
        <v>#REF!</v>
      </c>
      <c r="EM17" s="38" t="e">
        <f t="shared" si="117"/>
        <v>#REF!</v>
      </c>
      <c r="EN17" s="43" t="e">
        <f t="shared" si="117"/>
        <v>#REF!</v>
      </c>
      <c r="EO17" s="38" t="e">
        <f t="shared" si="117"/>
        <v>#REF!</v>
      </c>
      <c r="EQ17" s="9" t="e">
        <f t="shared" si="37"/>
        <v>#REF!</v>
      </c>
      <c r="ER17" s="48" t="s">
        <v>397</v>
      </c>
      <c r="ES17" s="43" t="e">
        <f>ES16*(1-ES15)</f>
        <v>#REF!</v>
      </c>
      <c r="ET17" s="38" t="e">
        <f t="shared" ref="ET17:FB17" si="118">ET16*(1-ET15)</f>
        <v>#REF!</v>
      </c>
      <c r="EU17" s="43" t="e">
        <f t="shared" si="118"/>
        <v>#REF!</v>
      </c>
      <c r="EV17" s="38" t="e">
        <f t="shared" si="118"/>
        <v>#REF!</v>
      </c>
      <c r="EW17" s="43" t="e">
        <f t="shared" si="118"/>
        <v>#REF!</v>
      </c>
      <c r="EX17" s="38" t="e">
        <f t="shared" si="118"/>
        <v>#REF!</v>
      </c>
      <c r="EY17" s="43" t="e">
        <f t="shared" si="118"/>
        <v>#REF!</v>
      </c>
      <c r="EZ17" s="38" t="e">
        <f t="shared" si="118"/>
        <v>#REF!</v>
      </c>
      <c r="FA17" s="43" t="e">
        <f t="shared" si="118"/>
        <v>#REF!</v>
      </c>
      <c r="FB17" s="38" t="e">
        <f t="shared" si="118"/>
        <v>#REF!</v>
      </c>
      <c r="FD17" s="9" t="e">
        <f t="shared" si="38"/>
        <v>#REF!</v>
      </c>
      <c r="FE17" s="48" t="s">
        <v>397</v>
      </c>
      <c r="FF17" s="43" t="e">
        <f>FF16*(1-FF15)</f>
        <v>#REF!</v>
      </c>
      <c r="FG17" s="38" t="e">
        <f t="shared" ref="FG17:FO17" si="119">FG16*(1-FG15)</f>
        <v>#REF!</v>
      </c>
      <c r="FH17" s="43" t="e">
        <f t="shared" si="119"/>
        <v>#REF!</v>
      </c>
      <c r="FI17" s="38" t="e">
        <f t="shared" si="119"/>
        <v>#REF!</v>
      </c>
      <c r="FJ17" s="43" t="e">
        <f t="shared" si="119"/>
        <v>#REF!</v>
      </c>
      <c r="FK17" s="38" t="e">
        <f t="shared" si="119"/>
        <v>#REF!</v>
      </c>
      <c r="FL17" s="43" t="e">
        <f t="shared" si="119"/>
        <v>#REF!</v>
      </c>
      <c r="FM17" s="38" t="e">
        <f t="shared" si="119"/>
        <v>#REF!</v>
      </c>
      <c r="FN17" s="43" t="e">
        <f t="shared" si="119"/>
        <v>#REF!</v>
      </c>
      <c r="FO17" s="38" t="e">
        <f t="shared" si="119"/>
        <v>#REF!</v>
      </c>
      <c r="FQ17" s="9" t="e">
        <f t="shared" si="39"/>
        <v>#REF!</v>
      </c>
      <c r="FR17" s="48" t="s">
        <v>397</v>
      </c>
      <c r="FS17" s="43" t="e">
        <f>FS16*(1-FS15)</f>
        <v>#REF!</v>
      </c>
      <c r="FT17" s="38" t="e">
        <f t="shared" ref="FT17:GB17" si="120">FT16*(1-FT15)</f>
        <v>#REF!</v>
      </c>
      <c r="FU17" s="43" t="e">
        <f t="shared" si="120"/>
        <v>#REF!</v>
      </c>
      <c r="FV17" s="38" t="e">
        <f t="shared" si="120"/>
        <v>#REF!</v>
      </c>
      <c r="FW17" s="43" t="e">
        <f t="shared" si="120"/>
        <v>#REF!</v>
      </c>
      <c r="FX17" s="38" t="e">
        <f t="shared" si="120"/>
        <v>#REF!</v>
      </c>
      <c r="FY17" s="43" t="e">
        <f t="shared" si="120"/>
        <v>#REF!</v>
      </c>
      <c r="FZ17" s="38" t="e">
        <f t="shared" si="120"/>
        <v>#REF!</v>
      </c>
      <c r="GA17" s="43" t="e">
        <f t="shared" si="120"/>
        <v>#REF!</v>
      </c>
      <c r="GB17" s="38" t="e">
        <f t="shared" si="120"/>
        <v>#REF!</v>
      </c>
      <c r="GD17" s="9" t="e">
        <f t="shared" si="40"/>
        <v>#REF!</v>
      </c>
      <c r="GE17" s="48" t="s">
        <v>397</v>
      </c>
      <c r="GF17" s="43" t="e">
        <f>GF16*(1-GF15)</f>
        <v>#REF!</v>
      </c>
      <c r="GG17" s="38" t="e">
        <f t="shared" ref="GG17:GO17" si="121">GG16*(1-GG15)</f>
        <v>#REF!</v>
      </c>
      <c r="GH17" s="43" t="e">
        <f t="shared" si="121"/>
        <v>#REF!</v>
      </c>
      <c r="GI17" s="38" t="e">
        <f t="shared" si="121"/>
        <v>#REF!</v>
      </c>
      <c r="GJ17" s="43" t="e">
        <f t="shared" si="121"/>
        <v>#REF!</v>
      </c>
      <c r="GK17" s="38" t="e">
        <f t="shared" si="121"/>
        <v>#REF!</v>
      </c>
      <c r="GL17" s="43" t="e">
        <f t="shared" si="121"/>
        <v>#REF!</v>
      </c>
      <c r="GM17" s="38" t="e">
        <f t="shared" si="121"/>
        <v>#REF!</v>
      </c>
      <c r="GN17" s="43" t="e">
        <f t="shared" si="121"/>
        <v>#REF!</v>
      </c>
      <c r="GO17" s="38" t="e">
        <f t="shared" si="121"/>
        <v>#REF!</v>
      </c>
      <c r="GQ17" s="9" t="e">
        <f t="shared" si="41"/>
        <v>#REF!</v>
      </c>
      <c r="GR17" s="48" t="s">
        <v>397</v>
      </c>
      <c r="GS17" s="43" t="e">
        <f>GS16*(1-GS15)</f>
        <v>#REF!</v>
      </c>
      <c r="GT17" s="38" t="e">
        <f t="shared" ref="GT17:HB17" si="122">GT16*(1-GT15)</f>
        <v>#REF!</v>
      </c>
      <c r="GU17" s="43" t="e">
        <f t="shared" si="122"/>
        <v>#REF!</v>
      </c>
      <c r="GV17" s="38" t="e">
        <f t="shared" si="122"/>
        <v>#REF!</v>
      </c>
      <c r="GW17" s="43" t="e">
        <f t="shared" si="122"/>
        <v>#REF!</v>
      </c>
      <c r="GX17" s="38" t="e">
        <f t="shared" si="122"/>
        <v>#REF!</v>
      </c>
      <c r="GY17" s="43" t="e">
        <f t="shared" si="122"/>
        <v>#REF!</v>
      </c>
      <c r="GZ17" s="38" t="e">
        <f t="shared" si="122"/>
        <v>#REF!</v>
      </c>
      <c r="HA17" s="43" t="e">
        <f t="shared" si="122"/>
        <v>#REF!</v>
      </c>
      <c r="HB17" s="38" t="e">
        <f t="shared" si="122"/>
        <v>#REF!</v>
      </c>
      <c r="HD17" s="9" t="e">
        <f t="shared" si="42"/>
        <v>#REF!</v>
      </c>
      <c r="HE17" s="48" t="s">
        <v>397</v>
      </c>
      <c r="HF17" s="43" t="e">
        <f>HF16*(1-HF15)</f>
        <v>#REF!</v>
      </c>
      <c r="HG17" s="38" t="e">
        <f t="shared" ref="HG17:HO17" si="123">HG16*(1-HG15)</f>
        <v>#REF!</v>
      </c>
      <c r="HH17" s="43" t="e">
        <f t="shared" si="123"/>
        <v>#REF!</v>
      </c>
      <c r="HI17" s="38" t="e">
        <f t="shared" si="123"/>
        <v>#REF!</v>
      </c>
      <c r="HJ17" s="43" t="e">
        <f t="shared" si="123"/>
        <v>#REF!</v>
      </c>
      <c r="HK17" s="38" t="e">
        <f t="shared" si="123"/>
        <v>#REF!</v>
      </c>
      <c r="HL17" s="43" t="e">
        <f t="shared" si="123"/>
        <v>#REF!</v>
      </c>
      <c r="HM17" s="38" t="e">
        <f t="shared" si="123"/>
        <v>#REF!</v>
      </c>
      <c r="HN17" s="43" t="e">
        <f t="shared" si="123"/>
        <v>#REF!</v>
      </c>
      <c r="HO17" s="38" t="e">
        <f t="shared" si="123"/>
        <v>#REF!</v>
      </c>
    </row>
    <row r="18" spans="2:223" ht="18" x14ac:dyDescent="0.25">
      <c r="B18" s="53">
        <f t="shared" si="26"/>
        <v>15</v>
      </c>
      <c r="C18" s="96" t="e">
        <f>#REF!</f>
        <v>#REF!</v>
      </c>
      <c r="D18" s="57" t="e">
        <f>VLOOKUP(D$1,#REF!,D2,FALSE)</f>
        <v>#REF!</v>
      </c>
      <c r="E18" s="57" t="e">
        <f>VLOOKUP(E$1,#REF!,E2,FALSE)</f>
        <v>#REF!</v>
      </c>
      <c r="F18" s="57" t="e">
        <f>VLOOKUP(F$1,#REF!,F2,FALSE)</f>
        <v>#REF!</v>
      </c>
      <c r="G18" s="57" t="e">
        <f>VLOOKUP(G$1,#REF!,G2,FALSE)</f>
        <v>#REF!</v>
      </c>
      <c r="H18" s="57" t="e">
        <f>VLOOKUP(H$1,#REF!,H2,FALSE)</f>
        <v>#REF!</v>
      </c>
      <c r="I18" s="57" t="e">
        <f>VLOOKUP(I$1,#REF!,I2,FALSE)</f>
        <v>#REF!</v>
      </c>
      <c r="J18" s="57" t="e">
        <f>VLOOKUP(J$1,#REF!,J2,FALSE)</f>
        <v>#REF!</v>
      </c>
      <c r="K18" s="57" t="e">
        <f>VLOOKUP(K$1,#REF!,K2,FALSE)</f>
        <v>#REF!</v>
      </c>
      <c r="L18" s="57" t="e">
        <f>VLOOKUP(L$1,#REF!,L2,FALSE)</f>
        <v>#REF!</v>
      </c>
      <c r="M18" s="57" t="e">
        <f>VLOOKUP(M$1,#REF!,M2,FALSE)</f>
        <v>#REF!</v>
      </c>
      <c r="N18" s="55">
        <f t="shared" si="17"/>
        <v>0</v>
      </c>
      <c r="O18" s="50" t="str">
        <f t="shared" si="18"/>
        <v>No-To be included in the study</v>
      </c>
      <c r="Q18" s="9">
        <f t="shared" si="27"/>
        <v>15</v>
      </c>
      <c r="R18" s="47" t="e">
        <f t="shared" si="19"/>
        <v>#REF!</v>
      </c>
      <c r="S18" s="57" t="e">
        <f>VLOOKUP(S$1,#REF!,S2,FALSE)</f>
        <v>#REF!</v>
      </c>
      <c r="T18" s="57" t="e">
        <f>VLOOKUP(T$1,#REF!,T2,FALSE)</f>
        <v>#REF!</v>
      </c>
      <c r="U18" s="57" t="e">
        <f>VLOOKUP(U$1,#REF!,U2,FALSE)</f>
        <v>#REF!</v>
      </c>
      <c r="V18" s="57" t="e">
        <f>VLOOKUP(V$1,#REF!,V2,FALSE)</f>
        <v>#REF!</v>
      </c>
      <c r="W18" s="57" t="e">
        <f>VLOOKUP(W$1,#REF!,W2,FALSE)</f>
        <v>#REF!</v>
      </c>
      <c r="X18" s="57" t="e">
        <f>VLOOKUP(X$1,#REF!,X2,FALSE)</f>
        <v>#REF!</v>
      </c>
      <c r="Y18" s="57" t="e">
        <f>VLOOKUP(Y$1,#REF!,Y2,FALSE)</f>
        <v>#REF!</v>
      </c>
      <c r="Z18" s="57" t="e">
        <f>VLOOKUP(Z$1,#REF!,Z2,FALSE)</f>
        <v>#REF!</v>
      </c>
      <c r="AA18" s="57" t="e">
        <f>VLOOKUP(AA$1,#REF!,AA2,FALSE)</f>
        <v>#REF!</v>
      </c>
      <c r="AB18" s="57" t="e">
        <f>VLOOKUP(AB$1,#REF!,AB2,FALSE)</f>
        <v>#REF!</v>
      </c>
      <c r="AD18" s="9">
        <f t="shared" si="28"/>
        <v>15</v>
      </c>
      <c r="AE18" s="47" t="e">
        <f t="shared" si="20"/>
        <v>#REF!</v>
      </c>
      <c r="AF18" s="117" t="e">
        <f>VLOOKUP(AF$1,#REF!,AF2,FALSE)</f>
        <v>#REF!</v>
      </c>
      <c r="AG18" s="117" t="e">
        <f>VLOOKUP(AG$1,#REF!,AG2,FALSE)</f>
        <v>#REF!</v>
      </c>
      <c r="AH18" s="117" t="e">
        <f>VLOOKUP(AH$1,#REF!,AH2,FALSE)</f>
        <v>#REF!</v>
      </c>
      <c r="AI18" s="117" t="e">
        <f>VLOOKUP(AI$1,#REF!,AI2,FALSE)</f>
        <v>#REF!</v>
      </c>
      <c r="AJ18" s="117" t="e">
        <f>VLOOKUP(AJ$1,#REF!,AJ2,FALSE)</f>
        <v>#REF!</v>
      </c>
      <c r="AK18" s="117" t="e">
        <f>VLOOKUP(AK$1,#REF!,AK2,FALSE)</f>
        <v>#REF!</v>
      </c>
      <c r="AL18" s="117" t="e">
        <f>VLOOKUP(AL$1,#REF!,AL2,FALSE)</f>
        <v>#REF!</v>
      </c>
      <c r="AM18" s="117" t="e">
        <f>VLOOKUP(AM$1,#REF!,AM2,FALSE)</f>
        <v>#REF!</v>
      </c>
      <c r="AN18" s="117" t="e">
        <f>VLOOKUP(AN$1,#REF!,AN2,FALSE)</f>
        <v>#REF!</v>
      </c>
      <c r="AO18" s="117" t="e">
        <f>VLOOKUP(AO$1,#REF!,AO2,FALSE)</f>
        <v>#REF!</v>
      </c>
      <c r="AQ18" s="9">
        <f t="shared" si="29"/>
        <v>15</v>
      </c>
      <c r="AR18" s="47" t="e">
        <f t="shared" si="21"/>
        <v>#REF!</v>
      </c>
      <c r="AS18" s="117" t="e">
        <f>VLOOKUP(AS$1,#REF!,AS2,FALSE)</f>
        <v>#REF!</v>
      </c>
      <c r="AT18" s="117" t="e">
        <f>VLOOKUP(AT$1,#REF!,AT2,FALSE)</f>
        <v>#REF!</v>
      </c>
      <c r="AU18" s="117" t="e">
        <f>VLOOKUP(AU$1,#REF!,AU2,FALSE)</f>
        <v>#REF!</v>
      </c>
      <c r="AV18" s="117" t="e">
        <f>VLOOKUP(AV$1,#REF!,AV2,FALSE)</f>
        <v>#REF!</v>
      </c>
      <c r="AW18" s="117" t="e">
        <f>VLOOKUP(AW$1,#REF!,AW2,FALSE)</f>
        <v>#REF!</v>
      </c>
      <c r="AX18" s="117" t="e">
        <f>VLOOKUP(AX$1,#REF!,AX2,FALSE)</f>
        <v>#REF!</v>
      </c>
      <c r="AY18" s="117" t="e">
        <f>VLOOKUP(AY$1,#REF!,AY2,FALSE)</f>
        <v>#REF!</v>
      </c>
      <c r="AZ18" s="117" t="e">
        <f>VLOOKUP(AZ$1,#REF!,AZ2,FALSE)</f>
        <v>#REF!</v>
      </c>
      <c r="BA18" s="117" t="e">
        <f>VLOOKUP(BA$1,#REF!,BA2,FALSE)</f>
        <v>#REF!</v>
      </c>
      <c r="BB18" s="117" t="e">
        <f>VLOOKUP(BB$1,#REF!,BB2,FALSE)</f>
        <v>#REF!</v>
      </c>
      <c r="BD18" s="9">
        <f t="shared" si="30"/>
        <v>15</v>
      </c>
      <c r="BE18" s="47" t="e">
        <f t="shared" si="22"/>
        <v>#REF!</v>
      </c>
      <c r="BF18" s="121" t="e">
        <f>VLOOKUP(BF$1,#REF!,BF2,FALSE)</f>
        <v>#REF!</v>
      </c>
      <c r="BG18" s="121" t="e">
        <f>VLOOKUP(BG$1,#REF!,BG2,FALSE)</f>
        <v>#REF!</v>
      </c>
      <c r="BH18" s="121" t="e">
        <f>VLOOKUP(BH$1,#REF!,BH2,FALSE)</f>
        <v>#REF!</v>
      </c>
      <c r="BI18" s="121" t="e">
        <f>VLOOKUP(BI$1,#REF!,BI2,FALSE)</f>
        <v>#REF!</v>
      </c>
      <c r="BJ18" s="121" t="e">
        <f>VLOOKUP(BJ$1,#REF!,BJ2,FALSE)</f>
        <v>#REF!</v>
      </c>
      <c r="BK18" s="121" t="e">
        <f>VLOOKUP(BK$1,#REF!,BK2,FALSE)</f>
        <v>#REF!</v>
      </c>
      <c r="BL18" s="121" t="e">
        <f>VLOOKUP(BL$1,#REF!,BL2,FALSE)</f>
        <v>#REF!</v>
      </c>
      <c r="BM18" s="121" t="e">
        <f>VLOOKUP(BM$1,#REF!,BM2,FALSE)</f>
        <v>#REF!</v>
      </c>
      <c r="BN18" s="121" t="e">
        <f>VLOOKUP(BN$1,#REF!,BN2,FALSE)</f>
        <v>#REF!</v>
      </c>
      <c r="BO18" s="121" t="e">
        <f>VLOOKUP(BO$1,#REF!,BO2,FALSE)</f>
        <v>#REF!</v>
      </c>
      <c r="BQ18" s="9">
        <f t="shared" si="31"/>
        <v>15</v>
      </c>
      <c r="BR18" s="47" t="e">
        <f t="shared" si="23"/>
        <v>#REF!</v>
      </c>
      <c r="BS18" s="121" t="e">
        <f>VLOOKUP(BS$1,#REF!,BS2,FALSE)</f>
        <v>#REF!</v>
      </c>
      <c r="BT18" s="121" t="e">
        <f>VLOOKUP(BT$1,#REF!,BT2,FALSE)</f>
        <v>#REF!</v>
      </c>
      <c r="BU18" s="121" t="e">
        <f>VLOOKUP(BU$1,#REF!,BU2,FALSE)</f>
        <v>#REF!</v>
      </c>
      <c r="BV18" s="121" t="e">
        <f>VLOOKUP(BV$1,#REF!,BV2,FALSE)</f>
        <v>#REF!</v>
      </c>
      <c r="BW18" s="121" t="e">
        <f>VLOOKUP(BW$1,#REF!,BW2,FALSE)</f>
        <v>#REF!</v>
      </c>
      <c r="BX18" s="121" t="e">
        <f>VLOOKUP(BX$1,#REF!,BX2,FALSE)</f>
        <v>#REF!</v>
      </c>
      <c r="BY18" s="121" t="e">
        <f>VLOOKUP(BY$1,#REF!,BY2,FALSE)</f>
        <v>#REF!</v>
      </c>
      <c r="BZ18" s="121" t="e">
        <f>VLOOKUP(BZ$1,#REF!,BZ2,FALSE)</f>
        <v>#REF!</v>
      </c>
      <c r="CA18" s="121" t="e">
        <f>VLOOKUP(CA$1,#REF!,CA2,FALSE)</f>
        <v>#REF!</v>
      </c>
      <c r="CB18" s="121" t="e">
        <f>VLOOKUP(CB$1,#REF!,CB2,FALSE)</f>
        <v>#REF!</v>
      </c>
      <c r="CD18" s="9">
        <f t="shared" si="32"/>
        <v>15</v>
      </c>
      <c r="CE18" s="47" t="e">
        <f t="shared" si="24"/>
        <v>#REF!</v>
      </c>
      <c r="CF18" s="121" t="e">
        <f>VLOOKUP(CF$1,#REF!,CF2,FALSE)</f>
        <v>#REF!</v>
      </c>
      <c r="CG18" s="121" t="e">
        <f>VLOOKUP(CG$1,#REF!,CG2,FALSE)</f>
        <v>#REF!</v>
      </c>
      <c r="CH18" s="121" t="e">
        <f>VLOOKUP(CH$1,#REF!,CH2,FALSE)</f>
        <v>#REF!</v>
      </c>
      <c r="CI18" s="121" t="e">
        <f>VLOOKUP(CI$1,#REF!,CI2,FALSE)</f>
        <v>#REF!</v>
      </c>
      <c r="CJ18" s="121" t="e">
        <f>VLOOKUP(CJ$1,#REF!,CJ2,FALSE)</f>
        <v>#REF!</v>
      </c>
      <c r="CK18" s="121" t="e">
        <f>VLOOKUP(CK$1,#REF!,CK2,FALSE)</f>
        <v>#REF!</v>
      </c>
      <c r="CL18" s="121" t="e">
        <f>VLOOKUP(CL$1,#REF!,CL2,FALSE)</f>
        <v>#REF!</v>
      </c>
      <c r="CM18" s="121" t="e">
        <f>VLOOKUP(CM$1,#REF!,CM2,FALSE)</f>
        <v>#REF!</v>
      </c>
      <c r="CN18" s="121" t="e">
        <f>VLOOKUP(CN$1,#REF!,CN2,FALSE)</f>
        <v>#REF!</v>
      </c>
      <c r="CO18" s="121" t="e">
        <f>VLOOKUP(CO$1,#REF!,CO2,FALSE)</f>
        <v>#REF!</v>
      </c>
      <c r="CQ18" s="9">
        <f t="shared" si="33"/>
        <v>15</v>
      </c>
      <c r="CR18" s="47" t="e">
        <f t="shared" si="25"/>
        <v>#REF!</v>
      </c>
      <c r="CS18" s="121" t="e">
        <f>VLOOKUP(CS$1,#REF!,CS2,FALSE)</f>
        <v>#REF!</v>
      </c>
      <c r="CT18" s="121" t="e">
        <f>VLOOKUP(CT$1,#REF!,CT2,FALSE)</f>
        <v>#REF!</v>
      </c>
      <c r="CU18" s="121" t="e">
        <f>VLOOKUP(CU$1,#REF!,CU2,FALSE)</f>
        <v>#REF!</v>
      </c>
      <c r="CV18" s="121" t="e">
        <f>VLOOKUP(CV$1,#REF!,CV2,FALSE)</f>
        <v>#REF!</v>
      </c>
      <c r="CW18" s="121" t="e">
        <f>VLOOKUP(CW$1,#REF!,CW2,FALSE)</f>
        <v>#REF!</v>
      </c>
      <c r="CX18" s="121" t="e">
        <f>VLOOKUP(CX$1,#REF!,CX2,FALSE)</f>
        <v>#REF!</v>
      </c>
      <c r="CY18" s="121" t="e">
        <f>VLOOKUP(CY$1,#REF!,CY2,FALSE)</f>
        <v>#REF!</v>
      </c>
      <c r="CZ18" s="121" t="e">
        <f>VLOOKUP(CZ$1,#REF!,CZ2,FALSE)</f>
        <v>#REF!</v>
      </c>
      <c r="DA18" s="121" t="e">
        <f>VLOOKUP(DA$1,#REF!,DA2,FALSE)</f>
        <v>#REF!</v>
      </c>
      <c r="DB18" s="121" t="e">
        <f>VLOOKUP(DB$1,#REF!,DB2,FALSE)</f>
        <v>#REF!</v>
      </c>
      <c r="DD18" s="9" t="e">
        <f t="shared" si="34"/>
        <v>#REF!</v>
      </c>
      <c r="DE18" s="48" t="s">
        <v>398</v>
      </c>
      <c r="DF18" s="39" t="e">
        <f>(DF17+DF14)-(DF13-DG13+DF14)</f>
        <v>#REF!</v>
      </c>
      <c r="DG18" s="44" t="e">
        <f t="shared" ref="DG18" si="124">(DG17+DG14)-(DG13-DH13+DG14)</f>
        <v>#REF!</v>
      </c>
      <c r="DH18" s="39" t="e">
        <f t="shared" ref="DH18" si="125">(DH17+DH14)-(DH13-DI13+DH14)</f>
        <v>#REF!</v>
      </c>
      <c r="DI18" s="44" t="e">
        <f t="shared" ref="DI18" si="126">(DI17+DI14)-(DI13-DJ13+DI14)</f>
        <v>#REF!</v>
      </c>
      <c r="DJ18" s="39" t="e">
        <f t="shared" ref="DJ18" si="127">(DJ17+DJ14)-(DJ13-DK13+DJ14)</f>
        <v>#REF!</v>
      </c>
      <c r="DK18" s="44" t="e">
        <f t="shared" ref="DK18" si="128">(DK17+DK14)-(DK13-DL13+DK14)</f>
        <v>#REF!</v>
      </c>
      <c r="DL18" s="39" t="e">
        <f t="shared" ref="DL18" si="129">(DL17+DL14)-(DL13-DM13+DL14)</f>
        <v>#REF!</v>
      </c>
      <c r="DM18" s="44" t="e">
        <f t="shared" ref="DM18" si="130">(DM17+DM14)-(DM13-DN13+DM14)</f>
        <v>#REF!</v>
      </c>
      <c r="DN18" s="39" t="e">
        <f>(DN17+DN14)-(DN13-DO13+DN14)</f>
        <v>#REF!</v>
      </c>
      <c r="DO18" s="44" t="e">
        <f>(DO17+DO14)-(DO13+DO14)</f>
        <v>#REF!</v>
      </c>
      <c r="DQ18" s="9" t="e">
        <f t="shared" si="35"/>
        <v>#REF!</v>
      </c>
      <c r="DR18" s="48" t="s">
        <v>398</v>
      </c>
      <c r="DS18" s="39" t="e">
        <f>(DS17+DS14)-(DS13-DT13+DS14)</f>
        <v>#REF!</v>
      </c>
      <c r="DT18" s="44" t="e">
        <f t="shared" ref="DT18" si="131">(DT17+DT14)-(DT13-DU13+DT14)</f>
        <v>#REF!</v>
      </c>
      <c r="DU18" s="39" t="e">
        <f t="shared" ref="DU18" si="132">(DU17+DU14)-(DU13-DV13+DU14)</f>
        <v>#REF!</v>
      </c>
      <c r="DV18" s="44" t="e">
        <f t="shared" ref="DV18" si="133">(DV17+DV14)-(DV13-DW13+DV14)</f>
        <v>#REF!</v>
      </c>
      <c r="DW18" s="39" t="e">
        <f t="shared" ref="DW18" si="134">(DW17+DW14)-(DW13-DX13+DW14)</f>
        <v>#REF!</v>
      </c>
      <c r="DX18" s="44" t="e">
        <f t="shared" ref="DX18" si="135">(DX17+DX14)-(DX13-DY13+DX14)</f>
        <v>#REF!</v>
      </c>
      <c r="DY18" s="39" t="e">
        <f t="shared" ref="DY18" si="136">(DY17+DY14)-(DY13-DZ13+DY14)</f>
        <v>#REF!</v>
      </c>
      <c r="DZ18" s="44" t="e">
        <f t="shared" ref="DZ18" si="137">(DZ17+DZ14)-(DZ13-EA13+DZ14)</f>
        <v>#REF!</v>
      </c>
      <c r="EA18" s="39" t="e">
        <f>(EA17+EA14)-(EA13-EB13+EA14)</f>
        <v>#REF!</v>
      </c>
      <c r="EB18" s="44" t="e">
        <f>(EB17+EB14)-(EB13+EB14)</f>
        <v>#REF!</v>
      </c>
      <c r="ED18" s="9" t="e">
        <f t="shared" si="36"/>
        <v>#REF!</v>
      </c>
      <c r="EE18" s="48" t="s">
        <v>398</v>
      </c>
      <c r="EF18" s="39" t="e">
        <f>(EF17+EF14)-(EF13-EG13+EF14)</f>
        <v>#REF!</v>
      </c>
      <c r="EG18" s="44" t="e">
        <f t="shared" ref="EG18" si="138">(EG17+EG14)-(EG13-EH13+EG14)</f>
        <v>#REF!</v>
      </c>
      <c r="EH18" s="39" t="e">
        <f t="shared" ref="EH18" si="139">(EH17+EH14)-(EH13-EI13+EH14)</f>
        <v>#REF!</v>
      </c>
      <c r="EI18" s="44" t="e">
        <f t="shared" ref="EI18" si="140">(EI17+EI14)-(EI13-EJ13+EI14)</f>
        <v>#REF!</v>
      </c>
      <c r="EJ18" s="39" t="e">
        <f t="shared" ref="EJ18" si="141">(EJ17+EJ14)-(EJ13-EK13+EJ14)</f>
        <v>#REF!</v>
      </c>
      <c r="EK18" s="44" t="e">
        <f t="shared" ref="EK18" si="142">(EK17+EK14)-(EK13-EL13+EK14)</f>
        <v>#REF!</v>
      </c>
      <c r="EL18" s="39" t="e">
        <f t="shared" ref="EL18" si="143">(EL17+EL14)-(EL13-EM13+EL14)</f>
        <v>#REF!</v>
      </c>
      <c r="EM18" s="44" t="e">
        <f t="shared" ref="EM18" si="144">(EM17+EM14)-(EM13-EN13+EM14)</f>
        <v>#REF!</v>
      </c>
      <c r="EN18" s="39" t="e">
        <f>(EN17+EN14)-(EN13-EO13+EN14)</f>
        <v>#REF!</v>
      </c>
      <c r="EO18" s="44" t="e">
        <f>(EO17+EO14)-(EO13+EO14)</f>
        <v>#REF!</v>
      </c>
      <c r="EQ18" s="9" t="e">
        <f t="shared" si="37"/>
        <v>#REF!</v>
      </c>
      <c r="ER18" s="48" t="s">
        <v>398</v>
      </c>
      <c r="ES18" s="39" t="e">
        <f>(ES17+ES14)-(ES13-ET13+ES14)</f>
        <v>#REF!</v>
      </c>
      <c r="ET18" s="44" t="e">
        <f t="shared" ref="ET18" si="145">(ET17+ET14)-(ET13-EU13+ET14)</f>
        <v>#REF!</v>
      </c>
      <c r="EU18" s="39" t="e">
        <f t="shared" ref="EU18" si="146">(EU17+EU14)-(EU13-EV13+EU14)</f>
        <v>#REF!</v>
      </c>
      <c r="EV18" s="44" t="e">
        <f t="shared" ref="EV18" si="147">(EV17+EV14)-(EV13-EW13+EV14)</f>
        <v>#REF!</v>
      </c>
      <c r="EW18" s="39" t="e">
        <f t="shared" ref="EW18" si="148">(EW17+EW14)-(EW13-EX13+EW14)</f>
        <v>#REF!</v>
      </c>
      <c r="EX18" s="44" t="e">
        <f t="shared" ref="EX18" si="149">(EX17+EX14)-(EX13-EY13+EX14)</f>
        <v>#REF!</v>
      </c>
      <c r="EY18" s="39" t="e">
        <f t="shared" ref="EY18" si="150">(EY17+EY14)-(EY13-EZ13+EY14)</f>
        <v>#REF!</v>
      </c>
      <c r="EZ18" s="44" t="e">
        <f t="shared" ref="EZ18" si="151">(EZ17+EZ14)-(EZ13-FA13+EZ14)</f>
        <v>#REF!</v>
      </c>
      <c r="FA18" s="39" t="e">
        <f>(FA17+FA14)-(FA13-FB13+FA14)</f>
        <v>#REF!</v>
      </c>
      <c r="FB18" s="44" t="e">
        <f>(FB17+FB14)-(FB13+FB14)</f>
        <v>#REF!</v>
      </c>
      <c r="FD18" s="9" t="e">
        <f t="shared" si="38"/>
        <v>#REF!</v>
      </c>
      <c r="FE18" s="48" t="s">
        <v>398</v>
      </c>
      <c r="FF18" s="39" t="e">
        <f>(FF17+FF14)-(FF13-FG13+FF14)</f>
        <v>#REF!</v>
      </c>
      <c r="FG18" s="44" t="e">
        <f t="shared" ref="FG18" si="152">(FG17+FG14)-(FG13-FH13+FG14)</f>
        <v>#REF!</v>
      </c>
      <c r="FH18" s="39" t="e">
        <f t="shared" ref="FH18" si="153">(FH17+FH14)-(FH13-FI13+FH14)</f>
        <v>#REF!</v>
      </c>
      <c r="FI18" s="44" t="e">
        <f t="shared" ref="FI18" si="154">(FI17+FI14)-(FI13-FJ13+FI14)</f>
        <v>#REF!</v>
      </c>
      <c r="FJ18" s="39" t="e">
        <f t="shared" ref="FJ18" si="155">(FJ17+FJ14)-(FJ13-FK13+FJ14)</f>
        <v>#REF!</v>
      </c>
      <c r="FK18" s="44" t="e">
        <f t="shared" ref="FK18" si="156">(FK17+FK14)-(FK13-FL13+FK14)</f>
        <v>#REF!</v>
      </c>
      <c r="FL18" s="39" t="e">
        <f t="shared" ref="FL18" si="157">(FL17+FL14)-(FL13-FM13+FL14)</f>
        <v>#REF!</v>
      </c>
      <c r="FM18" s="44" t="e">
        <f t="shared" ref="FM18" si="158">(FM17+FM14)-(FM13-FN13+FM14)</f>
        <v>#REF!</v>
      </c>
      <c r="FN18" s="39" t="e">
        <f>(FN17+FN14)-(FN13-FO13+FN14)</f>
        <v>#REF!</v>
      </c>
      <c r="FO18" s="44" t="e">
        <f>(FO17+FO14)-(FO13+FO14)</f>
        <v>#REF!</v>
      </c>
      <c r="FQ18" s="9" t="e">
        <f t="shared" si="39"/>
        <v>#REF!</v>
      </c>
      <c r="FR18" s="48" t="s">
        <v>398</v>
      </c>
      <c r="FS18" s="39" t="e">
        <f>(FS17+FS14)-(FS13-FT13+FS14)</f>
        <v>#REF!</v>
      </c>
      <c r="FT18" s="44" t="e">
        <f t="shared" ref="FT18" si="159">(FT17+FT14)-(FT13-FU13+FT14)</f>
        <v>#REF!</v>
      </c>
      <c r="FU18" s="39" t="e">
        <f t="shared" ref="FU18" si="160">(FU17+FU14)-(FU13-FV13+FU14)</f>
        <v>#REF!</v>
      </c>
      <c r="FV18" s="44" t="e">
        <f t="shared" ref="FV18" si="161">(FV17+FV14)-(FV13-FW13+FV14)</f>
        <v>#REF!</v>
      </c>
      <c r="FW18" s="39" t="e">
        <f t="shared" ref="FW18" si="162">(FW17+FW14)-(FW13-FX13+FW14)</f>
        <v>#REF!</v>
      </c>
      <c r="FX18" s="44" t="e">
        <f t="shared" ref="FX18" si="163">(FX17+FX14)-(FX13-FY13+FX14)</f>
        <v>#REF!</v>
      </c>
      <c r="FY18" s="39" t="e">
        <f t="shared" ref="FY18" si="164">(FY17+FY14)-(FY13-FZ13+FY14)</f>
        <v>#REF!</v>
      </c>
      <c r="FZ18" s="44" t="e">
        <f t="shared" ref="FZ18" si="165">(FZ17+FZ14)-(FZ13-GA13+FZ14)</f>
        <v>#REF!</v>
      </c>
      <c r="GA18" s="39" t="e">
        <f>(GA17+GA14)-(GA13-GB13+GA14)</f>
        <v>#REF!</v>
      </c>
      <c r="GB18" s="44" t="e">
        <f>(GB17+GB14)-(GB13+GB14)</f>
        <v>#REF!</v>
      </c>
      <c r="GD18" s="9" t="e">
        <f t="shared" si="40"/>
        <v>#REF!</v>
      </c>
      <c r="GE18" s="48" t="s">
        <v>398</v>
      </c>
      <c r="GF18" s="39" t="e">
        <f>(GF17+GF14)-(GF13-GG13+GF14)</f>
        <v>#REF!</v>
      </c>
      <c r="GG18" s="44" t="e">
        <f t="shared" ref="GG18" si="166">(GG17+GG14)-(GG13-GH13+GG14)</f>
        <v>#REF!</v>
      </c>
      <c r="GH18" s="39" t="e">
        <f t="shared" ref="GH18" si="167">(GH17+GH14)-(GH13-GI13+GH14)</f>
        <v>#REF!</v>
      </c>
      <c r="GI18" s="44" t="e">
        <f t="shared" ref="GI18" si="168">(GI17+GI14)-(GI13-GJ13+GI14)</f>
        <v>#REF!</v>
      </c>
      <c r="GJ18" s="39" t="e">
        <f t="shared" ref="GJ18" si="169">(GJ17+GJ14)-(GJ13-GK13+GJ14)</f>
        <v>#REF!</v>
      </c>
      <c r="GK18" s="44" t="e">
        <f t="shared" ref="GK18" si="170">(GK17+GK14)-(GK13-GL13+GK14)</f>
        <v>#REF!</v>
      </c>
      <c r="GL18" s="39" t="e">
        <f t="shared" ref="GL18" si="171">(GL17+GL14)-(GL13-GM13+GL14)</f>
        <v>#REF!</v>
      </c>
      <c r="GM18" s="44" t="e">
        <f t="shared" ref="GM18" si="172">(GM17+GM14)-(GM13-GN13+GM14)</f>
        <v>#REF!</v>
      </c>
      <c r="GN18" s="39" t="e">
        <f>(GN17+GN14)-(GN13-GO13+GN14)</f>
        <v>#REF!</v>
      </c>
      <c r="GO18" s="44" t="e">
        <f>(GO17+GO14)-(GO13+GO14)</f>
        <v>#REF!</v>
      </c>
      <c r="GQ18" s="9" t="e">
        <f t="shared" si="41"/>
        <v>#REF!</v>
      </c>
      <c r="GR18" s="48" t="s">
        <v>398</v>
      </c>
      <c r="GS18" s="39" t="e">
        <f>(GS17+GS14)-(GS13-GT13+GS14)</f>
        <v>#REF!</v>
      </c>
      <c r="GT18" s="44" t="e">
        <f t="shared" ref="GT18" si="173">(GT17+GT14)-(GT13-GU13+GT14)</f>
        <v>#REF!</v>
      </c>
      <c r="GU18" s="39" t="e">
        <f t="shared" ref="GU18" si="174">(GU17+GU14)-(GU13-GV13+GU14)</f>
        <v>#REF!</v>
      </c>
      <c r="GV18" s="44" t="e">
        <f t="shared" ref="GV18" si="175">(GV17+GV14)-(GV13-GW13+GV14)</f>
        <v>#REF!</v>
      </c>
      <c r="GW18" s="39" t="e">
        <f t="shared" ref="GW18" si="176">(GW17+GW14)-(GW13-GX13+GW14)</f>
        <v>#REF!</v>
      </c>
      <c r="GX18" s="44" t="e">
        <f t="shared" ref="GX18" si="177">(GX17+GX14)-(GX13-GY13+GX14)</f>
        <v>#REF!</v>
      </c>
      <c r="GY18" s="39" t="e">
        <f t="shared" ref="GY18" si="178">(GY17+GY14)-(GY13-GZ13+GY14)</f>
        <v>#REF!</v>
      </c>
      <c r="GZ18" s="44" t="e">
        <f t="shared" ref="GZ18" si="179">(GZ17+GZ14)-(GZ13-HA13+GZ14)</f>
        <v>#REF!</v>
      </c>
      <c r="HA18" s="39" t="e">
        <f>(HA17+HA14)-(HA13-HB13+HA14)</f>
        <v>#REF!</v>
      </c>
      <c r="HB18" s="44" t="e">
        <f>(HB17+HB14)-(HB13+HB14)</f>
        <v>#REF!</v>
      </c>
      <c r="HD18" s="9" t="e">
        <f t="shared" si="42"/>
        <v>#REF!</v>
      </c>
      <c r="HE18" s="48" t="s">
        <v>398</v>
      </c>
      <c r="HF18" s="39" t="e">
        <f>(HF17+HF14)-(HF13-HG13+HF14)</f>
        <v>#REF!</v>
      </c>
      <c r="HG18" s="44" t="e">
        <f t="shared" ref="HG18" si="180">(HG17+HG14)-(HG13-HH13+HG14)</f>
        <v>#REF!</v>
      </c>
      <c r="HH18" s="39" t="e">
        <f t="shared" ref="HH18" si="181">(HH17+HH14)-(HH13-HI13+HH14)</f>
        <v>#REF!</v>
      </c>
      <c r="HI18" s="44" t="e">
        <f t="shared" ref="HI18" si="182">(HI17+HI14)-(HI13-HJ13+HI14)</f>
        <v>#REF!</v>
      </c>
      <c r="HJ18" s="39" t="e">
        <f t="shared" ref="HJ18" si="183">(HJ17+HJ14)-(HJ13-HK13+HJ14)</f>
        <v>#REF!</v>
      </c>
      <c r="HK18" s="44" t="e">
        <f t="shared" ref="HK18" si="184">(HK17+HK14)-(HK13-HL13+HK14)</f>
        <v>#REF!</v>
      </c>
      <c r="HL18" s="39" t="e">
        <f t="shared" ref="HL18" si="185">(HL17+HL14)-(HL13-HM13+HL14)</f>
        <v>#REF!</v>
      </c>
      <c r="HM18" s="44" t="e">
        <f t="shared" ref="HM18" si="186">(HM17+HM14)-(HM13-HN13+HM14)</f>
        <v>#REF!</v>
      </c>
      <c r="HN18" s="39" t="e">
        <f>(HN17+HN14)-(HN13-HO13+HN14)</f>
        <v>#REF!</v>
      </c>
      <c r="HO18" s="44" t="e">
        <f>(HO17+HO14)-(HO13+HO14)</f>
        <v>#REF!</v>
      </c>
    </row>
    <row r="19" spans="2:223" ht="18" x14ac:dyDescent="0.25">
      <c r="B19" s="53">
        <f t="shared" si="26"/>
        <v>16</v>
      </c>
      <c r="C19" s="96" t="e">
        <f>#REF!</f>
        <v>#REF!</v>
      </c>
      <c r="D19" s="57" t="e">
        <f>VLOOKUP(D$1,#REF!,D2,FALSE)</f>
        <v>#REF!</v>
      </c>
      <c r="E19" s="57" t="e">
        <f>VLOOKUP(E$1,#REF!,E2,FALSE)</f>
        <v>#REF!</v>
      </c>
      <c r="F19" s="57" t="e">
        <f>VLOOKUP(F$1,#REF!,F2,FALSE)</f>
        <v>#REF!</v>
      </c>
      <c r="G19" s="57" t="e">
        <f>VLOOKUP(G$1,#REF!,G2,FALSE)</f>
        <v>#REF!</v>
      </c>
      <c r="H19" s="57" t="e">
        <f>VLOOKUP(H$1,#REF!,H2,FALSE)</f>
        <v>#REF!</v>
      </c>
      <c r="I19" s="57" t="e">
        <f>VLOOKUP(I$1,#REF!,I2,FALSE)</f>
        <v>#REF!</v>
      </c>
      <c r="J19" s="57" t="e">
        <f>VLOOKUP(J$1,#REF!,J2,FALSE)</f>
        <v>#REF!</v>
      </c>
      <c r="K19" s="57" t="e">
        <f>VLOOKUP(K$1,#REF!,K2,FALSE)</f>
        <v>#REF!</v>
      </c>
      <c r="L19" s="57" t="e">
        <f>VLOOKUP(L$1,#REF!,L2,FALSE)</f>
        <v>#REF!</v>
      </c>
      <c r="M19" s="57" t="e">
        <f>VLOOKUP(M$1,#REF!,M2,FALSE)</f>
        <v>#REF!</v>
      </c>
      <c r="N19" s="55">
        <f t="shared" si="17"/>
        <v>0</v>
      </c>
      <c r="O19" s="50" t="str">
        <f t="shared" si="18"/>
        <v>No-To be included in the study</v>
      </c>
      <c r="Q19" s="9">
        <f t="shared" si="27"/>
        <v>16</v>
      </c>
      <c r="R19" s="47" t="e">
        <f t="shared" si="19"/>
        <v>#REF!</v>
      </c>
      <c r="S19" s="57" t="e">
        <f>VLOOKUP(S$1,#REF!,S2,FALSE)</f>
        <v>#REF!</v>
      </c>
      <c r="T19" s="57" t="e">
        <f>VLOOKUP(T$1,#REF!,T2,FALSE)</f>
        <v>#REF!</v>
      </c>
      <c r="U19" s="57" t="e">
        <f>VLOOKUP(U$1,#REF!,U2,FALSE)</f>
        <v>#REF!</v>
      </c>
      <c r="V19" s="57" t="e">
        <f>VLOOKUP(V$1,#REF!,V2,FALSE)</f>
        <v>#REF!</v>
      </c>
      <c r="W19" s="57" t="e">
        <f>VLOOKUP(W$1,#REF!,W2,FALSE)</f>
        <v>#REF!</v>
      </c>
      <c r="X19" s="57" t="e">
        <f>VLOOKUP(X$1,#REF!,X2,FALSE)</f>
        <v>#REF!</v>
      </c>
      <c r="Y19" s="57" t="e">
        <f>VLOOKUP(Y$1,#REF!,Y2,FALSE)</f>
        <v>#REF!</v>
      </c>
      <c r="Z19" s="57" t="e">
        <f>VLOOKUP(Z$1,#REF!,Z2,FALSE)</f>
        <v>#REF!</v>
      </c>
      <c r="AA19" s="57" t="e">
        <f>VLOOKUP(AA$1,#REF!,AA2,FALSE)</f>
        <v>#REF!</v>
      </c>
      <c r="AB19" s="57" t="e">
        <f>VLOOKUP(AB$1,#REF!,AB2,FALSE)</f>
        <v>#REF!</v>
      </c>
      <c r="AD19" s="9">
        <f t="shared" si="28"/>
        <v>16</v>
      </c>
      <c r="AE19" s="47" t="e">
        <f t="shared" si="20"/>
        <v>#REF!</v>
      </c>
      <c r="AF19" s="117" t="e">
        <f>VLOOKUP(AF$1,#REF!,AF2,FALSE)</f>
        <v>#REF!</v>
      </c>
      <c r="AG19" s="117" t="e">
        <f>VLOOKUP(AG$1,#REF!,AG2,FALSE)</f>
        <v>#REF!</v>
      </c>
      <c r="AH19" s="117" t="e">
        <f>VLOOKUP(AH$1,#REF!,AH2,FALSE)</f>
        <v>#REF!</v>
      </c>
      <c r="AI19" s="117" t="e">
        <f>VLOOKUP(AI$1,#REF!,AI2,FALSE)</f>
        <v>#REF!</v>
      </c>
      <c r="AJ19" s="117" t="e">
        <f>VLOOKUP(AJ$1,#REF!,AJ2,FALSE)</f>
        <v>#REF!</v>
      </c>
      <c r="AK19" s="117" t="e">
        <f>VLOOKUP(AK$1,#REF!,AK2,FALSE)</f>
        <v>#REF!</v>
      </c>
      <c r="AL19" s="117" t="e">
        <f>VLOOKUP(AL$1,#REF!,AL2,FALSE)</f>
        <v>#REF!</v>
      </c>
      <c r="AM19" s="117" t="e">
        <f>VLOOKUP(AM$1,#REF!,AM2,FALSE)</f>
        <v>#REF!</v>
      </c>
      <c r="AN19" s="117" t="e">
        <f>VLOOKUP(AN$1,#REF!,AN2,FALSE)</f>
        <v>#REF!</v>
      </c>
      <c r="AO19" s="117" t="e">
        <f>VLOOKUP(AO$1,#REF!,AO2,FALSE)</f>
        <v>#REF!</v>
      </c>
      <c r="AQ19" s="9">
        <f t="shared" si="29"/>
        <v>16</v>
      </c>
      <c r="AR19" s="47" t="e">
        <f t="shared" si="21"/>
        <v>#REF!</v>
      </c>
      <c r="AS19" s="117" t="e">
        <f>VLOOKUP(AS$1,#REF!,AS2,FALSE)</f>
        <v>#REF!</v>
      </c>
      <c r="AT19" s="117" t="e">
        <f>VLOOKUP(AT$1,#REF!,AT2,FALSE)</f>
        <v>#REF!</v>
      </c>
      <c r="AU19" s="117" t="e">
        <f>VLOOKUP(AU$1,#REF!,AU2,FALSE)</f>
        <v>#REF!</v>
      </c>
      <c r="AV19" s="117" t="e">
        <f>VLOOKUP(AV$1,#REF!,AV2,FALSE)</f>
        <v>#REF!</v>
      </c>
      <c r="AW19" s="117" t="e">
        <f>VLOOKUP(AW$1,#REF!,AW2,FALSE)</f>
        <v>#REF!</v>
      </c>
      <c r="AX19" s="117" t="e">
        <f>VLOOKUP(AX$1,#REF!,AX2,FALSE)</f>
        <v>#REF!</v>
      </c>
      <c r="AY19" s="117" t="e">
        <f>VLOOKUP(AY$1,#REF!,AY2,FALSE)</f>
        <v>#REF!</v>
      </c>
      <c r="AZ19" s="117" t="e">
        <f>VLOOKUP(AZ$1,#REF!,AZ2,FALSE)</f>
        <v>#REF!</v>
      </c>
      <c r="BA19" s="117" t="e">
        <f>VLOOKUP(BA$1,#REF!,BA2,FALSE)</f>
        <v>#REF!</v>
      </c>
      <c r="BB19" s="117" t="e">
        <f>VLOOKUP(BB$1,#REF!,BB2,FALSE)</f>
        <v>#REF!</v>
      </c>
      <c r="BD19" s="9">
        <f t="shared" si="30"/>
        <v>16</v>
      </c>
      <c r="BE19" s="47" t="e">
        <f t="shared" si="22"/>
        <v>#REF!</v>
      </c>
      <c r="BF19" s="121" t="e">
        <f>VLOOKUP(BF$1,#REF!,BF2,FALSE)</f>
        <v>#REF!</v>
      </c>
      <c r="BG19" s="121" t="e">
        <f>VLOOKUP(BG$1,#REF!,BG2,FALSE)</f>
        <v>#REF!</v>
      </c>
      <c r="BH19" s="121" t="e">
        <f>VLOOKUP(BH$1,#REF!,BH2,FALSE)</f>
        <v>#REF!</v>
      </c>
      <c r="BI19" s="121" t="e">
        <f>VLOOKUP(BI$1,#REF!,BI2,FALSE)</f>
        <v>#REF!</v>
      </c>
      <c r="BJ19" s="121" t="e">
        <f>VLOOKUP(BJ$1,#REF!,BJ2,FALSE)</f>
        <v>#REF!</v>
      </c>
      <c r="BK19" s="121" t="e">
        <f>VLOOKUP(BK$1,#REF!,BK2,FALSE)</f>
        <v>#REF!</v>
      </c>
      <c r="BL19" s="121" t="e">
        <f>VLOOKUP(BL$1,#REF!,BL2,FALSE)</f>
        <v>#REF!</v>
      </c>
      <c r="BM19" s="121" t="e">
        <f>VLOOKUP(BM$1,#REF!,BM2,FALSE)</f>
        <v>#REF!</v>
      </c>
      <c r="BN19" s="121" t="e">
        <f>VLOOKUP(BN$1,#REF!,BN2,FALSE)</f>
        <v>#REF!</v>
      </c>
      <c r="BO19" s="121" t="e">
        <f>VLOOKUP(BO$1,#REF!,BO2,FALSE)</f>
        <v>#REF!</v>
      </c>
      <c r="BQ19" s="9">
        <f t="shared" si="31"/>
        <v>16</v>
      </c>
      <c r="BR19" s="47" t="e">
        <f t="shared" si="23"/>
        <v>#REF!</v>
      </c>
      <c r="BS19" s="121" t="e">
        <f>VLOOKUP(BS$1,#REF!,BS2,FALSE)</f>
        <v>#REF!</v>
      </c>
      <c r="BT19" s="121" t="e">
        <f>VLOOKUP(BT$1,#REF!,BT2,FALSE)</f>
        <v>#REF!</v>
      </c>
      <c r="BU19" s="121" t="e">
        <f>VLOOKUP(BU$1,#REF!,BU2,FALSE)</f>
        <v>#REF!</v>
      </c>
      <c r="BV19" s="121" t="e">
        <f>VLOOKUP(BV$1,#REF!,BV2,FALSE)</f>
        <v>#REF!</v>
      </c>
      <c r="BW19" s="121" t="e">
        <f>VLOOKUP(BW$1,#REF!,BW2,FALSE)</f>
        <v>#REF!</v>
      </c>
      <c r="BX19" s="121" t="e">
        <f>VLOOKUP(BX$1,#REF!,BX2,FALSE)</f>
        <v>#REF!</v>
      </c>
      <c r="BY19" s="121" t="e">
        <f>VLOOKUP(BY$1,#REF!,BY2,FALSE)</f>
        <v>#REF!</v>
      </c>
      <c r="BZ19" s="121" t="e">
        <f>VLOOKUP(BZ$1,#REF!,BZ2,FALSE)</f>
        <v>#REF!</v>
      </c>
      <c r="CA19" s="121" t="e">
        <f>VLOOKUP(CA$1,#REF!,CA2,FALSE)</f>
        <v>#REF!</v>
      </c>
      <c r="CB19" s="121" t="e">
        <f>VLOOKUP(CB$1,#REF!,CB2,FALSE)</f>
        <v>#REF!</v>
      </c>
      <c r="CD19" s="9">
        <f t="shared" si="32"/>
        <v>16</v>
      </c>
      <c r="CE19" s="47" t="e">
        <f t="shared" si="24"/>
        <v>#REF!</v>
      </c>
      <c r="CF19" s="121" t="e">
        <f>VLOOKUP(CF$1,#REF!,CF2,FALSE)</f>
        <v>#REF!</v>
      </c>
      <c r="CG19" s="121" t="e">
        <f>VLOOKUP(CG$1,#REF!,CG2,FALSE)</f>
        <v>#REF!</v>
      </c>
      <c r="CH19" s="121" t="e">
        <f>VLOOKUP(CH$1,#REF!,CH2,FALSE)</f>
        <v>#REF!</v>
      </c>
      <c r="CI19" s="121" t="e">
        <f>VLOOKUP(CI$1,#REF!,CI2,FALSE)</f>
        <v>#REF!</v>
      </c>
      <c r="CJ19" s="121" t="e">
        <f>VLOOKUP(CJ$1,#REF!,CJ2,FALSE)</f>
        <v>#REF!</v>
      </c>
      <c r="CK19" s="121" t="e">
        <f>VLOOKUP(CK$1,#REF!,CK2,FALSE)</f>
        <v>#REF!</v>
      </c>
      <c r="CL19" s="121" t="e">
        <f>VLOOKUP(CL$1,#REF!,CL2,FALSE)</f>
        <v>#REF!</v>
      </c>
      <c r="CM19" s="121" t="e">
        <f>VLOOKUP(CM$1,#REF!,CM2,FALSE)</f>
        <v>#REF!</v>
      </c>
      <c r="CN19" s="121" t="e">
        <f>VLOOKUP(CN$1,#REF!,CN2,FALSE)</f>
        <v>#REF!</v>
      </c>
      <c r="CO19" s="121" t="e">
        <f>VLOOKUP(CO$1,#REF!,CO2,FALSE)</f>
        <v>#REF!</v>
      </c>
      <c r="CQ19" s="9">
        <f t="shared" si="33"/>
        <v>16</v>
      </c>
      <c r="CR19" s="47" t="e">
        <f t="shared" si="25"/>
        <v>#REF!</v>
      </c>
      <c r="CS19" s="121" t="e">
        <f>VLOOKUP(CS$1,#REF!,CS2,FALSE)</f>
        <v>#REF!</v>
      </c>
      <c r="CT19" s="121" t="e">
        <f>VLOOKUP(CT$1,#REF!,CT2,FALSE)</f>
        <v>#REF!</v>
      </c>
      <c r="CU19" s="121" t="e">
        <f>VLOOKUP(CU$1,#REF!,CU2,FALSE)</f>
        <v>#REF!</v>
      </c>
      <c r="CV19" s="121" t="e">
        <f>VLOOKUP(CV$1,#REF!,CV2,FALSE)</f>
        <v>#REF!</v>
      </c>
      <c r="CW19" s="121" t="e">
        <f>VLOOKUP(CW$1,#REF!,CW2,FALSE)</f>
        <v>#REF!</v>
      </c>
      <c r="CX19" s="121" t="e">
        <f>VLOOKUP(CX$1,#REF!,CX2,FALSE)</f>
        <v>#REF!</v>
      </c>
      <c r="CY19" s="121" t="e">
        <f>VLOOKUP(CY$1,#REF!,CY2,FALSE)</f>
        <v>#REF!</v>
      </c>
      <c r="CZ19" s="121" t="e">
        <f>VLOOKUP(CZ$1,#REF!,CZ2,FALSE)</f>
        <v>#REF!</v>
      </c>
      <c r="DA19" s="121" t="e">
        <f>VLOOKUP(DA$1,#REF!,DA2,FALSE)</f>
        <v>#REF!</v>
      </c>
      <c r="DB19" s="121" t="e">
        <f>VLOOKUP(DB$1,#REF!,DB2,FALSE)</f>
        <v>#REF!</v>
      </c>
      <c r="DD19" s="9" t="e">
        <f t="shared" si="34"/>
        <v>#REF!</v>
      </c>
      <c r="DE19" s="48" t="s">
        <v>399</v>
      </c>
      <c r="DF19" s="40" t="e">
        <f>DF18/DF9</f>
        <v>#REF!</v>
      </c>
      <c r="DG19" s="45" t="e">
        <f>DG18/DG9</f>
        <v>#REF!</v>
      </c>
      <c r="DH19" s="40" t="e">
        <f t="shared" ref="DH19:DO19" si="187">DH18/DH9</f>
        <v>#REF!</v>
      </c>
      <c r="DI19" s="45" t="e">
        <f t="shared" si="187"/>
        <v>#REF!</v>
      </c>
      <c r="DJ19" s="40" t="e">
        <f t="shared" si="187"/>
        <v>#REF!</v>
      </c>
      <c r="DK19" s="45" t="e">
        <f t="shared" si="187"/>
        <v>#REF!</v>
      </c>
      <c r="DL19" s="40" t="e">
        <f t="shared" si="187"/>
        <v>#REF!</v>
      </c>
      <c r="DM19" s="45" t="e">
        <f t="shared" si="187"/>
        <v>#REF!</v>
      </c>
      <c r="DN19" s="40" t="e">
        <f t="shared" si="187"/>
        <v>#REF!</v>
      </c>
      <c r="DO19" s="45" t="e">
        <f t="shared" si="187"/>
        <v>#REF!</v>
      </c>
      <c r="DQ19" s="9" t="e">
        <f t="shared" si="35"/>
        <v>#REF!</v>
      </c>
      <c r="DR19" s="48" t="s">
        <v>399</v>
      </c>
      <c r="DS19" s="40" t="e">
        <f>DS18/DS9</f>
        <v>#REF!</v>
      </c>
      <c r="DT19" s="45" t="e">
        <f>DT18/DT9</f>
        <v>#REF!</v>
      </c>
      <c r="DU19" s="40" t="e">
        <f t="shared" ref="DU19:EB19" si="188">DU18/DU9</f>
        <v>#REF!</v>
      </c>
      <c r="DV19" s="45" t="e">
        <f t="shared" si="188"/>
        <v>#REF!</v>
      </c>
      <c r="DW19" s="40" t="e">
        <f t="shared" si="188"/>
        <v>#REF!</v>
      </c>
      <c r="DX19" s="45" t="e">
        <f t="shared" si="188"/>
        <v>#REF!</v>
      </c>
      <c r="DY19" s="40" t="e">
        <f t="shared" si="188"/>
        <v>#REF!</v>
      </c>
      <c r="DZ19" s="45" t="e">
        <f t="shared" si="188"/>
        <v>#REF!</v>
      </c>
      <c r="EA19" s="40" t="e">
        <f t="shared" si="188"/>
        <v>#REF!</v>
      </c>
      <c r="EB19" s="45" t="e">
        <f t="shared" si="188"/>
        <v>#REF!</v>
      </c>
      <c r="ED19" s="9" t="e">
        <f t="shared" si="36"/>
        <v>#REF!</v>
      </c>
      <c r="EE19" s="48" t="s">
        <v>399</v>
      </c>
      <c r="EF19" s="40" t="e">
        <f>EF18/EF9</f>
        <v>#REF!</v>
      </c>
      <c r="EG19" s="45" t="e">
        <f>EG18/EG9</f>
        <v>#REF!</v>
      </c>
      <c r="EH19" s="40" t="e">
        <f t="shared" ref="EH19:EO19" si="189">EH18/EH9</f>
        <v>#REF!</v>
      </c>
      <c r="EI19" s="45" t="e">
        <f t="shared" si="189"/>
        <v>#REF!</v>
      </c>
      <c r="EJ19" s="40" t="e">
        <f t="shared" si="189"/>
        <v>#REF!</v>
      </c>
      <c r="EK19" s="45" t="e">
        <f t="shared" si="189"/>
        <v>#REF!</v>
      </c>
      <c r="EL19" s="40" t="e">
        <f t="shared" si="189"/>
        <v>#REF!</v>
      </c>
      <c r="EM19" s="45" t="e">
        <f t="shared" si="189"/>
        <v>#REF!</v>
      </c>
      <c r="EN19" s="40" t="e">
        <f t="shared" si="189"/>
        <v>#REF!</v>
      </c>
      <c r="EO19" s="45" t="e">
        <f t="shared" si="189"/>
        <v>#REF!</v>
      </c>
      <c r="EQ19" s="9" t="e">
        <f t="shared" si="37"/>
        <v>#REF!</v>
      </c>
      <c r="ER19" s="48" t="s">
        <v>399</v>
      </c>
      <c r="ES19" s="40" t="e">
        <f>ES18/ES9</f>
        <v>#REF!</v>
      </c>
      <c r="ET19" s="45" t="e">
        <f>ET18/ET9</f>
        <v>#REF!</v>
      </c>
      <c r="EU19" s="40" t="e">
        <f t="shared" ref="EU19:FB19" si="190">EU18/EU9</f>
        <v>#REF!</v>
      </c>
      <c r="EV19" s="45" t="e">
        <f t="shared" si="190"/>
        <v>#REF!</v>
      </c>
      <c r="EW19" s="40" t="e">
        <f t="shared" si="190"/>
        <v>#REF!</v>
      </c>
      <c r="EX19" s="45" t="e">
        <f t="shared" si="190"/>
        <v>#REF!</v>
      </c>
      <c r="EY19" s="40" t="e">
        <f t="shared" si="190"/>
        <v>#REF!</v>
      </c>
      <c r="EZ19" s="45" t="e">
        <f t="shared" si="190"/>
        <v>#REF!</v>
      </c>
      <c r="FA19" s="40" t="e">
        <f t="shared" si="190"/>
        <v>#REF!</v>
      </c>
      <c r="FB19" s="45" t="e">
        <f t="shared" si="190"/>
        <v>#REF!</v>
      </c>
      <c r="FD19" s="9" t="e">
        <f t="shared" si="38"/>
        <v>#REF!</v>
      </c>
      <c r="FE19" s="48" t="s">
        <v>399</v>
      </c>
      <c r="FF19" s="40" t="e">
        <f>FF18/FF9</f>
        <v>#REF!</v>
      </c>
      <c r="FG19" s="45" t="e">
        <f>FG18/FG9</f>
        <v>#REF!</v>
      </c>
      <c r="FH19" s="40" t="e">
        <f t="shared" ref="FH19:FO19" si="191">FH18/FH9</f>
        <v>#REF!</v>
      </c>
      <c r="FI19" s="45" t="e">
        <f t="shared" si="191"/>
        <v>#REF!</v>
      </c>
      <c r="FJ19" s="40" t="e">
        <f t="shared" si="191"/>
        <v>#REF!</v>
      </c>
      <c r="FK19" s="45" t="e">
        <f t="shared" si="191"/>
        <v>#REF!</v>
      </c>
      <c r="FL19" s="40" t="e">
        <f t="shared" si="191"/>
        <v>#REF!</v>
      </c>
      <c r="FM19" s="45" t="e">
        <f t="shared" si="191"/>
        <v>#REF!</v>
      </c>
      <c r="FN19" s="40" t="e">
        <f t="shared" si="191"/>
        <v>#REF!</v>
      </c>
      <c r="FO19" s="45" t="e">
        <f t="shared" si="191"/>
        <v>#REF!</v>
      </c>
      <c r="FQ19" s="9" t="e">
        <f t="shared" si="39"/>
        <v>#REF!</v>
      </c>
      <c r="FR19" s="48" t="s">
        <v>399</v>
      </c>
      <c r="FS19" s="40" t="e">
        <f>FS18/FS9</f>
        <v>#REF!</v>
      </c>
      <c r="FT19" s="45" t="e">
        <f>FT18/FT9</f>
        <v>#REF!</v>
      </c>
      <c r="FU19" s="40" t="e">
        <f t="shared" ref="FU19:GB19" si="192">FU18/FU9</f>
        <v>#REF!</v>
      </c>
      <c r="FV19" s="45" t="e">
        <f t="shared" si="192"/>
        <v>#REF!</v>
      </c>
      <c r="FW19" s="40" t="e">
        <f t="shared" si="192"/>
        <v>#REF!</v>
      </c>
      <c r="FX19" s="45" t="e">
        <f t="shared" si="192"/>
        <v>#REF!</v>
      </c>
      <c r="FY19" s="40" t="e">
        <f t="shared" si="192"/>
        <v>#REF!</v>
      </c>
      <c r="FZ19" s="45" t="e">
        <f t="shared" si="192"/>
        <v>#REF!</v>
      </c>
      <c r="GA19" s="40" t="e">
        <f t="shared" si="192"/>
        <v>#REF!</v>
      </c>
      <c r="GB19" s="45" t="e">
        <f t="shared" si="192"/>
        <v>#REF!</v>
      </c>
      <c r="GD19" s="9" t="e">
        <f t="shared" si="40"/>
        <v>#REF!</v>
      </c>
      <c r="GE19" s="48" t="s">
        <v>399</v>
      </c>
      <c r="GF19" s="40" t="e">
        <f>GF18/GF9</f>
        <v>#REF!</v>
      </c>
      <c r="GG19" s="45" t="e">
        <f>GG18/GG9</f>
        <v>#REF!</v>
      </c>
      <c r="GH19" s="40" t="e">
        <f t="shared" ref="GH19:GO19" si="193">GH18/GH9</f>
        <v>#REF!</v>
      </c>
      <c r="GI19" s="45" t="e">
        <f t="shared" si="193"/>
        <v>#REF!</v>
      </c>
      <c r="GJ19" s="40" t="e">
        <f t="shared" si="193"/>
        <v>#REF!</v>
      </c>
      <c r="GK19" s="45" t="e">
        <f t="shared" si="193"/>
        <v>#REF!</v>
      </c>
      <c r="GL19" s="40" t="e">
        <f t="shared" si="193"/>
        <v>#REF!</v>
      </c>
      <c r="GM19" s="45" t="e">
        <f t="shared" si="193"/>
        <v>#REF!</v>
      </c>
      <c r="GN19" s="40" t="e">
        <f t="shared" si="193"/>
        <v>#REF!</v>
      </c>
      <c r="GO19" s="45" t="e">
        <f t="shared" si="193"/>
        <v>#REF!</v>
      </c>
      <c r="GQ19" s="9" t="e">
        <f t="shared" si="41"/>
        <v>#REF!</v>
      </c>
      <c r="GR19" s="48" t="s">
        <v>399</v>
      </c>
      <c r="GS19" s="40" t="e">
        <f>GS18/GS9</f>
        <v>#REF!</v>
      </c>
      <c r="GT19" s="45" t="e">
        <f>GT18/GT9</f>
        <v>#REF!</v>
      </c>
      <c r="GU19" s="40" t="e">
        <f t="shared" ref="GU19:HB19" si="194">GU18/GU9</f>
        <v>#REF!</v>
      </c>
      <c r="GV19" s="45" t="e">
        <f t="shared" si="194"/>
        <v>#REF!</v>
      </c>
      <c r="GW19" s="40" t="e">
        <f t="shared" si="194"/>
        <v>#REF!</v>
      </c>
      <c r="GX19" s="45" t="e">
        <f t="shared" si="194"/>
        <v>#REF!</v>
      </c>
      <c r="GY19" s="40" t="e">
        <f t="shared" si="194"/>
        <v>#REF!</v>
      </c>
      <c r="GZ19" s="45" t="e">
        <f t="shared" si="194"/>
        <v>#REF!</v>
      </c>
      <c r="HA19" s="40" t="e">
        <f t="shared" si="194"/>
        <v>#REF!</v>
      </c>
      <c r="HB19" s="45" t="e">
        <f t="shared" si="194"/>
        <v>#REF!</v>
      </c>
      <c r="HD19" s="9" t="e">
        <f t="shared" si="42"/>
        <v>#REF!</v>
      </c>
      <c r="HE19" s="48" t="s">
        <v>399</v>
      </c>
      <c r="HF19" s="40" t="e">
        <f>HF18/HF9</f>
        <v>#REF!</v>
      </c>
      <c r="HG19" s="45" t="e">
        <f>HG18/HG9</f>
        <v>#REF!</v>
      </c>
      <c r="HH19" s="40" t="e">
        <f t="shared" ref="HH19:HO19" si="195">HH18/HH9</f>
        <v>#REF!</v>
      </c>
      <c r="HI19" s="45" t="e">
        <f t="shared" si="195"/>
        <v>#REF!</v>
      </c>
      <c r="HJ19" s="40" t="e">
        <f t="shared" si="195"/>
        <v>#REF!</v>
      </c>
      <c r="HK19" s="45" t="e">
        <f t="shared" si="195"/>
        <v>#REF!</v>
      </c>
      <c r="HL19" s="40" t="e">
        <f t="shared" si="195"/>
        <v>#REF!</v>
      </c>
      <c r="HM19" s="45" t="e">
        <f t="shared" si="195"/>
        <v>#REF!</v>
      </c>
      <c r="HN19" s="40" t="e">
        <f t="shared" si="195"/>
        <v>#REF!</v>
      </c>
      <c r="HO19" s="45" t="e">
        <f t="shared" si="195"/>
        <v>#REF!</v>
      </c>
    </row>
    <row r="20" spans="2:223" s="104" customFormat="1" ht="18" hidden="1" customHeight="1" x14ac:dyDescent="0.25">
      <c r="B20" s="99">
        <f t="shared" si="26"/>
        <v>17</v>
      </c>
      <c r="C20" s="110" t="e">
        <f>#REF!</f>
        <v>#REF!</v>
      </c>
      <c r="D20" s="101" t="e">
        <f>VLOOKUP(D$1,#REF!,D2,FALSE)</f>
        <v>#REF!</v>
      </c>
      <c r="E20" s="101" t="e">
        <f>VLOOKUP(E$1,#REF!,E2,FALSE)</f>
        <v>#REF!</v>
      </c>
      <c r="F20" s="101" t="e">
        <f>VLOOKUP(F$1,#REF!,F2,FALSE)</f>
        <v>#REF!</v>
      </c>
      <c r="G20" s="101" t="e">
        <f>VLOOKUP(G$1,#REF!,G2,FALSE)</f>
        <v>#REF!</v>
      </c>
      <c r="H20" s="101" t="e">
        <f>VLOOKUP(H$1,#REF!,H2,FALSE)</f>
        <v>#REF!</v>
      </c>
      <c r="I20" s="101" t="e">
        <f>VLOOKUP(I$1,#REF!,I2,FALSE)</f>
        <v>#REF!</v>
      </c>
      <c r="J20" s="101" t="e">
        <f>VLOOKUP(J$1,#REF!,J2,FALSE)</f>
        <v>#REF!</v>
      </c>
      <c r="K20" s="101" t="e">
        <f>VLOOKUP(K$1,#REF!,K2,FALSE)</f>
        <v>#REF!</v>
      </c>
      <c r="L20" s="101" t="e">
        <f>VLOOKUP(L$1,#REF!,L2,FALSE)</f>
        <v>#REF!</v>
      </c>
      <c r="M20" s="101" t="e">
        <f>VLOOKUP(M$1,#REF!,M2,FALSE)</f>
        <v>#REF!</v>
      </c>
      <c r="N20" s="102">
        <f t="shared" si="17"/>
        <v>0</v>
      </c>
      <c r="O20" s="103" t="str">
        <f t="shared" si="18"/>
        <v>No-To be included in the study</v>
      </c>
      <c r="Q20" s="105">
        <f t="shared" si="27"/>
        <v>17</v>
      </c>
      <c r="R20" s="105" t="e">
        <f t="shared" si="19"/>
        <v>#REF!</v>
      </c>
      <c r="S20" s="101" t="e">
        <f>VLOOKUP(S$1,#REF!,S2,FALSE)</f>
        <v>#REF!</v>
      </c>
      <c r="T20" s="101" t="e">
        <f>VLOOKUP(T$1,#REF!,T2,FALSE)</f>
        <v>#REF!</v>
      </c>
      <c r="U20" s="101" t="e">
        <f>VLOOKUP(U$1,#REF!,U2,FALSE)</f>
        <v>#REF!</v>
      </c>
      <c r="V20" s="101" t="e">
        <f>VLOOKUP(V$1,#REF!,V2,FALSE)</f>
        <v>#REF!</v>
      </c>
      <c r="W20" s="101" t="e">
        <f>VLOOKUP(W$1,#REF!,W2,FALSE)</f>
        <v>#REF!</v>
      </c>
      <c r="X20" s="101" t="e">
        <f>VLOOKUP(X$1,#REF!,X2,FALSE)</f>
        <v>#REF!</v>
      </c>
      <c r="Y20" s="101" t="e">
        <f>VLOOKUP(Y$1,#REF!,Y2,FALSE)</f>
        <v>#REF!</v>
      </c>
      <c r="Z20" s="101" t="e">
        <f>VLOOKUP(Z$1,#REF!,Z2,FALSE)</f>
        <v>#REF!</v>
      </c>
      <c r="AA20" s="101" t="e">
        <f>VLOOKUP(AA$1,#REF!,AA2,FALSE)</f>
        <v>#REF!</v>
      </c>
      <c r="AB20" s="101" t="e">
        <f>VLOOKUP(AB$1,#REF!,AB2,FALSE)</f>
        <v>#REF!</v>
      </c>
      <c r="AD20" s="105">
        <f t="shared" si="28"/>
        <v>17</v>
      </c>
      <c r="AE20" s="105" t="e">
        <f t="shared" si="20"/>
        <v>#REF!</v>
      </c>
      <c r="AF20" s="116" t="e">
        <f>VLOOKUP(AF$1,#REF!,AF2,FALSE)</f>
        <v>#REF!</v>
      </c>
      <c r="AG20" s="116" t="e">
        <f>VLOOKUP(AG$1,#REF!,AG2,FALSE)</f>
        <v>#REF!</v>
      </c>
      <c r="AH20" s="116" t="e">
        <f>VLOOKUP(AH$1,#REF!,AH2,FALSE)</f>
        <v>#REF!</v>
      </c>
      <c r="AI20" s="116" t="e">
        <f>VLOOKUP(AI$1,#REF!,AI2,FALSE)</f>
        <v>#REF!</v>
      </c>
      <c r="AJ20" s="116" t="e">
        <f>VLOOKUP(AJ$1,#REF!,AJ2,FALSE)</f>
        <v>#REF!</v>
      </c>
      <c r="AK20" s="116" t="e">
        <f>VLOOKUP(AK$1,#REF!,AK2,FALSE)</f>
        <v>#REF!</v>
      </c>
      <c r="AL20" s="116" t="e">
        <f>VLOOKUP(AL$1,#REF!,AL2,FALSE)</f>
        <v>#REF!</v>
      </c>
      <c r="AM20" s="116" t="e">
        <f>VLOOKUP(AM$1,#REF!,AM2,FALSE)</f>
        <v>#REF!</v>
      </c>
      <c r="AN20" s="116" t="e">
        <f>VLOOKUP(AN$1,#REF!,AN2,FALSE)</f>
        <v>#REF!</v>
      </c>
      <c r="AO20" s="116" t="e">
        <f>VLOOKUP(AO$1,#REF!,AO2,FALSE)</f>
        <v>#REF!</v>
      </c>
      <c r="AQ20" s="105">
        <f t="shared" si="29"/>
        <v>17</v>
      </c>
      <c r="AR20" s="105" t="e">
        <f t="shared" si="21"/>
        <v>#REF!</v>
      </c>
      <c r="AS20" s="116" t="e">
        <f>VLOOKUP(AS$1,#REF!,AS2,FALSE)</f>
        <v>#REF!</v>
      </c>
      <c r="AT20" s="116" t="e">
        <f>VLOOKUP(AT$1,#REF!,AT2,FALSE)</f>
        <v>#REF!</v>
      </c>
      <c r="AU20" s="116" t="e">
        <f>VLOOKUP(AU$1,#REF!,AU2,FALSE)</f>
        <v>#REF!</v>
      </c>
      <c r="AV20" s="116" t="e">
        <f>VLOOKUP(AV$1,#REF!,AV2,FALSE)</f>
        <v>#REF!</v>
      </c>
      <c r="AW20" s="116" t="e">
        <f>VLOOKUP(AW$1,#REF!,AW2,FALSE)</f>
        <v>#REF!</v>
      </c>
      <c r="AX20" s="116" t="e">
        <f>VLOOKUP(AX$1,#REF!,AX2,FALSE)</f>
        <v>#REF!</v>
      </c>
      <c r="AY20" s="116" t="e">
        <f>VLOOKUP(AY$1,#REF!,AY2,FALSE)</f>
        <v>#REF!</v>
      </c>
      <c r="AZ20" s="116" t="e">
        <f>VLOOKUP(AZ$1,#REF!,AZ2,FALSE)</f>
        <v>#REF!</v>
      </c>
      <c r="BA20" s="116" t="e">
        <f>VLOOKUP(BA$1,#REF!,BA2,FALSE)</f>
        <v>#REF!</v>
      </c>
      <c r="BB20" s="116" t="e">
        <f>VLOOKUP(BB$1,#REF!,BB2,FALSE)</f>
        <v>#REF!</v>
      </c>
      <c r="BD20" s="105">
        <f t="shared" si="30"/>
        <v>17</v>
      </c>
      <c r="BE20" s="105" t="e">
        <f t="shared" si="22"/>
        <v>#REF!</v>
      </c>
      <c r="BF20" s="120" t="e">
        <f>VLOOKUP(BF$1,#REF!,BF2,FALSE)</f>
        <v>#REF!</v>
      </c>
      <c r="BG20" s="120" t="e">
        <f>VLOOKUP(BG$1,#REF!,BG2,FALSE)</f>
        <v>#REF!</v>
      </c>
      <c r="BH20" s="120" t="e">
        <f>VLOOKUP(BH$1,#REF!,BH2,FALSE)</f>
        <v>#REF!</v>
      </c>
      <c r="BI20" s="120" t="e">
        <f>VLOOKUP(BI$1,#REF!,BI2,FALSE)</f>
        <v>#REF!</v>
      </c>
      <c r="BJ20" s="120" t="e">
        <f>VLOOKUP(BJ$1,#REF!,BJ2,FALSE)</f>
        <v>#REF!</v>
      </c>
      <c r="BK20" s="120" t="e">
        <f>VLOOKUP(BK$1,#REF!,BK2,FALSE)</f>
        <v>#REF!</v>
      </c>
      <c r="BL20" s="120" t="e">
        <f>VLOOKUP(BL$1,#REF!,BL2,FALSE)</f>
        <v>#REF!</v>
      </c>
      <c r="BM20" s="120" t="e">
        <f>VLOOKUP(BM$1,#REF!,BM2,FALSE)</f>
        <v>#REF!</v>
      </c>
      <c r="BN20" s="120" t="e">
        <f>VLOOKUP(BN$1,#REF!,BN2,FALSE)</f>
        <v>#REF!</v>
      </c>
      <c r="BO20" s="120" t="e">
        <f>VLOOKUP(BO$1,#REF!,BO2,FALSE)</f>
        <v>#REF!</v>
      </c>
      <c r="BQ20" s="105">
        <f t="shared" si="31"/>
        <v>17</v>
      </c>
      <c r="BR20" s="105" t="e">
        <f t="shared" si="23"/>
        <v>#REF!</v>
      </c>
      <c r="BS20" s="120" t="e">
        <f>VLOOKUP(BS$1,#REF!,BS2,FALSE)</f>
        <v>#REF!</v>
      </c>
      <c r="BT20" s="120" t="e">
        <f>VLOOKUP(BT$1,#REF!,BT2,FALSE)</f>
        <v>#REF!</v>
      </c>
      <c r="BU20" s="120" t="e">
        <f>VLOOKUP(BU$1,#REF!,BU2,FALSE)</f>
        <v>#REF!</v>
      </c>
      <c r="BV20" s="120" t="e">
        <f>VLOOKUP(BV$1,#REF!,BV2,FALSE)</f>
        <v>#REF!</v>
      </c>
      <c r="BW20" s="120" t="e">
        <f>VLOOKUP(BW$1,#REF!,BW2,FALSE)</f>
        <v>#REF!</v>
      </c>
      <c r="BX20" s="120" t="e">
        <f>VLOOKUP(BX$1,#REF!,BX2,FALSE)</f>
        <v>#REF!</v>
      </c>
      <c r="BY20" s="120" t="e">
        <f>VLOOKUP(BY$1,#REF!,BY2,FALSE)</f>
        <v>#REF!</v>
      </c>
      <c r="BZ20" s="120" t="e">
        <f>VLOOKUP(BZ$1,#REF!,BZ2,FALSE)</f>
        <v>#REF!</v>
      </c>
      <c r="CA20" s="120" t="e">
        <f>VLOOKUP(CA$1,#REF!,CA2,FALSE)</f>
        <v>#REF!</v>
      </c>
      <c r="CB20" s="120" t="e">
        <f>VLOOKUP(CB$1,#REF!,CB2,FALSE)</f>
        <v>#REF!</v>
      </c>
      <c r="CD20" s="105">
        <f t="shared" si="32"/>
        <v>17</v>
      </c>
      <c r="CE20" s="105" t="e">
        <f t="shared" si="24"/>
        <v>#REF!</v>
      </c>
      <c r="CF20" s="120" t="e">
        <f>VLOOKUP(CF$1,#REF!,CF2,FALSE)</f>
        <v>#REF!</v>
      </c>
      <c r="CG20" s="120" t="e">
        <f>VLOOKUP(CG$1,#REF!,CG2,FALSE)</f>
        <v>#REF!</v>
      </c>
      <c r="CH20" s="120" t="e">
        <f>VLOOKUP(CH$1,#REF!,CH2,FALSE)</f>
        <v>#REF!</v>
      </c>
      <c r="CI20" s="120" t="e">
        <f>VLOOKUP(CI$1,#REF!,CI2,FALSE)</f>
        <v>#REF!</v>
      </c>
      <c r="CJ20" s="120" t="e">
        <f>VLOOKUP(CJ$1,#REF!,CJ2,FALSE)</f>
        <v>#REF!</v>
      </c>
      <c r="CK20" s="120" t="e">
        <f>VLOOKUP(CK$1,#REF!,CK2,FALSE)</f>
        <v>#REF!</v>
      </c>
      <c r="CL20" s="120" t="e">
        <f>VLOOKUP(CL$1,#REF!,CL2,FALSE)</f>
        <v>#REF!</v>
      </c>
      <c r="CM20" s="120" t="e">
        <f>VLOOKUP(CM$1,#REF!,CM2,FALSE)</f>
        <v>#REF!</v>
      </c>
      <c r="CN20" s="120" t="e">
        <f>VLOOKUP(CN$1,#REF!,CN2,FALSE)</f>
        <v>#REF!</v>
      </c>
      <c r="CO20" s="120" t="e">
        <f>VLOOKUP(CO$1,#REF!,CO2,FALSE)</f>
        <v>#REF!</v>
      </c>
      <c r="CQ20" s="105">
        <f t="shared" si="33"/>
        <v>17</v>
      </c>
      <c r="CR20" s="105" t="e">
        <f t="shared" si="25"/>
        <v>#REF!</v>
      </c>
      <c r="CS20" s="120" t="e">
        <f>VLOOKUP(CS$1,#REF!,CS2,FALSE)</f>
        <v>#REF!</v>
      </c>
      <c r="CT20" s="120" t="e">
        <f>VLOOKUP(CT$1,#REF!,CT2,FALSE)</f>
        <v>#REF!</v>
      </c>
      <c r="CU20" s="120" t="e">
        <f>VLOOKUP(CU$1,#REF!,CU2,FALSE)</f>
        <v>#REF!</v>
      </c>
      <c r="CV20" s="120" t="e">
        <f>VLOOKUP(CV$1,#REF!,CV2,FALSE)</f>
        <v>#REF!</v>
      </c>
      <c r="CW20" s="120" t="e">
        <f>VLOOKUP(CW$1,#REF!,CW2,FALSE)</f>
        <v>#REF!</v>
      </c>
      <c r="CX20" s="120" t="e">
        <f>VLOOKUP(CX$1,#REF!,CX2,FALSE)</f>
        <v>#REF!</v>
      </c>
      <c r="CY20" s="120" t="e">
        <f>VLOOKUP(CY$1,#REF!,CY2,FALSE)</f>
        <v>#REF!</v>
      </c>
      <c r="CZ20" s="120" t="e">
        <f>VLOOKUP(CZ$1,#REF!,CZ2,FALSE)</f>
        <v>#REF!</v>
      </c>
      <c r="DA20" s="120" t="e">
        <f>VLOOKUP(DA$1,#REF!,DA2,FALSE)</f>
        <v>#REF!</v>
      </c>
      <c r="DB20" s="120" t="e">
        <f>VLOOKUP(DB$1,#REF!,DB2,FALSE)</f>
        <v>#REF!</v>
      </c>
      <c r="DD20" s="105" t="e">
        <f t="shared" si="34"/>
        <v>#REF!</v>
      </c>
      <c r="DE20" s="108" t="s">
        <v>400</v>
      </c>
      <c r="DF20" s="113" t="e">
        <f>#REF!</f>
        <v>#REF!</v>
      </c>
      <c r="DG20" s="113" t="e">
        <f t="shared" ref="DG20:DO20" si="196">#REF!</f>
        <v>#REF!</v>
      </c>
      <c r="DH20" s="113" t="e">
        <f t="shared" si="196"/>
        <v>#REF!</v>
      </c>
      <c r="DI20" s="113" t="e">
        <f t="shared" si="196"/>
        <v>#REF!</v>
      </c>
      <c r="DJ20" s="113" t="e">
        <f t="shared" si="196"/>
        <v>#REF!</v>
      </c>
      <c r="DK20" s="113" t="e">
        <f t="shared" si="196"/>
        <v>#REF!</v>
      </c>
      <c r="DL20" s="113" t="e">
        <f t="shared" si="196"/>
        <v>#REF!</v>
      </c>
      <c r="DM20" s="113" t="e">
        <f t="shared" si="196"/>
        <v>#REF!</v>
      </c>
      <c r="DN20" s="113" t="e">
        <f t="shared" si="196"/>
        <v>#REF!</v>
      </c>
      <c r="DO20" s="113" t="e">
        <f t="shared" si="196"/>
        <v>#REF!</v>
      </c>
      <c r="DQ20" s="105" t="e">
        <f t="shared" si="35"/>
        <v>#REF!</v>
      </c>
      <c r="DR20" s="108" t="s">
        <v>400</v>
      </c>
      <c r="DS20" s="113" t="e">
        <f>#REF!</f>
        <v>#REF!</v>
      </c>
      <c r="DT20" s="113" t="e">
        <f t="shared" ref="DT20:EB20" si="197">#REF!</f>
        <v>#REF!</v>
      </c>
      <c r="DU20" s="113" t="e">
        <f t="shared" si="197"/>
        <v>#REF!</v>
      </c>
      <c r="DV20" s="113" t="e">
        <f t="shared" si="197"/>
        <v>#REF!</v>
      </c>
      <c r="DW20" s="113" t="e">
        <f t="shared" si="197"/>
        <v>#REF!</v>
      </c>
      <c r="DX20" s="113" t="e">
        <f t="shared" si="197"/>
        <v>#REF!</v>
      </c>
      <c r="DY20" s="113" t="e">
        <f t="shared" si="197"/>
        <v>#REF!</v>
      </c>
      <c r="DZ20" s="113" t="e">
        <f t="shared" si="197"/>
        <v>#REF!</v>
      </c>
      <c r="EA20" s="113" t="e">
        <f t="shared" si="197"/>
        <v>#REF!</v>
      </c>
      <c r="EB20" s="113" t="e">
        <f t="shared" si="197"/>
        <v>#REF!</v>
      </c>
      <c r="ED20" s="105" t="e">
        <f t="shared" si="36"/>
        <v>#REF!</v>
      </c>
      <c r="EE20" s="108" t="s">
        <v>400</v>
      </c>
      <c r="EF20" s="113" t="e">
        <f>#REF!</f>
        <v>#REF!</v>
      </c>
      <c r="EG20" s="113" t="e">
        <f t="shared" ref="EG20:EO20" si="198">#REF!</f>
        <v>#REF!</v>
      </c>
      <c r="EH20" s="113" t="e">
        <f t="shared" si="198"/>
        <v>#REF!</v>
      </c>
      <c r="EI20" s="113" t="e">
        <f t="shared" si="198"/>
        <v>#REF!</v>
      </c>
      <c r="EJ20" s="113" t="e">
        <f t="shared" si="198"/>
        <v>#REF!</v>
      </c>
      <c r="EK20" s="113" t="e">
        <f t="shared" si="198"/>
        <v>#REF!</v>
      </c>
      <c r="EL20" s="113" t="e">
        <f t="shared" si="198"/>
        <v>#REF!</v>
      </c>
      <c r="EM20" s="113" t="e">
        <f t="shared" si="198"/>
        <v>#REF!</v>
      </c>
      <c r="EN20" s="113" t="e">
        <f t="shared" si="198"/>
        <v>#REF!</v>
      </c>
      <c r="EO20" s="113" t="e">
        <f t="shared" si="198"/>
        <v>#REF!</v>
      </c>
      <c r="EQ20" s="105" t="e">
        <f t="shared" si="37"/>
        <v>#REF!</v>
      </c>
      <c r="ER20" s="108" t="s">
        <v>400</v>
      </c>
      <c r="ES20" s="113" t="e">
        <f>#REF!</f>
        <v>#REF!</v>
      </c>
      <c r="ET20" s="113" t="e">
        <f t="shared" ref="ET20:FB20" si="199">#REF!</f>
        <v>#REF!</v>
      </c>
      <c r="EU20" s="113" t="e">
        <f t="shared" si="199"/>
        <v>#REF!</v>
      </c>
      <c r="EV20" s="113" t="e">
        <f t="shared" si="199"/>
        <v>#REF!</v>
      </c>
      <c r="EW20" s="113" t="e">
        <f t="shared" si="199"/>
        <v>#REF!</v>
      </c>
      <c r="EX20" s="113" t="e">
        <f t="shared" si="199"/>
        <v>#REF!</v>
      </c>
      <c r="EY20" s="113" t="e">
        <f t="shared" si="199"/>
        <v>#REF!</v>
      </c>
      <c r="EZ20" s="113" t="e">
        <f t="shared" si="199"/>
        <v>#REF!</v>
      </c>
      <c r="FA20" s="113" t="e">
        <f t="shared" si="199"/>
        <v>#REF!</v>
      </c>
      <c r="FB20" s="113" t="e">
        <f t="shared" si="199"/>
        <v>#REF!</v>
      </c>
      <c r="FD20" s="105" t="e">
        <f t="shared" si="38"/>
        <v>#REF!</v>
      </c>
      <c r="FE20" s="108" t="s">
        <v>400</v>
      </c>
      <c r="FF20" s="113" t="e">
        <f>#REF!</f>
        <v>#REF!</v>
      </c>
      <c r="FG20" s="113" t="e">
        <f t="shared" ref="FG20:FO20" si="200">#REF!</f>
        <v>#REF!</v>
      </c>
      <c r="FH20" s="113" t="e">
        <f t="shared" si="200"/>
        <v>#REF!</v>
      </c>
      <c r="FI20" s="113" t="e">
        <f t="shared" si="200"/>
        <v>#REF!</v>
      </c>
      <c r="FJ20" s="113" t="e">
        <f t="shared" si="200"/>
        <v>#REF!</v>
      </c>
      <c r="FK20" s="113" t="e">
        <f t="shared" si="200"/>
        <v>#REF!</v>
      </c>
      <c r="FL20" s="113" t="e">
        <f t="shared" si="200"/>
        <v>#REF!</v>
      </c>
      <c r="FM20" s="113" t="e">
        <f t="shared" si="200"/>
        <v>#REF!</v>
      </c>
      <c r="FN20" s="113" t="e">
        <f t="shared" si="200"/>
        <v>#REF!</v>
      </c>
      <c r="FO20" s="113" t="e">
        <f t="shared" si="200"/>
        <v>#REF!</v>
      </c>
      <c r="FQ20" s="105" t="e">
        <f t="shared" si="39"/>
        <v>#REF!</v>
      </c>
      <c r="FR20" s="108" t="s">
        <v>400</v>
      </c>
      <c r="FS20" s="113" t="e">
        <f>#REF!</f>
        <v>#REF!</v>
      </c>
      <c r="FT20" s="113" t="e">
        <f t="shared" ref="FT20:GB20" si="201">#REF!</f>
        <v>#REF!</v>
      </c>
      <c r="FU20" s="113" t="e">
        <f t="shared" si="201"/>
        <v>#REF!</v>
      </c>
      <c r="FV20" s="113" t="e">
        <f t="shared" si="201"/>
        <v>#REF!</v>
      </c>
      <c r="FW20" s="113" t="e">
        <f t="shared" si="201"/>
        <v>#REF!</v>
      </c>
      <c r="FX20" s="113" t="e">
        <f t="shared" si="201"/>
        <v>#REF!</v>
      </c>
      <c r="FY20" s="113" t="e">
        <f t="shared" si="201"/>
        <v>#REF!</v>
      </c>
      <c r="FZ20" s="113" t="e">
        <f t="shared" si="201"/>
        <v>#REF!</v>
      </c>
      <c r="GA20" s="113" t="e">
        <f t="shared" si="201"/>
        <v>#REF!</v>
      </c>
      <c r="GB20" s="113" t="e">
        <f t="shared" si="201"/>
        <v>#REF!</v>
      </c>
      <c r="GD20" s="105" t="e">
        <f t="shared" si="40"/>
        <v>#REF!</v>
      </c>
      <c r="GE20" s="108" t="s">
        <v>400</v>
      </c>
      <c r="GF20" s="113" t="e">
        <f>#REF!</f>
        <v>#REF!</v>
      </c>
      <c r="GG20" s="113" t="e">
        <f t="shared" ref="GG20:GO20" si="202">#REF!</f>
        <v>#REF!</v>
      </c>
      <c r="GH20" s="113" t="e">
        <f t="shared" si="202"/>
        <v>#REF!</v>
      </c>
      <c r="GI20" s="113" t="e">
        <f t="shared" si="202"/>
        <v>#REF!</v>
      </c>
      <c r="GJ20" s="113" t="e">
        <f t="shared" si="202"/>
        <v>#REF!</v>
      </c>
      <c r="GK20" s="113" t="e">
        <f t="shared" si="202"/>
        <v>#REF!</v>
      </c>
      <c r="GL20" s="113" t="e">
        <f t="shared" si="202"/>
        <v>#REF!</v>
      </c>
      <c r="GM20" s="113" t="e">
        <f t="shared" si="202"/>
        <v>#REF!</v>
      </c>
      <c r="GN20" s="113" t="e">
        <f t="shared" si="202"/>
        <v>#REF!</v>
      </c>
      <c r="GO20" s="113" t="e">
        <f t="shared" si="202"/>
        <v>#REF!</v>
      </c>
      <c r="GQ20" s="105" t="e">
        <f t="shared" si="41"/>
        <v>#REF!</v>
      </c>
      <c r="GR20" s="108" t="s">
        <v>400</v>
      </c>
      <c r="GS20" s="113" t="e">
        <f>#REF!</f>
        <v>#REF!</v>
      </c>
      <c r="GT20" s="113" t="e">
        <f t="shared" ref="GT20:HB20" si="203">#REF!</f>
        <v>#REF!</v>
      </c>
      <c r="GU20" s="113" t="e">
        <f t="shared" si="203"/>
        <v>#REF!</v>
      </c>
      <c r="GV20" s="113" t="e">
        <f t="shared" si="203"/>
        <v>#REF!</v>
      </c>
      <c r="GW20" s="113" t="e">
        <f t="shared" si="203"/>
        <v>#REF!</v>
      </c>
      <c r="GX20" s="113" t="e">
        <f t="shared" si="203"/>
        <v>#REF!</v>
      </c>
      <c r="GY20" s="113" t="e">
        <f t="shared" si="203"/>
        <v>#REF!</v>
      </c>
      <c r="GZ20" s="113" t="e">
        <f t="shared" si="203"/>
        <v>#REF!</v>
      </c>
      <c r="HA20" s="113" t="e">
        <f t="shared" si="203"/>
        <v>#REF!</v>
      </c>
      <c r="HB20" s="113" t="e">
        <f t="shared" si="203"/>
        <v>#REF!</v>
      </c>
      <c r="HD20" s="105" t="e">
        <f t="shared" si="42"/>
        <v>#REF!</v>
      </c>
      <c r="HE20" s="108" t="s">
        <v>400</v>
      </c>
      <c r="HF20" s="113" t="e">
        <f>#REF!</f>
        <v>#REF!</v>
      </c>
      <c r="HG20" s="113" t="e">
        <f t="shared" ref="HG20:HO20" si="204">#REF!</f>
        <v>#REF!</v>
      </c>
      <c r="HH20" s="113" t="e">
        <f t="shared" si="204"/>
        <v>#REF!</v>
      </c>
      <c r="HI20" s="113" t="e">
        <f t="shared" si="204"/>
        <v>#REF!</v>
      </c>
      <c r="HJ20" s="113" t="e">
        <f t="shared" si="204"/>
        <v>#REF!</v>
      </c>
      <c r="HK20" s="113" t="e">
        <f t="shared" si="204"/>
        <v>#REF!</v>
      </c>
      <c r="HL20" s="113" t="e">
        <f t="shared" si="204"/>
        <v>#REF!</v>
      </c>
      <c r="HM20" s="113" t="e">
        <f t="shared" si="204"/>
        <v>#REF!</v>
      </c>
      <c r="HN20" s="113" t="e">
        <f t="shared" si="204"/>
        <v>#REF!</v>
      </c>
      <c r="HO20" s="113" t="e">
        <f t="shared" si="204"/>
        <v>#REF!</v>
      </c>
    </row>
    <row r="21" spans="2:223" s="104" customFormat="1" ht="18" hidden="1" customHeight="1" x14ac:dyDescent="0.25">
      <c r="B21" s="99">
        <f t="shared" si="26"/>
        <v>18</v>
      </c>
      <c r="C21" s="110" t="e">
        <f>#REF!</f>
        <v>#REF!</v>
      </c>
      <c r="D21" s="101" t="e">
        <f>VLOOKUP(D$1,#REF!,D2,FALSE)</f>
        <v>#REF!</v>
      </c>
      <c r="E21" s="101" t="e">
        <f>VLOOKUP(E$1,#REF!,E2,FALSE)</f>
        <v>#REF!</v>
      </c>
      <c r="F21" s="101" t="e">
        <f>VLOOKUP(F$1,#REF!,F2,FALSE)</f>
        <v>#REF!</v>
      </c>
      <c r="G21" s="101" t="e">
        <f>VLOOKUP(G$1,#REF!,G2,FALSE)</f>
        <v>#REF!</v>
      </c>
      <c r="H21" s="101" t="e">
        <f>VLOOKUP(H$1,#REF!,H2,FALSE)</f>
        <v>#REF!</v>
      </c>
      <c r="I21" s="101" t="e">
        <f>VLOOKUP(I$1,#REF!,I2,FALSE)</f>
        <v>#REF!</v>
      </c>
      <c r="J21" s="101" t="e">
        <f>VLOOKUP(J$1,#REF!,J2,FALSE)</f>
        <v>#REF!</v>
      </c>
      <c r="K21" s="101" t="e">
        <f>VLOOKUP(K$1,#REF!,K2,FALSE)</f>
        <v>#REF!</v>
      </c>
      <c r="L21" s="101" t="e">
        <f>VLOOKUP(L$1,#REF!,L2,FALSE)</f>
        <v>#REF!</v>
      </c>
      <c r="M21" s="101" t="e">
        <f>VLOOKUP(M$1,#REF!,M2,FALSE)</f>
        <v>#REF!</v>
      </c>
      <c r="N21" s="102">
        <f t="shared" si="17"/>
        <v>0</v>
      </c>
      <c r="O21" s="103" t="str">
        <f t="shared" si="18"/>
        <v>No-To be included in the study</v>
      </c>
      <c r="Q21" s="105">
        <f t="shared" si="27"/>
        <v>18</v>
      </c>
      <c r="R21" s="105" t="e">
        <f t="shared" si="19"/>
        <v>#REF!</v>
      </c>
      <c r="S21" s="101" t="e">
        <f>VLOOKUP(S$1,#REF!,S2,FALSE)</f>
        <v>#REF!</v>
      </c>
      <c r="T21" s="101" t="e">
        <f>VLOOKUP(T$1,#REF!,T2,FALSE)</f>
        <v>#REF!</v>
      </c>
      <c r="U21" s="101" t="e">
        <f>VLOOKUP(U$1,#REF!,U2,FALSE)</f>
        <v>#REF!</v>
      </c>
      <c r="V21" s="101" t="e">
        <f>VLOOKUP(V$1,#REF!,V2,FALSE)</f>
        <v>#REF!</v>
      </c>
      <c r="W21" s="101" t="e">
        <f>VLOOKUP(W$1,#REF!,W2,FALSE)</f>
        <v>#REF!</v>
      </c>
      <c r="X21" s="101" t="e">
        <f>VLOOKUP(X$1,#REF!,X2,FALSE)</f>
        <v>#REF!</v>
      </c>
      <c r="Y21" s="101" t="e">
        <f>VLOOKUP(Y$1,#REF!,Y2,FALSE)</f>
        <v>#REF!</v>
      </c>
      <c r="Z21" s="101" t="e">
        <f>VLOOKUP(Z$1,#REF!,Z2,FALSE)</f>
        <v>#REF!</v>
      </c>
      <c r="AA21" s="101" t="e">
        <f>VLOOKUP(AA$1,#REF!,AA2,FALSE)</f>
        <v>#REF!</v>
      </c>
      <c r="AB21" s="101" t="e">
        <f>VLOOKUP(AB$1,#REF!,AB2,FALSE)</f>
        <v>#REF!</v>
      </c>
      <c r="AD21" s="105">
        <f t="shared" si="28"/>
        <v>18</v>
      </c>
      <c r="AE21" s="105" t="e">
        <f t="shared" si="20"/>
        <v>#REF!</v>
      </c>
      <c r="AF21" s="116" t="e">
        <f>VLOOKUP(AF$1,#REF!,AF2,FALSE)</f>
        <v>#REF!</v>
      </c>
      <c r="AG21" s="116" t="e">
        <f>VLOOKUP(AG$1,#REF!,AG2,FALSE)</f>
        <v>#REF!</v>
      </c>
      <c r="AH21" s="116" t="e">
        <f>VLOOKUP(AH$1,#REF!,AH2,FALSE)</f>
        <v>#REF!</v>
      </c>
      <c r="AI21" s="116" t="e">
        <f>VLOOKUP(AI$1,#REF!,AI2,FALSE)</f>
        <v>#REF!</v>
      </c>
      <c r="AJ21" s="116" t="e">
        <f>VLOOKUP(AJ$1,#REF!,AJ2,FALSE)</f>
        <v>#REF!</v>
      </c>
      <c r="AK21" s="116" t="e">
        <f>VLOOKUP(AK$1,#REF!,AK2,FALSE)</f>
        <v>#REF!</v>
      </c>
      <c r="AL21" s="116" t="e">
        <f>VLOOKUP(AL$1,#REF!,AL2,FALSE)</f>
        <v>#REF!</v>
      </c>
      <c r="AM21" s="116" t="e">
        <f>VLOOKUP(AM$1,#REF!,AM2,FALSE)</f>
        <v>#REF!</v>
      </c>
      <c r="AN21" s="116" t="e">
        <f>VLOOKUP(AN$1,#REF!,AN2,FALSE)</f>
        <v>#REF!</v>
      </c>
      <c r="AO21" s="116" t="e">
        <f>VLOOKUP(AO$1,#REF!,AO2,FALSE)</f>
        <v>#REF!</v>
      </c>
      <c r="AQ21" s="105">
        <f t="shared" si="29"/>
        <v>18</v>
      </c>
      <c r="AR21" s="105" t="e">
        <f t="shared" si="21"/>
        <v>#REF!</v>
      </c>
      <c r="AS21" s="116" t="e">
        <f>VLOOKUP(AS$1,#REF!,AS2,FALSE)</f>
        <v>#REF!</v>
      </c>
      <c r="AT21" s="116" t="e">
        <f>VLOOKUP(AT$1,#REF!,AT2,FALSE)</f>
        <v>#REF!</v>
      </c>
      <c r="AU21" s="116" t="e">
        <f>VLOOKUP(AU$1,#REF!,AU2,FALSE)</f>
        <v>#REF!</v>
      </c>
      <c r="AV21" s="116" t="e">
        <f>VLOOKUP(AV$1,#REF!,AV2,FALSE)</f>
        <v>#REF!</v>
      </c>
      <c r="AW21" s="116" t="e">
        <f>VLOOKUP(AW$1,#REF!,AW2,FALSE)</f>
        <v>#REF!</v>
      </c>
      <c r="AX21" s="116" t="e">
        <f>VLOOKUP(AX$1,#REF!,AX2,FALSE)</f>
        <v>#REF!</v>
      </c>
      <c r="AY21" s="116" t="e">
        <f>VLOOKUP(AY$1,#REF!,AY2,FALSE)</f>
        <v>#REF!</v>
      </c>
      <c r="AZ21" s="116" t="e">
        <f>VLOOKUP(AZ$1,#REF!,AZ2,FALSE)</f>
        <v>#REF!</v>
      </c>
      <c r="BA21" s="116" t="e">
        <f>VLOOKUP(BA$1,#REF!,BA2,FALSE)</f>
        <v>#REF!</v>
      </c>
      <c r="BB21" s="116" t="e">
        <f>VLOOKUP(BB$1,#REF!,BB2,FALSE)</f>
        <v>#REF!</v>
      </c>
      <c r="BD21" s="105">
        <f t="shared" si="30"/>
        <v>18</v>
      </c>
      <c r="BE21" s="105" t="e">
        <f t="shared" si="22"/>
        <v>#REF!</v>
      </c>
      <c r="BF21" s="120" t="e">
        <f>VLOOKUP(BF$1,#REF!,BF2,FALSE)</f>
        <v>#REF!</v>
      </c>
      <c r="BG21" s="120" t="e">
        <f>VLOOKUP(BG$1,#REF!,BG2,FALSE)</f>
        <v>#REF!</v>
      </c>
      <c r="BH21" s="120" t="e">
        <f>VLOOKUP(BH$1,#REF!,BH2,FALSE)</f>
        <v>#REF!</v>
      </c>
      <c r="BI21" s="120" t="e">
        <f>VLOOKUP(BI$1,#REF!,BI2,FALSE)</f>
        <v>#REF!</v>
      </c>
      <c r="BJ21" s="120" t="e">
        <f>VLOOKUP(BJ$1,#REF!,BJ2,FALSE)</f>
        <v>#REF!</v>
      </c>
      <c r="BK21" s="120" t="e">
        <f>VLOOKUP(BK$1,#REF!,BK2,FALSE)</f>
        <v>#REF!</v>
      </c>
      <c r="BL21" s="120" t="e">
        <f>VLOOKUP(BL$1,#REF!,BL2,FALSE)</f>
        <v>#REF!</v>
      </c>
      <c r="BM21" s="120" t="e">
        <f>VLOOKUP(BM$1,#REF!,BM2,FALSE)</f>
        <v>#REF!</v>
      </c>
      <c r="BN21" s="120" t="e">
        <f>VLOOKUP(BN$1,#REF!,BN2,FALSE)</f>
        <v>#REF!</v>
      </c>
      <c r="BO21" s="120" t="e">
        <f>VLOOKUP(BO$1,#REF!,BO2,FALSE)</f>
        <v>#REF!</v>
      </c>
      <c r="BQ21" s="105">
        <f t="shared" si="31"/>
        <v>18</v>
      </c>
      <c r="BR21" s="105" t="e">
        <f t="shared" si="23"/>
        <v>#REF!</v>
      </c>
      <c r="BS21" s="120" t="e">
        <f>VLOOKUP(BS$1,#REF!,BS2,FALSE)</f>
        <v>#REF!</v>
      </c>
      <c r="BT21" s="120" t="e">
        <f>VLOOKUP(BT$1,#REF!,BT2,FALSE)</f>
        <v>#REF!</v>
      </c>
      <c r="BU21" s="120" t="e">
        <f>VLOOKUP(BU$1,#REF!,BU2,FALSE)</f>
        <v>#REF!</v>
      </c>
      <c r="BV21" s="120" t="e">
        <f>VLOOKUP(BV$1,#REF!,BV2,FALSE)</f>
        <v>#REF!</v>
      </c>
      <c r="BW21" s="120" t="e">
        <f>VLOOKUP(BW$1,#REF!,BW2,FALSE)</f>
        <v>#REF!</v>
      </c>
      <c r="BX21" s="120" t="e">
        <f>VLOOKUP(BX$1,#REF!,BX2,FALSE)</f>
        <v>#REF!</v>
      </c>
      <c r="BY21" s="120" t="e">
        <f>VLOOKUP(BY$1,#REF!,BY2,FALSE)</f>
        <v>#REF!</v>
      </c>
      <c r="BZ21" s="120" t="e">
        <f>VLOOKUP(BZ$1,#REF!,BZ2,FALSE)</f>
        <v>#REF!</v>
      </c>
      <c r="CA21" s="120" t="e">
        <f>VLOOKUP(CA$1,#REF!,CA2,FALSE)</f>
        <v>#REF!</v>
      </c>
      <c r="CB21" s="120" t="e">
        <f>VLOOKUP(CB$1,#REF!,CB2,FALSE)</f>
        <v>#REF!</v>
      </c>
      <c r="CD21" s="105">
        <f t="shared" si="32"/>
        <v>18</v>
      </c>
      <c r="CE21" s="105" t="e">
        <f t="shared" si="24"/>
        <v>#REF!</v>
      </c>
      <c r="CF21" s="120" t="e">
        <f>VLOOKUP(CF$1,#REF!,CF2,FALSE)</f>
        <v>#REF!</v>
      </c>
      <c r="CG21" s="120" t="e">
        <f>VLOOKUP(CG$1,#REF!,CG2,FALSE)</f>
        <v>#REF!</v>
      </c>
      <c r="CH21" s="120" t="e">
        <f>VLOOKUP(CH$1,#REF!,CH2,FALSE)</f>
        <v>#REF!</v>
      </c>
      <c r="CI21" s="120" t="e">
        <f>VLOOKUP(CI$1,#REF!,CI2,FALSE)</f>
        <v>#REF!</v>
      </c>
      <c r="CJ21" s="120" t="e">
        <f>VLOOKUP(CJ$1,#REF!,CJ2,FALSE)</f>
        <v>#REF!</v>
      </c>
      <c r="CK21" s="120" t="e">
        <f>VLOOKUP(CK$1,#REF!,CK2,FALSE)</f>
        <v>#REF!</v>
      </c>
      <c r="CL21" s="120" t="e">
        <f>VLOOKUP(CL$1,#REF!,CL2,FALSE)</f>
        <v>#REF!</v>
      </c>
      <c r="CM21" s="120" t="e">
        <f>VLOOKUP(CM$1,#REF!,CM2,FALSE)</f>
        <v>#REF!</v>
      </c>
      <c r="CN21" s="120" t="e">
        <f>VLOOKUP(CN$1,#REF!,CN2,FALSE)</f>
        <v>#REF!</v>
      </c>
      <c r="CO21" s="120" t="e">
        <f>VLOOKUP(CO$1,#REF!,CO2,FALSE)</f>
        <v>#REF!</v>
      </c>
      <c r="CQ21" s="105">
        <f t="shared" si="33"/>
        <v>18</v>
      </c>
      <c r="CR21" s="105" t="e">
        <f t="shared" si="25"/>
        <v>#REF!</v>
      </c>
      <c r="CS21" s="120" t="e">
        <f>VLOOKUP(CS$1,#REF!,CS2,FALSE)</f>
        <v>#REF!</v>
      </c>
      <c r="CT21" s="120" t="e">
        <f>VLOOKUP(CT$1,#REF!,CT2,FALSE)</f>
        <v>#REF!</v>
      </c>
      <c r="CU21" s="120" t="e">
        <f>VLOOKUP(CU$1,#REF!,CU2,FALSE)</f>
        <v>#REF!</v>
      </c>
      <c r="CV21" s="120" t="e">
        <f>VLOOKUP(CV$1,#REF!,CV2,FALSE)</f>
        <v>#REF!</v>
      </c>
      <c r="CW21" s="120" t="e">
        <f>VLOOKUP(CW$1,#REF!,CW2,FALSE)</f>
        <v>#REF!</v>
      </c>
      <c r="CX21" s="120" t="e">
        <f>VLOOKUP(CX$1,#REF!,CX2,FALSE)</f>
        <v>#REF!</v>
      </c>
      <c r="CY21" s="120" t="e">
        <f>VLOOKUP(CY$1,#REF!,CY2,FALSE)</f>
        <v>#REF!</v>
      </c>
      <c r="CZ21" s="120" t="e">
        <f>VLOOKUP(CZ$1,#REF!,CZ2,FALSE)</f>
        <v>#REF!</v>
      </c>
      <c r="DA21" s="120" t="e">
        <f>VLOOKUP(DA$1,#REF!,DA2,FALSE)</f>
        <v>#REF!</v>
      </c>
      <c r="DB21" s="120" t="e">
        <f>VLOOKUP(DB$1,#REF!,DB2,FALSE)</f>
        <v>#REF!</v>
      </c>
      <c r="DD21" s="105" t="e">
        <f t="shared" si="34"/>
        <v>#REF!</v>
      </c>
      <c r="DE21" s="108" t="s">
        <v>401</v>
      </c>
      <c r="DF21" s="114" t="e">
        <f>#REF!</f>
        <v>#REF!</v>
      </c>
      <c r="DG21" s="114" t="e">
        <f t="shared" ref="DG21:DO21" si="205">#REF!</f>
        <v>#REF!</v>
      </c>
      <c r="DH21" s="114" t="e">
        <f t="shared" si="205"/>
        <v>#REF!</v>
      </c>
      <c r="DI21" s="114" t="e">
        <f t="shared" si="205"/>
        <v>#REF!</v>
      </c>
      <c r="DJ21" s="114" t="e">
        <f t="shared" si="205"/>
        <v>#REF!</v>
      </c>
      <c r="DK21" s="114" t="e">
        <f t="shared" si="205"/>
        <v>#REF!</v>
      </c>
      <c r="DL21" s="114" t="e">
        <f t="shared" si="205"/>
        <v>#REF!</v>
      </c>
      <c r="DM21" s="114" t="e">
        <f t="shared" si="205"/>
        <v>#REF!</v>
      </c>
      <c r="DN21" s="114" t="e">
        <f t="shared" si="205"/>
        <v>#REF!</v>
      </c>
      <c r="DO21" s="114" t="e">
        <f t="shared" si="205"/>
        <v>#REF!</v>
      </c>
      <c r="DQ21" s="105" t="e">
        <f t="shared" si="35"/>
        <v>#REF!</v>
      </c>
      <c r="DR21" s="108" t="s">
        <v>401</v>
      </c>
      <c r="DS21" s="114" t="e">
        <f>#REF!</f>
        <v>#REF!</v>
      </c>
      <c r="DT21" s="114" t="e">
        <f t="shared" ref="DT21:EB21" si="206">#REF!</f>
        <v>#REF!</v>
      </c>
      <c r="DU21" s="114" t="e">
        <f t="shared" si="206"/>
        <v>#REF!</v>
      </c>
      <c r="DV21" s="114" t="e">
        <f t="shared" si="206"/>
        <v>#REF!</v>
      </c>
      <c r="DW21" s="114" t="e">
        <f t="shared" si="206"/>
        <v>#REF!</v>
      </c>
      <c r="DX21" s="114" t="e">
        <f t="shared" si="206"/>
        <v>#REF!</v>
      </c>
      <c r="DY21" s="114" t="e">
        <f t="shared" si="206"/>
        <v>#REF!</v>
      </c>
      <c r="DZ21" s="114" t="e">
        <f t="shared" si="206"/>
        <v>#REF!</v>
      </c>
      <c r="EA21" s="114" t="e">
        <f t="shared" si="206"/>
        <v>#REF!</v>
      </c>
      <c r="EB21" s="114" t="e">
        <f t="shared" si="206"/>
        <v>#REF!</v>
      </c>
      <c r="ED21" s="105" t="e">
        <f t="shared" si="36"/>
        <v>#REF!</v>
      </c>
      <c r="EE21" s="108" t="s">
        <v>401</v>
      </c>
      <c r="EF21" s="114" t="e">
        <f>#REF!</f>
        <v>#REF!</v>
      </c>
      <c r="EG21" s="114" t="e">
        <f t="shared" ref="EG21:EO21" si="207">#REF!</f>
        <v>#REF!</v>
      </c>
      <c r="EH21" s="114" t="e">
        <f t="shared" si="207"/>
        <v>#REF!</v>
      </c>
      <c r="EI21" s="114" t="e">
        <f t="shared" si="207"/>
        <v>#REF!</v>
      </c>
      <c r="EJ21" s="114" t="e">
        <f t="shared" si="207"/>
        <v>#REF!</v>
      </c>
      <c r="EK21" s="114" t="e">
        <f t="shared" si="207"/>
        <v>#REF!</v>
      </c>
      <c r="EL21" s="114" t="e">
        <f t="shared" si="207"/>
        <v>#REF!</v>
      </c>
      <c r="EM21" s="114" t="e">
        <f t="shared" si="207"/>
        <v>#REF!</v>
      </c>
      <c r="EN21" s="114" t="e">
        <f t="shared" si="207"/>
        <v>#REF!</v>
      </c>
      <c r="EO21" s="114" t="e">
        <f t="shared" si="207"/>
        <v>#REF!</v>
      </c>
      <c r="EQ21" s="105" t="e">
        <f t="shared" si="37"/>
        <v>#REF!</v>
      </c>
      <c r="ER21" s="108" t="s">
        <v>401</v>
      </c>
      <c r="ES21" s="114" t="e">
        <f>#REF!</f>
        <v>#REF!</v>
      </c>
      <c r="ET21" s="114" t="e">
        <f t="shared" ref="ET21:FB21" si="208">#REF!</f>
        <v>#REF!</v>
      </c>
      <c r="EU21" s="114" t="e">
        <f t="shared" si="208"/>
        <v>#REF!</v>
      </c>
      <c r="EV21" s="114" t="e">
        <f t="shared" si="208"/>
        <v>#REF!</v>
      </c>
      <c r="EW21" s="114" t="e">
        <f t="shared" si="208"/>
        <v>#REF!</v>
      </c>
      <c r="EX21" s="114" t="e">
        <f t="shared" si="208"/>
        <v>#REF!</v>
      </c>
      <c r="EY21" s="114" t="e">
        <f t="shared" si="208"/>
        <v>#REF!</v>
      </c>
      <c r="EZ21" s="114" t="e">
        <f t="shared" si="208"/>
        <v>#REF!</v>
      </c>
      <c r="FA21" s="114" t="e">
        <f t="shared" si="208"/>
        <v>#REF!</v>
      </c>
      <c r="FB21" s="114" t="e">
        <f t="shared" si="208"/>
        <v>#REF!</v>
      </c>
      <c r="FD21" s="105" t="e">
        <f t="shared" si="38"/>
        <v>#REF!</v>
      </c>
      <c r="FE21" s="108" t="s">
        <v>401</v>
      </c>
      <c r="FF21" s="114" t="e">
        <f>#REF!</f>
        <v>#REF!</v>
      </c>
      <c r="FG21" s="114" t="e">
        <f t="shared" ref="FG21:FO21" si="209">#REF!</f>
        <v>#REF!</v>
      </c>
      <c r="FH21" s="114" t="e">
        <f t="shared" si="209"/>
        <v>#REF!</v>
      </c>
      <c r="FI21" s="114" t="e">
        <f t="shared" si="209"/>
        <v>#REF!</v>
      </c>
      <c r="FJ21" s="114" t="e">
        <f t="shared" si="209"/>
        <v>#REF!</v>
      </c>
      <c r="FK21" s="114" t="e">
        <f t="shared" si="209"/>
        <v>#REF!</v>
      </c>
      <c r="FL21" s="114" t="e">
        <f t="shared" si="209"/>
        <v>#REF!</v>
      </c>
      <c r="FM21" s="114" t="e">
        <f t="shared" si="209"/>
        <v>#REF!</v>
      </c>
      <c r="FN21" s="114" t="e">
        <f t="shared" si="209"/>
        <v>#REF!</v>
      </c>
      <c r="FO21" s="114" t="e">
        <f t="shared" si="209"/>
        <v>#REF!</v>
      </c>
      <c r="FQ21" s="105" t="e">
        <f t="shared" si="39"/>
        <v>#REF!</v>
      </c>
      <c r="FR21" s="108" t="s">
        <v>401</v>
      </c>
      <c r="FS21" s="114" t="e">
        <f>#REF!</f>
        <v>#REF!</v>
      </c>
      <c r="FT21" s="114" t="e">
        <f t="shared" ref="FT21:GB21" si="210">#REF!</f>
        <v>#REF!</v>
      </c>
      <c r="FU21" s="114" t="e">
        <f t="shared" si="210"/>
        <v>#REF!</v>
      </c>
      <c r="FV21" s="114" t="e">
        <f t="shared" si="210"/>
        <v>#REF!</v>
      </c>
      <c r="FW21" s="114" t="e">
        <f t="shared" si="210"/>
        <v>#REF!</v>
      </c>
      <c r="FX21" s="114" t="e">
        <f t="shared" si="210"/>
        <v>#REF!</v>
      </c>
      <c r="FY21" s="114" t="e">
        <f t="shared" si="210"/>
        <v>#REF!</v>
      </c>
      <c r="FZ21" s="114" t="e">
        <f t="shared" si="210"/>
        <v>#REF!</v>
      </c>
      <c r="GA21" s="114" t="e">
        <f t="shared" si="210"/>
        <v>#REF!</v>
      </c>
      <c r="GB21" s="114" t="e">
        <f t="shared" si="210"/>
        <v>#REF!</v>
      </c>
      <c r="GD21" s="105" t="e">
        <f t="shared" si="40"/>
        <v>#REF!</v>
      </c>
      <c r="GE21" s="108" t="s">
        <v>401</v>
      </c>
      <c r="GF21" s="114" t="e">
        <f>#REF!</f>
        <v>#REF!</v>
      </c>
      <c r="GG21" s="114" t="e">
        <f t="shared" ref="GG21:GO21" si="211">#REF!</f>
        <v>#REF!</v>
      </c>
      <c r="GH21" s="114" t="e">
        <f t="shared" si="211"/>
        <v>#REF!</v>
      </c>
      <c r="GI21" s="114" t="e">
        <f t="shared" si="211"/>
        <v>#REF!</v>
      </c>
      <c r="GJ21" s="114" t="e">
        <f t="shared" si="211"/>
        <v>#REF!</v>
      </c>
      <c r="GK21" s="114" t="e">
        <f t="shared" si="211"/>
        <v>#REF!</v>
      </c>
      <c r="GL21" s="114" t="e">
        <f t="shared" si="211"/>
        <v>#REF!</v>
      </c>
      <c r="GM21" s="114" t="e">
        <f t="shared" si="211"/>
        <v>#REF!</v>
      </c>
      <c r="GN21" s="114" t="e">
        <f t="shared" si="211"/>
        <v>#REF!</v>
      </c>
      <c r="GO21" s="114" t="e">
        <f t="shared" si="211"/>
        <v>#REF!</v>
      </c>
      <c r="GQ21" s="105" t="e">
        <f t="shared" si="41"/>
        <v>#REF!</v>
      </c>
      <c r="GR21" s="108" t="s">
        <v>401</v>
      </c>
      <c r="GS21" s="114" t="e">
        <f>#REF!</f>
        <v>#REF!</v>
      </c>
      <c r="GT21" s="114" t="e">
        <f t="shared" ref="GT21:HB21" si="212">#REF!</f>
        <v>#REF!</v>
      </c>
      <c r="GU21" s="114" t="e">
        <f t="shared" si="212"/>
        <v>#REF!</v>
      </c>
      <c r="GV21" s="114" t="e">
        <f t="shared" si="212"/>
        <v>#REF!</v>
      </c>
      <c r="GW21" s="114" t="e">
        <f t="shared" si="212"/>
        <v>#REF!</v>
      </c>
      <c r="GX21" s="114" t="e">
        <f t="shared" si="212"/>
        <v>#REF!</v>
      </c>
      <c r="GY21" s="114" t="e">
        <f t="shared" si="212"/>
        <v>#REF!</v>
      </c>
      <c r="GZ21" s="114" t="e">
        <f t="shared" si="212"/>
        <v>#REF!</v>
      </c>
      <c r="HA21" s="114" t="e">
        <f t="shared" si="212"/>
        <v>#REF!</v>
      </c>
      <c r="HB21" s="114" t="e">
        <f t="shared" si="212"/>
        <v>#REF!</v>
      </c>
      <c r="HD21" s="105" t="e">
        <f t="shared" si="42"/>
        <v>#REF!</v>
      </c>
      <c r="HE21" s="108" t="s">
        <v>401</v>
      </c>
      <c r="HF21" s="114" t="e">
        <f>#REF!</f>
        <v>#REF!</v>
      </c>
      <c r="HG21" s="114" t="e">
        <f t="shared" ref="HG21:HO21" si="213">#REF!</f>
        <v>#REF!</v>
      </c>
      <c r="HH21" s="114" t="e">
        <f t="shared" si="213"/>
        <v>#REF!</v>
      </c>
      <c r="HI21" s="114" t="e">
        <f t="shared" si="213"/>
        <v>#REF!</v>
      </c>
      <c r="HJ21" s="114" t="e">
        <f t="shared" si="213"/>
        <v>#REF!</v>
      </c>
      <c r="HK21" s="114" t="e">
        <f t="shared" si="213"/>
        <v>#REF!</v>
      </c>
      <c r="HL21" s="114" t="e">
        <f t="shared" si="213"/>
        <v>#REF!</v>
      </c>
      <c r="HM21" s="114" t="e">
        <f t="shared" si="213"/>
        <v>#REF!</v>
      </c>
      <c r="HN21" s="114" t="e">
        <f t="shared" si="213"/>
        <v>#REF!</v>
      </c>
      <c r="HO21" s="114" t="e">
        <f t="shared" si="213"/>
        <v>#REF!</v>
      </c>
    </row>
    <row r="22" spans="2:223" ht="18" x14ac:dyDescent="0.25">
      <c r="B22" s="53">
        <f t="shared" si="26"/>
        <v>19</v>
      </c>
      <c r="C22" s="96" t="e">
        <f>#REF!</f>
        <v>#REF!</v>
      </c>
      <c r="D22" s="57" t="e">
        <f>VLOOKUP(D$1,#REF!,D2,FALSE)</f>
        <v>#REF!</v>
      </c>
      <c r="E22" s="57" t="e">
        <f>VLOOKUP(E$1,#REF!,E2,FALSE)</f>
        <v>#REF!</v>
      </c>
      <c r="F22" s="57" t="e">
        <f>VLOOKUP(F$1,#REF!,F2,FALSE)</f>
        <v>#REF!</v>
      </c>
      <c r="G22" s="57" t="e">
        <f>VLOOKUP(G$1,#REF!,G2,FALSE)</f>
        <v>#REF!</v>
      </c>
      <c r="H22" s="57" t="e">
        <f>VLOOKUP(H$1,#REF!,H2,FALSE)</f>
        <v>#REF!</v>
      </c>
      <c r="I22" s="57" t="e">
        <f>VLOOKUP(I$1,#REF!,I2,FALSE)</f>
        <v>#REF!</v>
      </c>
      <c r="J22" s="57" t="e">
        <f>VLOOKUP(J$1,#REF!,J2,FALSE)</f>
        <v>#REF!</v>
      </c>
      <c r="K22" s="57" t="e">
        <f>VLOOKUP(K$1,#REF!,K2,FALSE)</f>
        <v>#REF!</v>
      </c>
      <c r="L22" s="57" t="e">
        <f>VLOOKUP(L$1,#REF!,L2,FALSE)</f>
        <v>#REF!</v>
      </c>
      <c r="M22" s="57" t="e">
        <f>VLOOKUP(M$1,#REF!,M2,FALSE)</f>
        <v>#REF!</v>
      </c>
      <c r="N22" s="55">
        <f t="shared" si="17"/>
        <v>0</v>
      </c>
      <c r="O22" s="50" t="str">
        <f t="shared" si="18"/>
        <v>No-To be included in the study</v>
      </c>
      <c r="Q22" s="9">
        <f t="shared" si="27"/>
        <v>19</v>
      </c>
      <c r="R22" s="47" t="e">
        <f t="shared" si="19"/>
        <v>#REF!</v>
      </c>
      <c r="S22" s="57" t="e">
        <f>VLOOKUP(S$1,#REF!,S2,FALSE)</f>
        <v>#REF!</v>
      </c>
      <c r="T22" s="57" t="e">
        <f>VLOOKUP(T$1,#REF!,T2,FALSE)</f>
        <v>#REF!</v>
      </c>
      <c r="U22" s="57" t="e">
        <f>VLOOKUP(U$1,#REF!,U2,FALSE)</f>
        <v>#REF!</v>
      </c>
      <c r="V22" s="57" t="e">
        <f>VLOOKUP(V$1,#REF!,V2,FALSE)</f>
        <v>#REF!</v>
      </c>
      <c r="W22" s="57" t="e">
        <f>VLOOKUP(W$1,#REF!,W2,FALSE)</f>
        <v>#REF!</v>
      </c>
      <c r="X22" s="57" t="e">
        <f>VLOOKUP(X$1,#REF!,X2,FALSE)</f>
        <v>#REF!</v>
      </c>
      <c r="Y22" s="57" t="e">
        <f>VLOOKUP(Y$1,#REF!,Y2,FALSE)</f>
        <v>#REF!</v>
      </c>
      <c r="Z22" s="57" t="e">
        <f>VLOOKUP(Z$1,#REF!,Z2,FALSE)</f>
        <v>#REF!</v>
      </c>
      <c r="AA22" s="57" t="e">
        <f>VLOOKUP(AA$1,#REF!,AA2,FALSE)</f>
        <v>#REF!</v>
      </c>
      <c r="AB22" s="57" t="e">
        <f>VLOOKUP(AB$1,#REF!,AB2,FALSE)</f>
        <v>#REF!</v>
      </c>
      <c r="AD22" s="9">
        <f t="shared" si="28"/>
        <v>19</v>
      </c>
      <c r="AE22" s="47" t="e">
        <f t="shared" si="20"/>
        <v>#REF!</v>
      </c>
      <c r="AF22" s="117" t="e">
        <f>VLOOKUP(AF$1,#REF!,AF2,FALSE)</f>
        <v>#REF!</v>
      </c>
      <c r="AG22" s="117" t="e">
        <f>VLOOKUP(AG$1,#REF!,AG2,FALSE)</f>
        <v>#REF!</v>
      </c>
      <c r="AH22" s="117" t="e">
        <f>VLOOKUP(AH$1,#REF!,AH2,FALSE)</f>
        <v>#REF!</v>
      </c>
      <c r="AI22" s="117" t="e">
        <f>VLOOKUP(AI$1,#REF!,AI2,FALSE)</f>
        <v>#REF!</v>
      </c>
      <c r="AJ22" s="117" t="e">
        <f>VLOOKUP(AJ$1,#REF!,AJ2,FALSE)</f>
        <v>#REF!</v>
      </c>
      <c r="AK22" s="117" t="e">
        <f>VLOOKUP(AK$1,#REF!,AK2,FALSE)</f>
        <v>#REF!</v>
      </c>
      <c r="AL22" s="117" t="e">
        <f>VLOOKUP(AL$1,#REF!,AL2,FALSE)</f>
        <v>#REF!</v>
      </c>
      <c r="AM22" s="117" t="e">
        <f>VLOOKUP(AM$1,#REF!,AM2,FALSE)</f>
        <v>#REF!</v>
      </c>
      <c r="AN22" s="117" t="e">
        <f>VLOOKUP(AN$1,#REF!,AN2,FALSE)</f>
        <v>#REF!</v>
      </c>
      <c r="AO22" s="117" t="e">
        <f>VLOOKUP(AO$1,#REF!,AO2,FALSE)</f>
        <v>#REF!</v>
      </c>
      <c r="AQ22" s="9">
        <f t="shared" si="29"/>
        <v>19</v>
      </c>
      <c r="AR22" s="47" t="e">
        <f t="shared" si="21"/>
        <v>#REF!</v>
      </c>
      <c r="AS22" s="117" t="e">
        <f>VLOOKUP(AS$1,#REF!,AS2,FALSE)</f>
        <v>#REF!</v>
      </c>
      <c r="AT22" s="117" t="e">
        <f>VLOOKUP(AT$1,#REF!,AT2,FALSE)</f>
        <v>#REF!</v>
      </c>
      <c r="AU22" s="117" t="e">
        <f>VLOOKUP(AU$1,#REF!,AU2,FALSE)</f>
        <v>#REF!</v>
      </c>
      <c r="AV22" s="117" t="e">
        <f>VLOOKUP(AV$1,#REF!,AV2,FALSE)</f>
        <v>#REF!</v>
      </c>
      <c r="AW22" s="117" t="e">
        <f>VLOOKUP(AW$1,#REF!,AW2,FALSE)</f>
        <v>#REF!</v>
      </c>
      <c r="AX22" s="117" t="e">
        <f>VLOOKUP(AX$1,#REF!,AX2,FALSE)</f>
        <v>#REF!</v>
      </c>
      <c r="AY22" s="117" t="e">
        <f>VLOOKUP(AY$1,#REF!,AY2,FALSE)</f>
        <v>#REF!</v>
      </c>
      <c r="AZ22" s="117" t="e">
        <f>VLOOKUP(AZ$1,#REF!,AZ2,FALSE)</f>
        <v>#REF!</v>
      </c>
      <c r="BA22" s="117" t="e">
        <f>VLOOKUP(BA$1,#REF!,BA2,FALSE)</f>
        <v>#REF!</v>
      </c>
      <c r="BB22" s="117" t="e">
        <f>VLOOKUP(BB$1,#REF!,BB2,FALSE)</f>
        <v>#REF!</v>
      </c>
      <c r="BD22" s="9">
        <f t="shared" si="30"/>
        <v>19</v>
      </c>
      <c r="BE22" s="47" t="e">
        <f t="shared" si="22"/>
        <v>#REF!</v>
      </c>
      <c r="BF22" s="121" t="e">
        <f>VLOOKUP(BF$1,#REF!,BF2,FALSE)</f>
        <v>#REF!</v>
      </c>
      <c r="BG22" s="121" t="e">
        <f>VLOOKUP(BG$1,#REF!,BG2,FALSE)</f>
        <v>#REF!</v>
      </c>
      <c r="BH22" s="121" t="e">
        <f>VLOOKUP(BH$1,#REF!,BH2,FALSE)</f>
        <v>#REF!</v>
      </c>
      <c r="BI22" s="121" t="e">
        <f>VLOOKUP(BI$1,#REF!,BI2,FALSE)</f>
        <v>#REF!</v>
      </c>
      <c r="BJ22" s="121" t="e">
        <f>VLOOKUP(BJ$1,#REF!,BJ2,FALSE)</f>
        <v>#REF!</v>
      </c>
      <c r="BK22" s="121" t="e">
        <f>VLOOKUP(BK$1,#REF!,BK2,FALSE)</f>
        <v>#REF!</v>
      </c>
      <c r="BL22" s="121" t="e">
        <f>VLOOKUP(BL$1,#REF!,BL2,FALSE)</f>
        <v>#REF!</v>
      </c>
      <c r="BM22" s="121" t="e">
        <f>VLOOKUP(BM$1,#REF!,BM2,FALSE)</f>
        <v>#REF!</v>
      </c>
      <c r="BN22" s="121" t="e">
        <f>VLOOKUP(BN$1,#REF!,BN2,FALSE)</f>
        <v>#REF!</v>
      </c>
      <c r="BO22" s="121" t="e">
        <f>VLOOKUP(BO$1,#REF!,BO2,FALSE)</f>
        <v>#REF!</v>
      </c>
      <c r="BQ22" s="9">
        <f t="shared" si="31"/>
        <v>19</v>
      </c>
      <c r="BR22" s="47" t="e">
        <f t="shared" si="23"/>
        <v>#REF!</v>
      </c>
      <c r="BS22" s="121" t="e">
        <f>VLOOKUP(BS$1,#REF!,BS2,FALSE)</f>
        <v>#REF!</v>
      </c>
      <c r="BT22" s="121" t="e">
        <f>VLOOKUP(BT$1,#REF!,BT2,FALSE)</f>
        <v>#REF!</v>
      </c>
      <c r="BU22" s="121" t="e">
        <f>VLOOKUP(BU$1,#REF!,BU2,FALSE)</f>
        <v>#REF!</v>
      </c>
      <c r="BV22" s="121" t="e">
        <f>VLOOKUP(BV$1,#REF!,BV2,FALSE)</f>
        <v>#REF!</v>
      </c>
      <c r="BW22" s="121" t="e">
        <f>VLOOKUP(BW$1,#REF!,BW2,FALSE)</f>
        <v>#REF!</v>
      </c>
      <c r="BX22" s="121" t="e">
        <f>VLOOKUP(BX$1,#REF!,BX2,FALSE)</f>
        <v>#REF!</v>
      </c>
      <c r="BY22" s="121" t="e">
        <f>VLOOKUP(BY$1,#REF!,BY2,FALSE)</f>
        <v>#REF!</v>
      </c>
      <c r="BZ22" s="121" t="e">
        <f>VLOOKUP(BZ$1,#REF!,BZ2,FALSE)</f>
        <v>#REF!</v>
      </c>
      <c r="CA22" s="121" t="e">
        <f>VLOOKUP(CA$1,#REF!,CA2,FALSE)</f>
        <v>#REF!</v>
      </c>
      <c r="CB22" s="121" t="e">
        <f>VLOOKUP(CB$1,#REF!,CB2,FALSE)</f>
        <v>#REF!</v>
      </c>
      <c r="CD22" s="9">
        <f t="shared" si="32"/>
        <v>19</v>
      </c>
      <c r="CE22" s="47" t="e">
        <f t="shared" si="24"/>
        <v>#REF!</v>
      </c>
      <c r="CF22" s="121" t="e">
        <f>VLOOKUP(CF$1,#REF!,CF2,FALSE)</f>
        <v>#REF!</v>
      </c>
      <c r="CG22" s="121" t="e">
        <f>VLOOKUP(CG$1,#REF!,CG2,FALSE)</f>
        <v>#REF!</v>
      </c>
      <c r="CH22" s="121" t="e">
        <f>VLOOKUP(CH$1,#REF!,CH2,FALSE)</f>
        <v>#REF!</v>
      </c>
      <c r="CI22" s="121" t="e">
        <f>VLOOKUP(CI$1,#REF!,CI2,FALSE)</f>
        <v>#REF!</v>
      </c>
      <c r="CJ22" s="121" t="e">
        <f>VLOOKUP(CJ$1,#REF!,CJ2,FALSE)</f>
        <v>#REF!</v>
      </c>
      <c r="CK22" s="121" t="e">
        <f>VLOOKUP(CK$1,#REF!,CK2,FALSE)</f>
        <v>#REF!</v>
      </c>
      <c r="CL22" s="121" t="e">
        <f>VLOOKUP(CL$1,#REF!,CL2,FALSE)</f>
        <v>#REF!</v>
      </c>
      <c r="CM22" s="121" t="e">
        <f>VLOOKUP(CM$1,#REF!,CM2,FALSE)</f>
        <v>#REF!</v>
      </c>
      <c r="CN22" s="121" t="e">
        <f>VLOOKUP(CN$1,#REF!,CN2,FALSE)</f>
        <v>#REF!</v>
      </c>
      <c r="CO22" s="121" t="e">
        <f>VLOOKUP(CO$1,#REF!,CO2,FALSE)</f>
        <v>#REF!</v>
      </c>
      <c r="CQ22" s="9">
        <f t="shared" si="33"/>
        <v>19</v>
      </c>
      <c r="CR22" s="47" t="e">
        <f t="shared" si="25"/>
        <v>#REF!</v>
      </c>
      <c r="CS22" s="121" t="e">
        <f>VLOOKUP(CS$1,#REF!,CS2,FALSE)</f>
        <v>#REF!</v>
      </c>
      <c r="CT22" s="121" t="e">
        <f>VLOOKUP(CT$1,#REF!,CT2,FALSE)</f>
        <v>#REF!</v>
      </c>
      <c r="CU22" s="121" t="e">
        <f>VLOOKUP(CU$1,#REF!,CU2,FALSE)</f>
        <v>#REF!</v>
      </c>
      <c r="CV22" s="121" t="e">
        <f>VLOOKUP(CV$1,#REF!,CV2,FALSE)</f>
        <v>#REF!</v>
      </c>
      <c r="CW22" s="121" t="e">
        <f>VLOOKUP(CW$1,#REF!,CW2,FALSE)</f>
        <v>#REF!</v>
      </c>
      <c r="CX22" s="121" t="e">
        <f>VLOOKUP(CX$1,#REF!,CX2,FALSE)</f>
        <v>#REF!</v>
      </c>
      <c r="CY22" s="121" t="e">
        <f>VLOOKUP(CY$1,#REF!,CY2,FALSE)</f>
        <v>#REF!</v>
      </c>
      <c r="CZ22" s="121" t="e">
        <f>VLOOKUP(CZ$1,#REF!,CZ2,FALSE)</f>
        <v>#REF!</v>
      </c>
      <c r="DA22" s="121" t="e">
        <f>VLOOKUP(DA$1,#REF!,DA2,FALSE)</f>
        <v>#REF!</v>
      </c>
      <c r="DB22" s="121" t="e">
        <f>VLOOKUP(DB$1,#REF!,DB2,FALSE)</f>
        <v>#REF!</v>
      </c>
      <c r="DD22" s="9" t="e">
        <f t="shared" si="34"/>
        <v>#REF!</v>
      </c>
      <c r="DE22" s="48" t="s">
        <v>402</v>
      </c>
      <c r="DF22" s="46" t="e">
        <f>DF20/DF21</f>
        <v>#REF!</v>
      </c>
      <c r="DG22" s="46" t="e">
        <f t="shared" ref="DG22" si="214">DG20/DG21</f>
        <v>#REF!</v>
      </c>
      <c r="DH22" s="46" t="e">
        <f t="shared" ref="DH22" si="215">DH20/DH21</f>
        <v>#REF!</v>
      </c>
      <c r="DI22" s="46" t="e">
        <f t="shared" ref="DI22" si="216">DI20/DI21</f>
        <v>#REF!</v>
      </c>
      <c r="DJ22" s="46" t="e">
        <f t="shared" ref="DJ22" si="217">DJ20/DJ21</f>
        <v>#REF!</v>
      </c>
      <c r="DK22" s="46" t="e">
        <f t="shared" ref="DK22" si="218">DK20/DK21</f>
        <v>#REF!</v>
      </c>
      <c r="DL22" s="46" t="e">
        <f t="shared" ref="DL22" si="219">DL20/DL21</f>
        <v>#REF!</v>
      </c>
      <c r="DM22" s="46" t="e">
        <f t="shared" ref="DM22" si="220">DM20/DM21</f>
        <v>#REF!</v>
      </c>
      <c r="DN22" s="46" t="e">
        <f t="shared" ref="DN22" si="221">DN20/DN21</f>
        <v>#REF!</v>
      </c>
      <c r="DO22" s="46" t="e">
        <f t="shared" ref="DO22" si="222">DO20/DO21</f>
        <v>#REF!</v>
      </c>
      <c r="DQ22" s="9" t="e">
        <f t="shared" si="35"/>
        <v>#REF!</v>
      </c>
      <c r="DR22" s="48" t="s">
        <v>402</v>
      </c>
      <c r="DS22" s="46" t="e">
        <f>DS20/DS21</f>
        <v>#REF!</v>
      </c>
      <c r="DT22" s="46" t="e">
        <f t="shared" ref="DT22" si="223">DT20/DT21</f>
        <v>#REF!</v>
      </c>
      <c r="DU22" s="46" t="e">
        <f t="shared" ref="DU22" si="224">DU20/DU21</f>
        <v>#REF!</v>
      </c>
      <c r="DV22" s="46" t="e">
        <f t="shared" ref="DV22" si="225">DV20/DV21</f>
        <v>#REF!</v>
      </c>
      <c r="DW22" s="46" t="e">
        <f t="shared" ref="DW22" si="226">DW20/DW21</f>
        <v>#REF!</v>
      </c>
      <c r="DX22" s="46" t="e">
        <f t="shared" ref="DX22" si="227">DX20/DX21</f>
        <v>#REF!</v>
      </c>
      <c r="DY22" s="46" t="e">
        <f t="shared" ref="DY22" si="228">DY20/DY21</f>
        <v>#REF!</v>
      </c>
      <c r="DZ22" s="46" t="e">
        <f t="shared" ref="DZ22" si="229">DZ20/DZ21</f>
        <v>#REF!</v>
      </c>
      <c r="EA22" s="46" t="e">
        <f t="shared" ref="EA22" si="230">EA20/EA21</f>
        <v>#REF!</v>
      </c>
      <c r="EB22" s="46" t="e">
        <f t="shared" ref="EB22" si="231">EB20/EB21</f>
        <v>#REF!</v>
      </c>
      <c r="ED22" s="9" t="e">
        <f t="shared" si="36"/>
        <v>#REF!</v>
      </c>
      <c r="EE22" s="48" t="s">
        <v>402</v>
      </c>
      <c r="EF22" s="46" t="e">
        <f>EF20/EF21</f>
        <v>#REF!</v>
      </c>
      <c r="EG22" s="46" t="e">
        <f t="shared" ref="EG22" si="232">EG20/EG21</f>
        <v>#REF!</v>
      </c>
      <c r="EH22" s="46" t="e">
        <f t="shared" ref="EH22" si="233">EH20/EH21</f>
        <v>#REF!</v>
      </c>
      <c r="EI22" s="46" t="e">
        <f t="shared" ref="EI22" si="234">EI20/EI21</f>
        <v>#REF!</v>
      </c>
      <c r="EJ22" s="46" t="e">
        <f t="shared" ref="EJ22" si="235">EJ20/EJ21</f>
        <v>#REF!</v>
      </c>
      <c r="EK22" s="46" t="e">
        <f t="shared" ref="EK22" si="236">EK20/EK21</f>
        <v>#REF!</v>
      </c>
      <c r="EL22" s="46" t="e">
        <f t="shared" ref="EL22" si="237">EL20/EL21</f>
        <v>#REF!</v>
      </c>
      <c r="EM22" s="46" t="e">
        <f t="shared" ref="EM22" si="238">EM20/EM21</f>
        <v>#REF!</v>
      </c>
      <c r="EN22" s="46" t="e">
        <f t="shared" ref="EN22" si="239">EN20/EN21</f>
        <v>#REF!</v>
      </c>
      <c r="EO22" s="46" t="e">
        <f t="shared" ref="EO22" si="240">EO20/EO21</f>
        <v>#REF!</v>
      </c>
      <c r="EQ22" s="9" t="e">
        <f t="shared" si="37"/>
        <v>#REF!</v>
      </c>
      <c r="ER22" s="48" t="s">
        <v>402</v>
      </c>
      <c r="ES22" s="46" t="e">
        <f>ES20/ES21</f>
        <v>#REF!</v>
      </c>
      <c r="ET22" s="46" t="e">
        <f t="shared" ref="ET22" si="241">ET20/ET21</f>
        <v>#REF!</v>
      </c>
      <c r="EU22" s="46" t="e">
        <f t="shared" ref="EU22" si="242">EU20/EU21</f>
        <v>#REF!</v>
      </c>
      <c r="EV22" s="46" t="e">
        <f t="shared" ref="EV22" si="243">EV20/EV21</f>
        <v>#REF!</v>
      </c>
      <c r="EW22" s="46" t="e">
        <f t="shared" ref="EW22" si="244">EW20/EW21</f>
        <v>#REF!</v>
      </c>
      <c r="EX22" s="46" t="e">
        <f t="shared" ref="EX22" si="245">EX20/EX21</f>
        <v>#REF!</v>
      </c>
      <c r="EY22" s="46" t="e">
        <f t="shared" ref="EY22" si="246">EY20/EY21</f>
        <v>#REF!</v>
      </c>
      <c r="EZ22" s="46" t="e">
        <f t="shared" ref="EZ22" si="247">EZ20/EZ21</f>
        <v>#REF!</v>
      </c>
      <c r="FA22" s="46" t="e">
        <f t="shared" ref="FA22" si="248">FA20/FA21</f>
        <v>#REF!</v>
      </c>
      <c r="FB22" s="46" t="e">
        <f t="shared" ref="FB22" si="249">FB20/FB21</f>
        <v>#REF!</v>
      </c>
      <c r="FD22" s="9" t="e">
        <f t="shared" si="38"/>
        <v>#REF!</v>
      </c>
      <c r="FE22" s="48" t="s">
        <v>402</v>
      </c>
      <c r="FF22" s="46" t="e">
        <f>FF20/FF21</f>
        <v>#REF!</v>
      </c>
      <c r="FG22" s="46" t="e">
        <f t="shared" ref="FG22" si="250">FG20/FG21</f>
        <v>#REF!</v>
      </c>
      <c r="FH22" s="46" t="e">
        <f t="shared" ref="FH22" si="251">FH20/FH21</f>
        <v>#REF!</v>
      </c>
      <c r="FI22" s="46" t="e">
        <f t="shared" ref="FI22" si="252">FI20/FI21</f>
        <v>#REF!</v>
      </c>
      <c r="FJ22" s="46" t="e">
        <f t="shared" ref="FJ22" si="253">FJ20/FJ21</f>
        <v>#REF!</v>
      </c>
      <c r="FK22" s="46" t="e">
        <f t="shared" ref="FK22" si="254">FK20/FK21</f>
        <v>#REF!</v>
      </c>
      <c r="FL22" s="46" t="e">
        <f t="shared" ref="FL22" si="255">FL20/FL21</f>
        <v>#REF!</v>
      </c>
      <c r="FM22" s="46" t="e">
        <f t="shared" ref="FM22" si="256">FM20/FM21</f>
        <v>#REF!</v>
      </c>
      <c r="FN22" s="46" t="e">
        <f t="shared" ref="FN22" si="257">FN20/FN21</f>
        <v>#REF!</v>
      </c>
      <c r="FO22" s="46" t="e">
        <f t="shared" ref="FO22" si="258">FO20/FO21</f>
        <v>#REF!</v>
      </c>
      <c r="FQ22" s="9" t="e">
        <f t="shared" si="39"/>
        <v>#REF!</v>
      </c>
      <c r="FR22" s="48" t="s">
        <v>402</v>
      </c>
      <c r="FS22" s="46" t="e">
        <f>FS20/FS21</f>
        <v>#REF!</v>
      </c>
      <c r="FT22" s="46" t="e">
        <f t="shared" ref="FT22" si="259">FT20/FT21</f>
        <v>#REF!</v>
      </c>
      <c r="FU22" s="46" t="e">
        <f t="shared" ref="FU22" si="260">FU20/FU21</f>
        <v>#REF!</v>
      </c>
      <c r="FV22" s="46" t="e">
        <f t="shared" ref="FV22" si="261">FV20/FV21</f>
        <v>#REF!</v>
      </c>
      <c r="FW22" s="46" t="e">
        <f t="shared" ref="FW22" si="262">FW20/FW21</f>
        <v>#REF!</v>
      </c>
      <c r="FX22" s="46" t="e">
        <f t="shared" ref="FX22" si="263">FX20/FX21</f>
        <v>#REF!</v>
      </c>
      <c r="FY22" s="46" t="e">
        <f t="shared" ref="FY22" si="264">FY20/FY21</f>
        <v>#REF!</v>
      </c>
      <c r="FZ22" s="46" t="e">
        <f t="shared" ref="FZ22" si="265">FZ20/FZ21</f>
        <v>#REF!</v>
      </c>
      <c r="GA22" s="46" t="e">
        <f t="shared" ref="GA22" si="266">GA20/GA21</f>
        <v>#REF!</v>
      </c>
      <c r="GB22" s="46" t="e">
        <f t="shared" ref="GB22" si="267">GB20/GB21</f>
        <v>#REF!</v>
      </c>
      <c r="GD22" s="9" t="e">
        <f t="shared" si="40"/>
        <v>#REF!</v>
      </c>
      <c r="GE22" s="48" t="s">
        <v>402</v>
      </c>
      <c r="GF22" s="46" t="e">
        <f>GF20/GF21</f>
        <v>#REF!</v>
      </c>
      <c r="GG22" s="46" t="e">
        <f t="shared" ref="GG22" si="268">GG20/GG21</f>
        <v>#REF!</v>
      </c>
      <c r="GH22" s="46" t="e">
        <f t="shared" ref="GH22" si="269">GH20/GH21</f>
        <v>#REF!</v>
      </c>
      <c r="GI22" s="46" t="e">
        <f t="shared" ref="GI22" si="270">GI20/GI21</f>
        <v>#REF!</v>
      </c>
      <c r="GJ22" s="46" t="e">
        <f t="shared" ref="GJ22" si="271">GJ20/GJ21</f>
        <v>#REF!</v>
      </c>
      <c r="GK22" s="46" t="e">
        <f t="shared" ref="GK22" si="272">GK20/GK21</f>
        <v>#REF!</v>
      </c>
      <c r="GL22" s="46" t="e">
        <f t="shared" ref="GL22" si="273">GL20/GL21</f>
        <v>#REF!</v>
      </c>
      <c r="GM22" s="46" t="e">
        <f t="shared" ref="GM22" si="274">GM20/GM21</f>
        <v>#REF!</v>
      </c>
      <c r="GN22" s="46" t="e">
        <f t="shared" ref="GN22" si="275">GN20/GN21</f>
        <v>#REF!</v>
      </c>
      <c r="GO22" s="46" t="e">
        <f t="shared" ref="GO22" si="276">GO20/GO21</f>
        <v>#REF!</v>
      </c>
      <c r="GQ22" s="9" t="e">
        <f t="shared" si="41"/>
        <v>#REF!</v>
      </c>
      <c r="GR22" s="48" t="s">
        <v>402</v>
      </c>
      <c r="GS22" s="46" t="e">
        <f>GS20/GS21</f>
        <v>#REF!</v>
      </c>
      <c r="GT22" s="46" t="e">
        <f t="shared" ref="GT22" si="277">GT20/GT21</f>
        <v>#REF!</v>
      </c>
      <c r="GU22" s="46" t="e">
        <f t="shared" ref="GU22" si="278">GU20/GU21</f>
        <v>#REF!</v>
      </c>
      <c r="GV22" s="46" t="e">
        <f t="shared" ref="GV22" si="279">GV20/GV21</f>
        <v>#REF!</v>
      </c>
      <c r="GW22" s="46" t="e">
        <f t="shared" ref="GW22" si="280">GW20/GW21</f>
        <v>#REF!</v>
      </c>
      <c r="GX22" s="46" t="e">
        <f t="shared" ref="GX22" si="281">GX20/GX21</f>
        <v>#REF!</v>
      </c>
      <c r="GY22" s="46" t="e">
        <f t="shared" ref="GY22" si="282">GY20/GY21</f>
        <v>#REF!</v>
      </c>
      <c r="GZ22" s="46" t="e">
        <f t="shared" ref="GZ22" si="283">GZ20/GZ21</f>
        <v>#REF!</v>
      </c>
      <c r="HA22" s="46" t="e">
        <f t="shared" ref="HA22" si="284">HA20/HA21</f>
        <v>#REF!</v>
      </c>
      <c r="HB22" s="46" t="e">
        <f t="shared" ref="HB22" si="285">HB20/HB21</f>
        <v>#REF!</v>
      </c>
      <c r="HD22" s="9" t="e">
        <f t="shared" si="42"/>
        <v>#REF!</v>
      </c>
      <c r="HE22" s="48" t="s">
        <v>402</v>
      </c>
      <c r="HF22" s="46" t="e">
        <f>HF20/HF21</f>
        <v>#REF!</v>
      </c>
      <c r="HG22" s="46" t="e">
        <f t="shared" ref="HG22" si="286">HG20/HG21</f>
        <v>#REF!</v>
      </c>
      <c r="HH22" s="46" t="e">
        <f t="shared" ref="HH22" si="287">HH20/HH21</f>
        <v>#REF!</v>
      </c>
      <c r="HI22" s="46" t="e">
        <f t="shared" ref="HI22" si="288">HI20/HI21</f>
        <v>#REF!</v>
      </c>
      <c r="HJ22" s="46" t="e">
        <f t="shared" ref="HJ22" si="289">HJ20/HJ21</f>
        <v>#REF!</v>
      </c>
      <c r="HK22" s="46" t="e">
        <f t="shared" ref="HK22" si="290">HK20/HK21</f>
        <v>#REF!</v>
      </c>
      <c r="HL22" s="46" t="e">
        <f t="shared" ref="HL22" si="291">HL20/HL21</f>
        <v>#REF!</v>
      </c>
      <c r="HM22" s="46" t="e">
        <f t="shared" ref="HM22" si="292">HM20/HM21</f>
        <v>#REF!</v>
      </c>
      <c r="HN22" s="46" t="e">
        <f t="shared" ref="HN22" si="293">HN20/HN21</f>
        <v>#REF!</v>
      </c>
      <c r="HO22" s="46" t="e">
        <f t="shared" ref="HO22" si="294">HO20/HO21</f>
        <v>#REF!</v>
      </c>
    </row>
    <row r="23" spans="2:223" s="104" customFormat="1" ht="27" hidden="1" customHeight="1" x14ac:dyDescent="0.25">
      <c r="B23" s="99">
        <f t="shared" si="26"/>
        <v>20</v>
      </c>
      <c r="C23" s="110" t="e">
        <f>#REF!</f>
        <v>#REF!</v>
      </c>
      <c r="D23" s="101" t="e">
        <f>VLOOKUP(D$1,#REF!,D2,FALSE)</f>
        <v>#REF!</v>
      </c>
      <c r="E23" s="101" t="e">
        <f>VLOOKUP(E$1,#REF!,E2,FALSE)</f>
        <v>#REF!</v>
      </c>
      <c r="F23" s="101" t="e">
        <f>VLOOKUP(F$1,#REF!,F2,FALSE)</f>
        <v>#REF!</v>
      </c>
      <c r="G23" s="101" t="e">
        <f>VLOOKUP(G$1,#REF!,G2,FALSE)</f>
        <v>#REF!</v>
      </c>
      <c r="H23" s="101" t="e">
        <f>VLOOKUP(H$1,#REF!,H2,FALSE)</f>
        <v>#REF!</v>
      </c>
      <c r="I23" s="101" t="e">
        <f>VLOOKUP(I$1,#REF!,I2,FALSE)</f>
        <v>#REF!</v>
      </c>
      <c r="J23" s="101" t="e">
        <f>VLOOKUP(J$1,#REF!,J2,FALSE)</f>
        <v>#REF!</v>
      </c>
      <c r="K23" s="101" t="e">
        <f>VLOOKUP(K$1,#REF!,K2,FALSE)</f>
        <v>#REF!</v>
      </c>
      <c r="L23" s="101" t="e">
        <f>VLOOKUP(L$1,#REF!,L2,FALSE)</f>
        <v>#REF!</v>
      </c>
      <c r="M23" s="101" t="e">
        <f>VLOOKUP(M$1,#REF!,M2,FALSE)</f>
        <v>#REF!</v>
      </c>
      <c r="N23" s="102">
        <f t="shared" si="17"/>
        <v>0</v>
      </c>
      <c r="O23" s="103" t="str">
        <f t="shared" si="18"/>
        <v>No-To be included in the study</v>
      </c>
      <c r="Q23" s="105">
        <f t="shared" si="27"/>
        <v>20</v>
      </c>
      <c r="R23" s="105" t="e">
        <f t="shared" si="19"/>
        <v>#REF!</v>
      </c>
      <c r="S23" s="101" t="e">
        <f>VLOOKUP(S$1,#REF!,S2,FALSE)</f>
        <v>#REF!</v>
      </c>
      <c r="T23" s="101" t="e">
        <f>VLOOKUP(T$1,#REF!,T2,FALSE)</f>
        <v>#REF!</v>
      </c>
      <c r="U23" s="101" t="e">
        <f>VLOOKUP(U$1,#REF!,U2,FALSE)</f>
        <v>#REF!</v>
      </c>
      <c r="V23" s="101" t="e">
        <f>VLOOKUP(V$1,#REF!,V2,FALSE)</f>
        <v>#REF!</v>
      </c>
      <c r="W23" s="101" t="e">
        <f>VLOOKUP(W$1,#REF!,W2,FALSE)</f>
        <v>#REF!</v>
      </c>
      <c r="X23" s="101" t="e">
        <f>VLOOKUP(X$1,#REF!,X2,FALSE)</f>
        <v>#REF!</v>
      </c>
      <c r="Y23" s="101" t="e">
        <f>VLOOKUP(Y$1,#REF!,Y2,FALSE)</f>
        <v>#REF!</v>
      </c>
      <c r="Z23" s="101" t="e">
        <f>VLOOKUP(Z$1,#REF!,Z2,FALSE)</f>
        <v>#REF!</v>
      </c>
      <c r="AA23" s="101" t="e">
        <f>VLOOKUP(AA$1,#REF!,AA2,FALSE)</f>
        <v>#REF!</v>
      </c>
      <c r="AB23" s="101" t="e">
        <f>VLOOKUP(AB$1,#REF!,AB2,FALSE)</f>
        <v>#REF!</v>
      </c>
      <c r="AD23" s="105">
        <f t="shared" si="28"/>
        <v>20</v>
      </c>
      <c r="AE23" s="105" t="e">
        <f t="shared" si="20"/>
        <v>#REF!</v>
      </c>
      <c r="AF23" s="116" t="e">
        <f>VLOOKUP(AF$1,#REF!,AF2,FALSE)</f>
        <v>#REF!</v>
      </c>
      <c r="AG23" s="116" t="e">
        <f>VLOOKUP(AG$1,#REF!,AG2,FALSE)</f>
        <v>#REF!</v>
      </c>
      <c r="AH23" s="116" t="e">
        <f>VLOOKUP(AH$1,#REF!,AH2,FALSE)</f>
        <v>#REF!</v>
      </c>
      <c r="AI23" s="116" t="e">
        <f>VLOOKUP(AI$1,#REF!,AI2,FALSE)</f>
        <v>#REF!</v>
      </c>
      <c r="AJ23" s="116" t="e">
        <f>VLOOKUP(AJ$1,#REF!,AJ2,FALSE)</f>
        <v>#REF!</v>
      </c>
      <c r="AK23" s="116" t="e">
        <f>VLOOKUP(AK$1,#REF!,AK2,FALSE)</f>
        <v>#REF!</v>
      </c>
      <c r="AL23" s="116" t="e">
        <f>VLOOKUP(AL$1,#REF!,AL2,FALSE)</f>
        <v>#REF!</v>
      </c>
      <c r="AM23" s="116" t="e">
        <f>VLOOKUP(AM$1,#REF!,AM2,FALSE)</f>
        <v>#REF!</v>
      </c>
      <c r="AN23" s="116" t="e">
        <f>VLOOKUP(AN$1,#REF!,AN2,FALSE)</f>
        <v>#REF!</v>
      </c>
      <c r="AO23" s="116" t="e">
        <f>VLOOKUP(AO$1,#REF!,AO2,FALSE)</f>
        <v>#REF!</v>
      </c>
      <c r="AQ23" s="105">
        <f t="shared" si="29"/>
        <v>20</v>
      </c>
      <c r="AR23" s="105" t="e">
        <f t="shared" si="21"/>
        <v>#REF!</v>
      </c>
      <c r="AS23" s="116" t="e">
        <f>VLOOKUP(AS$1,#REF!,AS2,FALSE)</f>
        <v>#REF!</v>
      </c>
      <c r="AT23" s="116" t="e">
        <f>VLOOKUP(AT$1,#REF!,AT2,FALSE)</f>
        <v>#REF!</v>
      </c>
      <c r="AU23" s="116" t="e">
        <f>VLOOKUP(AU$1,#REF!,AU2,FALSE)</f>
        <v>#REF!</v>
      </c>
      <c r="AV23" s="116" t="e">
        <f>VLOOKUP(AV$1,#REF!,AV2,FALSE)</f>
        <v>#REF!</v>
      </c>
      <c r="AW23" s="116" t="e">
        <f>VLOOKUP(AW$1,#REF!,AW2,FALSE)</f>
        <v>#REF!</v>
      </c>
      <c r="AX23" s="116" t="e">
        <f>VLOOKUP(AX$1,#REF!,AX2,FALSE)</f>
        <v>#REF!</v>
      </c>
      <c r="AY23" s="116" t="e">
        <f>VLOOKUP(AY$1,#REF!,AY2,FALSE)</f>
        <v>#REF!</v>
      </c>
      <c r="AZ23" s="116" t="e">
        <f>VLOOKUP(AZ$1,#REF!,AZ2,FALSE)</f>
        <v>#REF!</v>
      </c>
      <c r="BA23" s="116" t="e">
        <f>VLOOKUP(BA$1,#REF!,BA2,FALSE)</f>
        <v>#REF!</v>
      </c>
      <c r="BB23" s="116" t="e">
        <f>VLOOKUP(BB$1,#REF!,BB2,FALSE)</f>
        <v>#REF!</v>
      </c>
      <c r="BD23" s="105">
        <f t="shared" si="30"/>
        <v>20</v>
      </c>
      <c r="BE23" s="105" t="e">
        <f t="shared" si="22"/>
        <v>#REF!</v>
      </c>
      <c r="BF23" s="120" t="e">
        <f>VLOOKUP(BF$1,#REF!,BF2,FALSE)</f>
        <v>#REF!</v>
      </c>
      <c r="BG23" s="120" t="e">
        <f>VLOOKUP(BG$1,#REF!,BG2,FALSE)</f>
        <v>#REF!</v>
      </c>
      <c r="BH23" s="120" t="e">
        <f>VLOOKUP(BH$1,#REF!,BH2,FALSE)</f>
        <v>#REF!</v>
      </c>
      <c r="BI23" s="120" t="e">
        <f>VLOOKUP(BI$1,#REF!,BI2,FALSE)</f>
        <v>#REF!</v>
      </c>
      <c r="BJ23" s="120" t="e">
        <f>VLOOKUP(BJ$1,#REF!,BJ2,FALSE)</f>
        <v>#REF!</v>
      </c>
      <c r="BK23" s="120" t="e">
        <f>VLOOKUP(BK$1,#REF!,BK2,FALSE)</f>
        <v>#REF!</v>
      </c>
      <c r="BL23" s="120" t="e">
        <f>VLOOKUP(BL$1,#REF!,BL2,FALSE)</f>
        <v>#REF!</v>
      </c>
      <c r="BM23" s="120" t="e">
        <f>VLOOKUP(BM$1,#REF!,BM2,FALSE)</f>
        <v>#REF!</v>
      </c>
      <c r="BN23" s="120" t="e">
        <f>VLOOKUP(BN$1,#REF!,BN2,FALSE)</f>
        <v>#REF!</v>
      </c>
      <c r="BO23" s="120" t="e">
        <f>VLOOKUP(BO$1,#REF!,BO2,FALSE)</f>
        <v>#REF!</v>
      </c>
      <c r="BQ23" s="105">
        <f t="shared" si="31"/>
        <v>20</v>
      </c>
      <c r="BR23" s="105" t="e">
        <f t="shared" si="23"/>
        <v>#REF!</v>
      </c>
      <c r="BS23" s="120" t="e">
        <f>VLOOKUP(BS$1,#REF!,BS2,FALSE)</f>
        <v>#REF!</v>
      </c>
      <c r="BT23" s="120" t="e">
        <f>VLOOKUP(BT$1,#REF!,BT2,FALSE)</f>
        <v>#REF!</v>
      </c>
      <c r="BU23" s="120" t="e">
        <f>VLOOKUP(BU$1,#REF!,BU2,FALSE)</f>
        <v>#REF!</v>
      </c>
      <c r="BV23" s="120" t="e">
        <f>VLOOKUP(BV$1,#REF!,BV2,FALSE)</f>
        <v>#REF!</v>
      </c>
      <c r="BW23" s="120" t="e">
        <f>VLOOKUP(BW$1,#REF!,BW2,FALSE)</f>
        <v>#REF!</v>
      </c>
      <c r="BX23" s="120" t="e">
        <f>VLOOKUP(BX$1,#REF!,BX2,FALSE)</f>
        <v>#REF!</v>
      </c>
      <c r="BY23" s="120" t="e">
        <f>VLOOKUP(BY$1,#REF!,BY2,FALSE)</f>
        <v>#REF!</v>
      </c>
      <c r="BZ23" s="120" t="e">
        <f>VLOOKUP(BZ$1,#REF!,BZ2,FALSE)</f>
        <v>#REF!</v>
      </c>
      <c r="CA23" s="120" t="e">
        <f>VLOOKUP(CA$1,#REF!,CA2,FALSE)</f>
        <v>#REF!</v>
      </c>
      <c r="CB23" s="120" t="e">
        <f>VLOOKUP(CB$1,#REF!,CB2,FALSE)</f>
        <v>#REF!</v>
      </c>
      <c r="CD23" s="105">
        <f t="shared" si="32"/>
        <v>20</v>
      </c>
      <c r="CE23" s="105" t="e">
        <f t="shared" si="24"/>
        <v>#REF!</v>
      </c>
      <c r="CF23" s="120" t="e">
        <f>VLOOKUP(CF$1,#REF!,CF2,FALSE)</f>
        <v>#REF!</v>
      </c>
      <c r="CG23" s="120" t="e">
        <f>VLOOKUP(CG$1,#REF!,CG2,FALSE)</f>
        <v>#REF!</v>
      </c>
      <c r="CH23" s="120" t="e">
        <f>VLOOKUP(CH$1,#REF!,CH2,FALSE)</f>
        <v>#REF!</v>
      </c>
      <c r="CI23" s="120" t="e">
        <f>VLOOKUP(CI$1,#REF!,CI2,FALSE)</f>
        <v>#REF!</v>
      </c>
      <c r="CJ23" s="120" t="e">
        <f>VLOOKUP(CJ$1,#REF!,CJ2,FALSE)</f>
        <v>#REF!</v>
      </c>
      <c r="CK23" s="120" t="e">
        <f>VLOOKUP(CK$1,#REF!,CK2,FALSE)</f>
        <v>#REF!</v>
      </c>
      <c r="CL23" s="120" t="e">
        <f>VLOOKUP(CL$1,#REF!,CL2,FALSE)</f>
        <v>#REF!</v>
      </c>
      <c r="CM23" s="120" t="e">
        <f>VLOOKUP(CM$1,#REF!,CM2,FALSE)</f>
        <v>#REF!</v>
      </c>
      <c r="CN23" s="120" t="e">
        <f>VLOOKUP(CN$1,#REF!,CN2,FALSE)</f>
        <v>#REF!</v>
      </c>
      <c r="CO23" s="120" t="e">
        <f>VLOOKUP(CO$1,#REF!,CO2,FALSE)</f>
        <v>#REF!</v>
      </c>
      <c r="CQ23" s="105">
        <f t="shared" si="33"/>
        <v>20</v>
      </c>
      <c r="CR23" s="105" t="e">
        <f t="shared" si="25"/>
        <v>#REF!</v>
      </c>
      <c r="CS23" s="120" t="e">
        <f>VLOOKUP(CS$1,#REF!,CS2,FALSE)</f>
        <v>#REF!</v>
      </c>
      <c r="CT23" s="120" t="e">
        <f>VLOOKUP(CT$1,#REF!,CT2,FALSE)</f>
        <v>#REF!</v>
      </c>
      <c r="CU23" s="120" t="e">
        <f>VLOOKUP(CU$1,#REF!,CU2,FALSE)</f>
        <v>#REF!</v>
      </c>
      <c r="CV23" s="120" t="e">
        <f>VLOOKUP(CV$1,#REF!,CV2,FALSE)</f>
        <v>#REF!</v>
      </c>
      <c r="CW23" s="120" t="e">
        <f>VLOOKUP(CW$1,#REF!,CW2,FALSE)</f>
        <v>#REF!</v>
      </c>
      <c r="CX23" s="120" t="e">
        <f>VLOOKUP(CX$1,#REF!,CX2,FALSE)</f>
        <v>#REF!</v>
      </c>
      <c r="CY23" s="120" t="e">
        <f>VLOOKUP(CY$1,#REF!,CY2,FALSE)</f>
        <v>#REF!</v>
      </c>
      <c r="CZ23" s="120" t="e">
        <f>VLOOKUP(CZ$1,#REF!,CZ2,FALSE)</f>
        <v>#REF!</v>
      </c>
      <c r="DA23" s="120" t="e">
        <f>VLOOKUP(DA$1,#REF!,DA2,FALSE)</f>
        <v>#REF!</v>
      </c>
      <c r="DB23" s="120" t="e">
        <f>VLOOKUP(DB$1,#REF!,DB2,FALSE)</f>
        <v>#REF!</v>
      </c>
    </row>
    <row r="24" spans="2:223" s="104" customFormat="1" ht="18" hidden="1" customHeight="1" x14ac:dyDescent="0.25">
      <c r="B24" s="99">
        <f t="shared" si="26"/>
        <v>21</v>
      </c>
      <c r="C24" s="110" t="e">
        <f>#REF!</f>
        <v>#REF!</v>
      </c>
      <c r="D24" s="101" t="e">
        <f>VLOOKUP(D$1,#REF!,D2,FALSE)</f>
        <v>#REF!</v>
      </c>
      <c r="E24" s="101" t="e">
        <f>VLOOKUP(E$1,#REF!,E2,FALSE)</f>
        <v>#REF!</v>
      </c>
      <c r="F24" s="101" t="e">
        <f>VLOOKUP(F$1,#REF!,F2,FALSE)</f>
        <v>#REF!</v>
      </c>
      <c r="G24" s="101" t="e">
        <f>VLOOKUP(G$1,#REF!,G2,FALSE)</f>
        <v>#REF!</v>
      </c>
      <c r="H24" s="101" t="e">
        <f>VLOOKUP(H$1,#REF!,H2,FALSE)</f>
        <v>#REF!</v>
      </c>
      <c r="I24" s="101" t="e">
        <f>VLOOKUP(I$1,#REF!,I2,FALSE)</f>
        <v>#REF!</v>
      </c>
      <c r="J24" s="101" t="e">
        <f>VLOOKUP(J$1,#REF!,J2,FALSE)</f>
        <v>#REF!</v>
      </c>
      <c r="K24" s="101" t="e">
        <f>VLOOKUP(K$1,#REF!,K2,FALSE)</f>
        <v>#REF!</v>
      </c>
      <c r="L24" s="101" t="e">
        <f>VLOOKUP(L$1,#REF!,L2,FALSE)</f>
        <v>#REF!</v>
      </c>
      <c r="M24" s="101" t="e">
        <f>VLOOKUP(M$1,#REF!,M2,FALSE)</f>
        <v>#REF!</v>
      </c>
      <c r="N24" s="102">
        <f t="shared" si="17"/>
        <v>0</v>
      </c>
      <c r="O24" s="103" t="str">
        <f t="shared" si="18"/>
        <v>No-To be included in the study</v>
      </c>
      <c r="Q24" s="105">
        <f t="shared" si="27"/>
        <v>21</v>
      </c>
      <c r="R24" s="105" t="e">
        <f t="shared" si="19"/>
        <v>#REF!</v>
      </c>
      <c r="S24" s="101" t="e">
        <f>VLOOKUP(S$1,#REF!,S2,FALSE)</f>
        <v>#REF!</v>
      </c>
      <c r="T24" s="101" t="e">
        <f>VLOOKUP(T$1,#REF!,T2,FALSE)</f>
        <v>#REF!</v>
      </c>
      <c r="U24" s="101" t="e">
        <f>VLOOKUP(U$1,#REF!,U2,FALSE)</f>
        <v>#REF!</v>
      </c>
      <c r="V24" s="101" t="e">
        <f>VLOOKUP(V$1,#REF!,V2,FALSE)</f>
        <v>#REF!</v>
      </c>
      <c r="W24" s="101" t="e">
        <f>VLOOKUP(W$1,#REF!,W2,FALSE)</f>
        <v>#REF!</v>
      </c>
      <c r="X24" s="101" t="e">
        <f>VLOOKUP(X$1,#REF!,X2,FALSE)</f>
        <v>#REF!</v>
      </c>
      <c r="Y24" s="101" t="e">
        <f>VLOOKUP(Y$1,#REF!,Y2,FALSE)</f>
        <v>#REF!</v>
      </c>
      <c r="Z24" s="101" t="e">
        <f>VLOOKUP(Z$1,#REF!,Z2,FALSE)</f>
        <v>#REF!</v>
      </c>
      <c r="AA24" s="101" t="e">
        <f>VLOOKUP(AA$1,#REF!,AA2,FALSE)</f>
        <v>#REF!</v>
      </c>
      <c r="AB24" s="101" t="e">
        <f>VLOOKUP(AB$1,#REF!,AB2,FALSE)</f>
        <v>#REF!</v>
      </c>
      <c r="AD24" s="105">
        <f t="shared" si="28"/>
        <v>21</v>
      </c>
      <c r="AE24" s="105" t="e">
        <f t="shared" si="20"/>
        <v>#REF!</v>
      </c>
      <c r="AF24" s="116" t="e">
        <f>VLOOKUP(AF$1,#REF!,AF2,FALSE)</f>
        <v>#REF!</v>
      </c>
      <c r="AG24" s="116" t="e">
        <f>VLOOKUP(AG$1,#REF!,AG2,FALSE)</f>
        <v>#REF!</v>
      </c>
      <c r="AH24" s="116" t="e">
        <f>VLOOKUP(AH$1,#REF!,AH2,FALSE)</f>
        <v>#REF!</v>
      </c>
      <c r="AI24" s="116" t="e">
        <f>VLOOKUP(AI$1,#REF!,AI2,FALSE)</f>
        <v>#REF!</v>
      </c>
      <c r="AJ24" s="116" t="e">
        <f>VLOOKUP(AJ$1,#REF!,AJ2,FALSE)</f>
        <v>#REF!</v>
      </c>
      <c r="AK24" s="116" t="e">
        <f>VLOOKUP(AK$1,#REF!,AK2,FALSE)</f>
        <v>#REF!</v>
      </c>
      <c r="AL24" s="116" t="e">
        <f>VLOOKUP(AL$1,#REF!,AL2,FALSE)</f>
        <v>#REF!</v>
      </c>
      <c r="AM24" s="116" t="e">
        <f>VLOOKUP(AM$1,#REF!,AM2,FALSE)</f>
        <v>#REF!</v>
      </c>
      <c r="AN24" s="116" t="e">
        <f>VLOOKUP(AN$1,#REF!,AN2,FALSE)</f>
        <v>#REF!</v>
      </c>
      <c r="AO24" s="116" t="e">
        <f>VLOOKUP(AO$1,#REF!,AO2,FALSE)</f>
        <v>#REF!</v>
      </c>
      <c r="AQ24" s="105">
        <f t="shared" si="29"/>
        <v>21</v>
      </c>
      <c r="AR24" s="105" t="e">
        <f t="shared" si="21"/>
        <v>#REF!</v>
      </c>
      <c r="AS24" s="116" t="e">
        <f>VLOOKUP(AS$1,#REF!,AS2,FALSE)</f>
        <v>#REF!</v>
      </c>
      <c r="AT24" s="116" t="e">
        <f>VLOOKUP(AT$1,#REF!,AT2,FALSE)</f>
        <v>#REF!</v>
      </c>
      <c r="AU24" s="116" t="e">
        <f>VLOOKUP(AU$1,#REF!,AU2,FALSE)</f>
        <v>#REF!</v>
      </c>
      <c r="AV24" s="116" t="e">
        <f>VLOOKUP(AV$1,#REF!,AV2,FALSE)</f>
        <v>#REF!</v>
      </c>
      <c r="AW24" s="116" t="e">
        <f>VLOOKUP(AW$1,#REF!,AW2,FALSE)</f>
        <v>#REF!</v>
      </c>
      <c r="AX24" s="116" t="e">
        <f>VLOOKUP(AX$1,#REF!,AX2,FALSE)</f>
        <v>#REF!</v>
      </c>
      <c r="AY24" s="116" t="e">
        <f>VLOOKUP(AY$1,#REF!,AY2,FALSE)</f>
        <v>#REF!</v>
      </c>
      <c r="AZ24" s="116" t="e">
        <f>VLOOKUP(AZ$1,#REF!,AZ2,FALSE)</f>
        <v>#REF!</v>
      </c>
      <c r="BA24" s="116" t="e">
        <f>VLOOKUP(BA$1,#REF!,BA2,FALSE)</f>
        <v>#REF!</v>
      </c>
      <c r="BB24" s="116" t="e">
        <f>VLOOKUP(BB$1,#REF!,BB2,FALSE)</f>
        <v>#REF!</v>
      </c>
      <c r="BD24" s="105">
        <f t="shared" si="30"/>
        <v>21</v>
      </c>
      <c r="BE24" s="105" t="e">
        <f t="shared" si="22"/>
        <v>#REF!</v>
      </c>
      <c r="BF24" s="120" t="e">
        <f>VLOOKUP(BF$1,#REF!,BF2,FALSE)</f>
        <v>#REF!</v>
      </c>
      <c r="BG24" s="120" t="e">
        <f>VLOOKUP(BG$1,#REF!,BG2,FALSE)</f>
        <v>#REF!</v>
      </c>
      <c r="BH24" s="120" t="e">
        <f>VLOOKUP(BH$1,#REF!,BH2,FALSE)</f>
        <v>#REF!</v>
      </c>
      <c r="BI24" s="120" t="e">
        <f>VLOOKUP(BI$1,#REF!,BI2,FALSE)</f>
        <v>#REF!</v>
      </c>
      <c r="BJ24" s="120" t="e">
        <f>VLOOKUP(BJ$1,#REF!,BJ2,FALSE)</f>
        <v>#REF!</v>
      </c>
      <c r="BK24" s="120" t="e">
        <f>VLOOKUP(BK$1,#REF!,BK2,FALSE)</f>
        <v>#REF!</v>
      </c>
      <c r="BL24" s="120" t="e">
        <f>VLOOKUP(BL$1,#REF!,BL2,FALSE)</f>
        <v>#REF!</v>
      </c>
      <c r="BM24" s="120" t="e">
        <f>VLOOKUP(BM$1,#REF!,BM2,FALSE)</f>
        <v>#REF!</v>
      </c>
      <c r="BN24" s="120" t="e">
        <f>VLOOKUP(BN$1,#REF!,BN2,FALSE)</f>
        <v>#REF!</v>
      </c>
      <c r="BO24" s="120" t="e">
        <f>VLOOKUP(BO$1,#REF!,BO2,FALSE)</f>
        <v>#REF!</v>
      </c>
      <c r="BQ24" s="105">
        <f t="shared" si="31"/>
        <v>21</v>
      </c>
      <c r="BR24" s="105" t="e">
        <f t="shared" si="23"/>
        <v>#REF!</v>
      </c>
      <c r="BS24" s="120" t="e">
        <f>VLOOKUP(BS$1,#REF!,BS2,FALSE)</f>
        <v>#REF!</v>
      </c>
      <c r="BT24" s="120" t="e">
        <f>VLOOKUP(BT$1,#REF!,BT2,FALSE)</f>
        <v>#REF!</v>
      </c>
      <c r="BU24" s="120" t="e">
        <f>VLOOKUP(BU$1,#REF!,BU2,FALSE)</f>
        <v>#REF!</v>
      </c>
      <c r="BV24" s="120" t="e">
        <f>VLOOKUP(BV$1,#REF!,BV2,FALSE)</f>
        <v>#REF!</v>
      </c>
      <c r="BW24" s="120" t="e">
        <f>VLOOKUP(BW$1,#REF!,BW2,FALSE)</f>
        <v>#REF!</v>
      </c>
      <c r="BX24" s="120" t="e">
        <f>VLOOKUP(BX$1,#REF!,BX2,FALSE)</f>
        <v>#REF!</v>
      </c>
      <c r="BY24" s="120" t="e">
        <f>VLOOKUP(BY$1,#REF!,BY2,FALSE)</f>
        <v>#REF!</v>
      </c>
      <c r="BZ24" s="120" t="e">
        <f>VLOOKUP(BZ$1,#REF!,BZ2,FALSE)</f>
        <v>#REF!</v>
      </c>
      <c r="CA24" s="120" t="e">
        <f>VLOOKUP(CA$1,#REF!,CA2,FALSE)</f>
        <v>#REF!</v>
      </c>
      <c r="CB24" s="120" t="e">
        <f>VLOOKUP(CB$1,#REF!,CB2,FALSE)</f>
        <v>#REF!</v>
      </c>
      <c r="CD24" s="105">
        <f t="shared" si="32"/>
        <v>21</v>
      </c>
      <c r="CE24" s="105" t="e">
        <f t="shared" si="24"/>
        <v>#REF!</v>
      </c>
      <c r="CF24" s="120" t="e">
        <f>VLOOKUP(CF$1,#REF!,CF2,FALSE)</f>
        <v>#REF!</v>
      </c>
      <c r="CG24" s="120" t="e">
        <f>VLOOKUP(CG$1,#REF!,CG2,FALSE)</f>
        <v>#REF!</v>
      </c>
      <c r="CH24" s="120" t="e">
        <f>VLOOKUP(CH$1,#REF!,CH2,FALSE)</f>
        <v>#REF!</v>
      </c>
      <c r="CI24" s="120" t="e">
        <f>VLOOKUP(CI$1,#REF!,CI2,FALSE)</f>
        <v>#REF!</v>
      </c>
      <c r="CJ24" s="120" t="e">
        <f>VLOOKUP(CJ$1,#REF!,CJ2,FALSE)</f>
        <v>#REF!</v>
      </c>
      <c r="CK24" s="120" t="e">
        <f>VLOOKUP(CK$1,#REF!,CK2,FALSE)</f>
        <v>#REF!</v>
      </c>
      <c r="CL24" s="120" t="e">
        <f>VLOOKUP(CL$1,#REF!,CL2,FALSE)</f>
        <v>#REF!</v>
      </c>
      <c r="CM24" s="120" t="e">
        <f>VLOOKUP(CM$1,#REF!,CM2,FALSE)</f>
        <v>#REF!</v>
      </c>
      <c r="CN24" s="120" t="e">
        <f>VLOOKUP(CN$1,#REF!,CN2,FALSE)</f>
        <v>#REF!</v>
      </c>
      <c r="CO24" s="120" t="e">
        <f>VLOOKUP(CO$1,#REF!,CO2,FALSE)</f>
        <v>#REF!</v>
      </c>
      <c r="CQ24" s="105">
        <f t="shared" si="33"/>
        <v>21</v>
      </c>
      <c r="CR24" s="105" t="e">
        <f t="shared" si="25"/>
        <v>#REF!</v>
      </c>
      <c r="CS24" s="120" t="e">
        <f>VLOOKUP(CS$1,#REF!,CS2,FALSE)</f>
        <v>#REF!</v>
      </c>
      <c r="CT24" s="120" t="e">
        <f>VLOOKUP(CT$1,#REF!,CT2,FALSE)</f>
        <v>#REF!</v>
      </c>
      <c r="CU24" s="120" t="e">
        <f>VLOOKUP(CU$1,#REF!,CU2,FALSE)</f>
        <v>#REF!</v>
      </c>
      <c r="CV24" s="120" t="e">
        <f>VLOOKUP(CV$1,#REF!,CV2,FALSE)</f>
        <v>#REF!</v>
      </c>
      <c r="CW24" s="120" t="e">
        <f>VLOOKUP(CW$1,#REF!,CW2,FALSE)</f>
        <v>#REF!</v>
      </c>
      <c r="CX24" s="120" t="e">
        <f>VLOOKUP(CX$1,#REF!,CX2,FALSE)</f>
        <v>#REF!</v>
      </c>
      <c r="CY24" s="120" t="e">
        <f>VLOOKUP(CY$1,#REF!,CY2,FALSE)</f>
        <v>#REF!</v>
      </c>
      <c r="CZ24" s="120" t="e">
        <f>VLOOKUP(CZ$1,#REF!,CZ2,FALSE)</f>
        <v>#REF!</v>
      </c>
      <c r="DA24" s="120" t="e">
        <f>VLOOKUP(DA$1,#REF!,DA2,FALSE)</f>
        <v>#REF!</v>
      </c>
      <c r="DB24" s="120" t="e">
        <f>VLOOKUP(DB$1,#REF!,DB2,FALSE)</f>
        <v>#REF!</v>
      </c>
    </row>
    <row r="25" spans="2:223" s="104" customFormat="1" ht="18" hidden="1" customHeight="1" x14ac:dyDescent="0.25">
      <c r="B25" s="99">
        <f t="shared" si="26"/>
        <v>22</v>
      </c>
      <c r="C25" s="100" t="e">
        <f>#REF!</f>
        <v>#REF!</v>
      </c>
      <c r="D25" s="101" t="e">
        <f>VLOOKUP(D$1,#REF!,D2,FALSE)</f>
        <v>#REF!</v>
      </c>
      <c r="E25" s="101" t="e">
        <f>VLOOKUP(E$1,#REF!,E2,FALSE)</f>
        <v>#REF!</v>
      </c>
      <c r="F25" s="101" t="e">
        <f>VLOOKUP(F$1,#REF!,F2,FALSE)</f>
        <v>#REF!</v>
      </c>
      <c r="G25" s="101" t="e">
        <f>VLOOKUP(G$1,#REF!,G2,FALSE)</f>
        <v>#REF!</v>
      </c>
      <c r="H25" s="101" t="e">
        <f>VLOOKUP(H$1,#REF!,H2,FALSE)</f>
        <v>#REF!</v>
      </c>
      <c r="I25" s="101" t="e">
        <f>VLOOKUP(I$1,#REF!,I2,FALSE)</f>
        <v>#REF!</v>
      </c>
      <c r="J25" s="101" t="e">
        <f>VLOOKUP(J$1,#REF!,J2,FALSE)</f>
        <v>#REF!</v>
      </c>
      <c r="K25" s="101" t="e">
        <f>VLOOKUP(K$1,#REF!,K2,FALSE)</f>
        <v>#REF!</v>
      </c>
      <c r="L25" s="101" t="e">
        <f>VLOOKUP(L$1,#REF!,L2,FALSE)</f>
        <v>#REF!</v>
      </c>
      <c r="M25" s="101" t="e">
        <f>VLOOKUP(M$1,#REF!,M2,FALSE)</f>
        <v>#REF!</v>
      </c>
      <c r="N25" s="102">
        <f t="shared" si="17"/>
        <v>0</v>
      </c>
      <c r="O25" s="103" t="str">
        <f t="shared" si="18"/>
        <v>No-To be included in the study</v>
      </c>
      <c r="Q25" s="105">
        <f t="shared" si="27"/>
        <v>22</v>
      </c>
      <c r="R25" s="105" t="e">
        <f t="shared" si="19"/>
        <v>#REF!</v>
      </c>
      <c r="S25" s="101" t="e">
        <f>VLOOKUP(S$1,#REF!,S2,FALSE)</f>
        <v>#REF!</v>
      </c>
      <c r="T25" s="101" t="e">
        <f>VLOOKUP(T$1,#REF!,T2,FALSE)</f>
        <v>#REF!</v>
      </c>
      <c r="U25" s="101" t="e">
        <f>VLOOKUP(U$1,#REF!,U2,FALSE)</f>
        <v>#REF!</v>
      </c>
      <c r="V25" s="101" t="e">
        <f>VLOOKUP(V$1,#REF!,V2,FALSE)</f>
        <v>#REF!</v>
      </c>
      <c r="W25" s="101" t="e">
        <f>VLOOKUP(W$1,#REF!,W2,FALSE)</f>
        <v>#REF!</v>
      </c>
      <c r="X25" s="101" t="e">
        <f>VLOOKUP(X$1,#REF!,X2,FALSE)</f>
        <v>#REF!</v>
      </c>
      <c r="Y25" s="101" t="e">
        <f>VLOOKUP(Y$1,#REF!,Y2,FALSE)</f>
        <v>#REF!</v>
      </c>
      <c r="Z25" s="101" t="e">
        <f>VLOOKUP(Z$1,#REF!,Z2,FALSE)</f>
        <v>#REF!</v>
      </c>
      <c r="AA25" s="101" t="e">
        <f>VLOOKUP(AA$1,#REF!,AA2,FALSE)</f>
        <v>#REF!</v>
      </c>
      <c r="AB25" s="101" t="e">
        <f>VLOOKUP(AB$1,#REF!,AB2,FALSE)</f>
        <v>#REF!</v>
      </c>
      <c r="AD25" s="105">
        <f t="shared" si="28"/>
        <v>22</v>
      </c>
      <c r="AE25" s="105" t="e">
        <f t="shared" si="20"/>
        <v>#REF!</v>
      </c>
      <c r="AF25" s="116" t="e">
        <f>VLOOKUP(AF$1,#REF!,AF2,FALSE)</f>
        <v>#REF!</v>
      </c>
      <c r="AG25" s="116" t="e">
        <f>VLOOKUP(AG$1,#REF!,AG2,FALSE)</f>
        <v>#REF!</v>
      </c>
      <c r="AH25" s="116" t="e">
        <f>VLOOKUP(AH$1,#REF!,AH2,FALSE)</f>
        <v>#REF!</v>
      </c>
      <c r="AI25" s="116" t="e">
        <f>VLOOKUP(AI$1,#REF!,AI2,FALSE)</f>
        <v>#REF!</v>
      </c>
      <c r="AJ25" s="116" t="e">
        <f>VLOOKUP(AJ$1,#REF!,AJ2,FALSE)</f>
        <v>#REF!</v>
      </c>
      <c r="AK25" s="116" t="e">
        <f>VLOOKUP(AK$1,#REF!,AK2,FALSE)</f>
        <v>#REF!</v>
      </c>
      <c r="AL25" s="116" t="e">
        <f>VLOOKUP(AL$1,#REF!,AL2,FALSE)</f>
        <v>#REF!</v>
      </c>
      <c r="AM25" s="116" t="e">
        <f>VLOOKUP(AM$1,#REF!,AM2,FALSE)</f>
        <v>#REF!</v>
      </c>
      <c r="AN25" s="116" t="e">
        <f>VLOOKUP(AN$1,#REF!,AN2,FALSE)</f>
        <v>#REF!</v>
      </c>
      <c r="AO25" s="116" t="e">
        <f>VLOOKUP(AO$1,#REF!,AO2,FALSE)</f>
        <v>#REF!</v>
      </c>
      <c r="AQ25" s="105">
        <f t="shared" si="29"/>
        <v>22</v>
      </c>
      <c r="AR25" s="105" t="e">
        <f t="shared" si="21"/>
        <v>#REF!</v>
      </c>
      <c r="AS25" s="116" t="e">
        <f>VLOOKUP(AS$1,#REF!,AS2,FALSE)</f>
        <v>#REF!</v>
      </c>
      <c r="AT25" s="116" t="e">
        <f>VLOOKUP(AT$1,#REF!,AT2,FALSE)</f>
        <v>#REF!</v>
      </c>
      <c r="AU25" s="116" t="e">
        <f>VLOOKUP(AU$1,#REF!,AU2,FALSE)</f>
        <v>#REF!</v>
      </c>
      <c r="AV25" s="116" t="e">
        <f>VLOOKUP(AV$1,#REF!,AV2,FALSE)</f>
        <v>#REF!</v>
      </c>
      <c r="AW25" s="116" t="e">
        <f>VLOOKUP(AW$1,#REF!,AW2,FALSE)</f>
        <v>#REF!</v>
      </c>
      <c r="AX25" s="116" t="e">
        <f>VLOOKUP(AX$1,#REF!,AX2,FALSE)</f>
        <v>#REF!</v>
      </c>
      <c r="AY25" s="116" t="e">
        <f>VLOOKUP(AY$1,#REF!,AY2,FALSE)</f>
        <v>#REF!</v>
      </c>
      <c r="AZ25" s="116" t="e">
        <f>VLOOKUP(AZ$1,#REF!,AZ2,FALSE)</f>
        <v>#REF!</v>
      </c>
      <c r="BA25" s="116" t="e">
        <f>VLOOKUP(BA$1,#REF!,BA2,FALSE)</f>
        <v>#REF!</v>
      </c>
      <c r="BB25" s="116" t="e">
        <f>VLOOKUP(BB$1,#REF!,BB2,FALSE)</f>
        <v>#REF!</v>
      </c>
      <c r="BD25" s="105">
        <f t="shared" si="30"/>
        <v>22</v>
      </c>
      <c r="BE25" s="105" t="e">
        <f t="shared" si="22"/>
        <v>#REF!</v>
      </c>
      <c r="BF25" s="120" t="e">
        <f>VLOOKUP(BF$1,#REF!,BF2,FALSE)</f>
        <v>#REF!</v>
      </c>
      <c r="BG25" s="120" t="e">
        <f>VLOOKUP(BG$1,#REF!,BG2,FALSE)</f>
        <v>#REF!</v>
      </c>
      <c r="BH25" s="120" t="e">
        <f>VLOOKUP(BH$1,#REF!,BH2,FALSE)</f>
        <v>#REF!</v>
      </c>
      <c r="BI25" s="120" t="e">
        <f>VLOOKUP(BI$1,#REF!,BI2,FALSE)</f>
        <v>#REF!</v>
      </c>
      <c r="BJ25" s="120" t="e">
        <f>VLOOKUP(BJ$1,#REF!,BJ2,FALSE)</f>
        <v>#REF!</v>
      </c>
      <c r="BK25" s="120" t="e">
        <f>VLOOKUP(BK$1,#REF!,BK2,FALSE)</f>
        <v>#REF!</v>
      </c>
      <c r="BL25" s="120" t="e">
        <f>VLOOKUP(BL$1,#REF!,BL2,FALSE)</f>
        <v>#REF!</v>
      </c>
      <c r="BM25" s="120" t="e">
        <f>VLOOKUP(BM$1,#REF!,BM2,FALSE)</f>
        <v>#REF!</v>
      </c>
      <c r="BN25" s="120" t="e">
        <f>VLOOKUP(BN$1,#REF!,BN2,FALSE)</f>
        <v>#REF!</v>
      </c>
      <c r="BO25" s="120" t="e">
        <f>VLOOKUP(BO$1,#REF!,BO2,FALSE)</f>
        <v>#REF!</v>
      </c>
      <c r="BQ25" s="105">
        <f t="shared" si="31"/>
        <v>22</v>
      </c>
      <c r="BR25" s="105" t="e">
        <f t="shared" si="23"/>
        <v>#REF!</v>
      </c>
      <c r="BS25" s="120" t="e">
        <f>VLOOKUP(BS$1,#REF!,BS2,FALSE)</f>
        <v>#REF!</v>
      </c>
      <c r="BT25" s="120" t="e">
        <f>VLOOKUP(BT$1,#REF!,BT2,FALSE)</f>
        <v>#REF!</v>
      </c>
      <c r="BU25" s="120" t="e">
        <f>VLOOKUP(BU$1,#REF!,BU2,FALSE)</f>
        <v>#REF!</v>
      </c>
      <c r="BV25" s="120" t="e">
        <f>VLOOKUP(BV$1,#REF!,BV2,FALSE)</f>
        <v>#REF!</v>
      </c>
      <c r="BW25" s="120" t="e">
        <f>VLOOKUP(BW$1,#REF!,BW2,FALSE)</f>
        <v>#REF!</v>
      </c>
      <c r="BX25" s="120" t="e">
        <f>VLOOKUP(BX$1,#REF!,BX2,FALSE)</f>
        <v>#REF!</v>
      </c>
      <c r="BY25" s="120" t="e">
        <f>VLOOKUP(BY$1,#REF!,BY2,FALSE)</f>
        <v>#REF!</v>
      </c>
      <c r="BZ25" s="120" t="e">
        <f>VLOOKUP(BZ$1,#REF!,BZ2,FALSE)</f>
        <v>#REF!</v>
      </c>
      <c r="CA25" s="120" t="e">
        <f>VLOOKUP(CA$1,#REF!,CA2,FALSE)</f>
        <v>#REF!</v>
      </c>
      <c r="CB25" s="120" t="e">
        <f>VLOOKUP(CB$1,#REF!,CB2,FALSE)</f>
        <v>#REF!</v>
      </c>
      <c r="CD25" s="105">
        <f t="shared" si="32"/>
        <v>22</v>
      </c>
      <c r="CE25" s="105" t="e">
        <f t="shared" si="24"/>
        <v>#REF!</v>
      </c>
      <c r="CF25" s="120" t="e">
        <f>VLOOKUP(CF$1,#REF!,CF2,FALSE)</f>
        <v>#REF!</v>
      </c>
      <c r="CG25" s="120" t="e">
        <f>VLOOKUP(CG$1,#REF!,CG2,FALSE)</f>
        <v>#REF!</v>
      </c>
      <c r="CH25" s="120" t="e">
        <f>VLOOKUP(CH$1,#REF!,CH2,FALSE)</f>
        <v>#REF!</v>
      </c>
      <c r="CI25" s="120" t="e">
        <f>VLOOKUP(CI$1,#REF!,CI2,FALSE)</f>
        <v>#REF!</v>
      </c>
      <c r="CJ25" s="120" t="e">
        <f>VLOOKUP(CJ$1,#REF!,CJ2,FALSE)</f>
        <v>#REF!</v>
      </c>
      <c r="CK25" s="120" t="e">
        <f>VLOOKUP(CK$1,#REF!,CK2,FALSE)</f>
        <v>#REF!</v>
      </c>
      <c r="CL25" s="120" t="e">
        <f>VLOOKUP(CL$1,#REF!,CL2,FALSE)</f>
        <v>#REF!</v>
      </c>
      <c r="CM25" s="120" t="e">
        <f>VLOOKUP(CM$1,#REF!,CM2,FALSE)</f>
        <v>#REF!</v>
      </c>
      <c r="CN25" s="120" t="e">
        <f>VLOOKUP(CN$1,#REF!,CN2,FALSE)</f>
        <v>#REF!</v>
      </c>
      <c r="CO25" s="120" t="e">
        <f>VLOOKUP(CO$1,#REF!,CO2,FALSE)</f>
        <v>#REF!</v>
      </c>
      <c r="CQ25" s="105">
        <f t="shared" si="33"/>
        <v>22</v>
      </c>
      <c r="CR25" s="105" t="e">
        <f t="shared" si="25"/>
        <v>#REF!</v>
      </c>
      <c r="CS25" s="120" t="e">
        <f>VLOOKUP(CS$1,#REF!,CS2,FALSE)</f>
        <v>#REF!</v>
      </c>
      <c r="CT25" s="120" t="e">
        <f>VLOOKUP(CT$1,#REF!,CT2,FALSE)</f>
        <v>#REF!</v>
      </c>
      <c r="CU25" s="120" t="e">
        <f>VLOOKUP(CU$1,#REF!,CU2,FALSE)</f>
        <v>#REF!</v>
      </c>
      <c r="CV25" s="120" t="e">
        <f>VLOOKUP(CV$1,#REF!,CV2,FALSE)</f>
        <v>#REF!</v>
      </c>
      <c r="CW25" s="120" t="e">
        <f>VLOOKUP(CW$1,#REF!,CW2,FALSE)</f>
        <v>#REF!</v>
      </c>
      <c r="CX25" s="120" t="e">
        <f>VLOOKUP(CX$1,#REF!,CX2,FALSE)</f>
        <v>#REF!</v>
      </c>
      <c r="CY25" s="120" t="e">
        <f>VLOOKUP(CY$1,#REF!,CY2,FALSE)</f>
        <v>#REF!</v>
      </c>
      <c r="CZ25" s="120" t="e">
        <f>VLOOKUP(CZ$1,#REF!,CZ2,FALSE)</f>
        <v>#REF!</v>
      </c>
      <c r="DA25" s="120" t="e">
        <f>VLOOKUP(DA$1,#REF!,DA2,FALSE)</f>
        <v>#REF!</v>
      </c>
      <c r="DB25" s="120" t="e">
        <f>VLOOKUP(DB$1,#REF!,DB2,FALSE)</f>
        <v>#REF!</v>
      </c>
    </row>
    <row r="26" spans="2:223" s="104" customFormat="1" ht="18" hidden="1" customHeight="1" x14ac:dyDescent="0.25">
      <c r="B26" s="99">
        <f t="shared" si="26"/>
        <v>23</v>
      </c>
      <c r="C26" s="100" t="e">
        <f>#REF!</f>
        <v>#REF!</v>
      </c>
      <c r="D26" s="101" t="e">
        <f>VLOOKUP(D$1,#REF!,D2,FALSE)</f>
        <v>#REF!</v>
      </c>
      <c r="E26" s="101" t="e">
        <f>VLOOKUP(E$1,#REF!,E2,FALSE)</f>
        <v>#REF!</v>
      </c>
      <c r="F26" s="101" t="e">
        <f>VLOOKUP(F$1,#REF!,F2,FALSE)</f>
        <v>#REF!</v>
      </c>
      <c r="G26" s="101" t="e">
        <f>VLOOKUP(G$1,#REF!,G2,FALSE)</f>
        <v>#REF!</v>
      </c>
      <c r="H26" s="101" t="e">
        <f>VLOOKUP(H$1,#REF!,H2,FALSE)</f>
        <v>#REF!</v>
      </c>
      <c r="I26" s="101" t="e">
        <f>VLOOKUP(I$1,#REF!,I2,FALSE)</f>
        <v>#REF!</v>
      </c>
      <c r="J26" s="101" t="e">
        <f>VLOOKUP(J$1,#REF!,J2,FALSE)</f>
        <v>#REF!</v>
      </c>
      <c r="K26" s="101" t="e">
        <f>VLOOKUP(K$1,#REF!,K2,FALSE)</f>
        <v>#REF!</v>
      </c>
      <c r="L26" s="101" t="e">
        <f>VLOOKUP(L$1,#REF!,L2,FALSE)</f>
        <v>#REF!</v>
      </c>
      <c r="M26" s="101" t="e">
        <f>VLOOKUP(M$1,#REF!,M2,FALSE)</f>
        <v>#REF!</v>
      </c>
      <c r="N26" s="102">
        <f t="shared" si="17"/>
        <v>0</v>
      </c>
      <c r="O26" s="103" t="str">
        <f t="shared" si="18"/>
        <v>No-To be included in the study</v>
      </c>
      <c r="Q26" s="105">
        <f t="shared" si="27"/>
        <v>23</v>
      </c>
      <c r="R26" s="105" t="e">
        <f t="shared" si="19"/>
        <v>#REF!</v>
      </c>
      <c r="S26" s="101" t="e">
        <f>VLOOKUP(S$1,#REF!,S2,FALSE)</f>
        <v>#REF!</v>
      </c>
      <c r="T26" s="101" t="e">
        <f>VLOOKUP(T$1,#REF!,T2,FALSE)</f>
        <v>#REF!</v>
      </c>
      <c r="U26" s="101" t="e">
        <f>VLOOKUP(U$1,#REF!,U2,FALSE)</f>
        <v>#REF!</v>
      </c>
      <c r="V26" s="101" t="e">
        <f>VLOOKUP(V$1,#REF!,V2,FALSE)</f>
        <v>#REF!</v>
      </c>
      <c r="W26" s="101" t="e">
        <f>VLOOKUP(W$1,#REF!,W2,FALSE)</f>
        <v>#REF!</v>
      </c>
      <c r="X26" s="101" t="e">
        <f>VLOOKUP(X$1,#REF!,X2,FALSE)</f>
        <v>#REF!</v>
      </c>
      <c r="Y26" s="101" t="e">
        <f>VLOOKUP(Y$1,#REF!,Y2,FALSE)</f>
        <v>#REF!</v>
      </c>
      <c r="Z26" s="101" t="e">
        <f>VLOOKUP(Z$1,#REF!,Z2,FALSE)</f>
        <v>#REF!</v>
      </c>
      <c r="AA26" s="101" t="e">
        <f>VLOOKUP(AA$1,#REF!,AA2,FALSE)</f>
        <v>#REF!</v>
      </c>
      <c r="AB26" s="101" t="e">
        <f>VLOOKUP(AB$1,#REF!,AB2,FALSE)</f>
        <v>#REF!</v>
      </c>
      <c r="AD26" s="105">
        <f t="shared" si="28"/>
        <v>23</v>
      </c>
      <c r="AE26" s="105" t="e">
        <f t="shared" si="20"/>
        <v>#REF!</v>
      </c>
      <c r="AF26" s="116" t="e">
        <f>VLOOKUP(AF$1,#REF!,AF2,FALSE)</f>
        <v>#REF!</v>
      </c>
      <c r="AG26" s="116" t="e">
        <f>VLOOKUP(AG$1,#REF!,AG2,FALSE)</f>
        <v>#REF!</v>
      </c>
      <c r="AH26" s="116" t="e">
        <f>VLOOKUP(AH$1,#REF!,AH2,FALSE)</f>
        <v>#REF!</v>
      </c>
      <c r="AI26" s="116" t="e">
        <f>VLOOKUP(AI$1,#REF!,AI2,FALSE)</f>
        <v>#REF!</v>
      </c>
      <c r="AJ26" s="116" t="e">
        <f>VLOOKUP(AJ$1,#REF!,AJ2,FALSE)</f>
        <v>#REF!</v>
      </c>
      <c r="AK26" s="116" t="e">
        <f>VLOOKUP(AK$1,#REF!,AK2,FALSE)</f>
        <v>#REF!</v>
      </c>
      <c r="AL26" s="116" t="e">
        <f>VLOOKUP(AL$1,#REF!,AL2,FALSE)</f>
        <v>#REF!</v>
      </c>
      <c r="AM26" s="116" t="e">
        <f>VLOOKUP(AM$1,#REF!,AM2,FALSE)</f>
        <v>#REF!</v>
      </c>
      <c r="AN26" s="116" t="e">
        <f>VLOOKUP(AN$1,#REF!,AN2,FALSE)</f>
        <v>#REF!</v>
      </c>
      <c r="AO26" s="116" t="e">
        <f>VLOOKUP(AO$1,#REF!,AO2,FALSE)</f>
        <v>#REF!</v>
      </c>
      <c r="AQ26" s="105">
        <f t="shared" si="29"/>
        <v>23</v>
      </c>
      <c r="AR26" s="105" t="e">
        <f t="shared" si="21"/>
        <v>#REF!</v>
      </c>
      <c r="AS26" s="116" t="e">
        <f>VLOOKUP(AS$1,#REF!,AS2,FALSE)</f>
        <v>#REF!</v>
      </c>
      <c r="AT26" s="116" t="e">
        <f>VLOOKUP(AT$1,#REF!,AT2,FALSE)</f>
        <v>#REF!</v>
      </c>
      <c r="AU26" s="116" t="e">
        <f>VLOOKUP(AU$1,#REF!,AU2,FALSE)</f>
        <v>#REF!</v>
      </c>
      <c r="AV26" s="116" t="e">
        <f>VLOOKUP(AV$1,#REF!,AV2,FALSE)</f>
        <v>#REF!</v>
      </c>
      <c r="AW26" s="116" t="e">
        <f>VLOOKUP(AW$1,#REF!,AW2,FALSE)</f>
        <v>#REF!</v>
      </c>
      <c r="AX26" s="116" t="e">
        <f>VLOOKUP(AX$1,#REF!,AX2,FALSE)</f>
        <v>#REF!</v>
      </c>
      <c r="AY26" s="116" t="e">
        <f>VLOOKUP(AY$1,#REF!,AY2,FALSE)</f>
        <v>#REF!</v>
      </c>
      <c r="AZ26" s="116" t="e">
        <f>VLOOKUP(AZ$1,#REF!,AZ2,FALSE)</f>
        <v>#REF!</v>
      </c>
      <c r="BA26" s="116" t="e">
        <f>VLOOKUP(BA$1,#REF!,BA2,FALSE)</f>
        <v>#REF!</v>
      </c>
      <c r="BB26" s="116" t="e">
        <f>VLOOKUP(BB$1,#REF!,BB2,FALSE)</f>
        <v>#REF!</v>
      </c>
      <c r="BD26" s="105">
        <f t="shared" si="30"/>
        <v>23</v>
      </c>
      <c r="BE26" s="105" t="e">
        <f t="shared" si="22"/>
        <v>#REF!</v>
      </c>
      <c r="BF26" s="120" t="e">
        <f>VLOOKUP(BF$1,#REF!,BF2,FALSE)</f>
        <v>#REF!</v>
      </c>
      <c r="BG26" s="120" t="e">
        <f>VLOOKUP(BG$1,#REF!,BG2,FALSE)</f>
        <v>#REF!</v>
      </c>
      <c r="BH26" s="120" t="e">
        <f>VLOOKUP(BH$1,#REF!,BH2,FALSE)</f>
        <v>#REF!</v>
      </c>
      <c r="BI26" s="120" t="e">
        <f>VLOOKUP(BI$1,#REF!,BI2,FALSE)</f>
        <v>#REF!</v>
      </c>
      <c r="BJ26" s="120" t="e">
        <f>VLOOKUP(BJ$1,#REF!,BJ2,FALSE)</f>
        <v>#REF!</v>
      </c>
      <c r="BK26" s="120" t="e">
        <f>VLOOKUP(BK$1,#REF!,BK2,FALSE)</f>
        <v>#REF!</v>
      </c>
      <c r="BL26" s="120" t="e">
        <f>VLOOKUP(BL$1,#REF!,BL2,FALSE)</f>
        <v>#REF!</v>
      </c>
      <c r="BM26" s="120" t="e">
        <f>VLOOKUP(BM$1,#REF!,BM2,FALSE)</f>
        <v>#REF!</v>
      </c>
      <c r="BN26" s="120" t="e">
        <f>VLOOKUP(BN$1,#REF!,BN2,FALSE)</f>
        <v>#REF!</v>
      </c>
      <c r="BO26" s="120" t="e">
        <f>VLOOKUP(BO$1,#REF!,BO2,FALSE)</f>
        <v>#REF!</v>
      </c>
      <c r="BQ26" s="105">
        <f t="shared" si="31"/>
        <v>23</v>
      </c>
      <c r="BR26" s="105" t="e">
        <f t="shared" si="23"/>
        <v>#REF!</v>
      </c>
      <c r="BS26" s="120" t="e">
        <f>VLOOKUP(BS$1,#REF!,BS2,FALSE)</f>
        <v>#REF!</v>
      </c>
      <c r="BT26" s="120" t="e">
        <f>VLOOKUP(BT$1,#REF!,BT2,FALSE)</f>
        <v>#REF!</v>
      </c>
      <c r="BU26" s="120" t="e">
        <f>VLOOKUP(BU$1,#REF!,BU2,FALSE)</f>
        <v>#REF!</v>
      </c>
      <c r="BV26" s="120" t="e">
        <f>VLOOKUP(BV$1,#REF!,BV2,FALSE)</f>
        <v>#REF!</v>
      </c>
      <c r="BW26" s="120" t="e">
        <f>VLOOKUP(BW$1,#REF!,BW2,FALSE)</f>
        <v>#REF!</v>
      </c>
      <c r="BX26" s="120" t="e">
        <f>VLOOKUP(BX$1,#REF!,BX2,FALSE)</f>
        <v>#REF!</v>
      </c>
      <c r="BY26" s="120" t="e">
        <f>VLOOKUP(BY$1,#REF!,BY2,FALSE)</f>
        <v>#REF!</v>
      </c>
      <c r="BZ26" s="120" t="e">
        <f>VLOOKUP(BZ$1,#REF!,BZ2,FALSE)</f>
        <v>#REF!</v>
      </c>
      <c r="CA26" s="120" t="e">
        <f>VLOOKUP(CA$1,#REF!,CA2,FALSE)</f>
        <v>#REF!</v>
      </c>
      <c r="CB26" s="120" t="e">
        <f>VLOOKUP(CB$1,#REF!,CB2,FALSE)</f>
        <v>#REF!</v>
      </c>
      <c r="CD26" s="105">
        <f t="shared" si="32"/>
        <v>23</v>
      </c>
      <c r="CE26" s="105" t="e">
        <f t="shared" si="24"/>
        <v>#REF!</v>
      </c>
      <c r="CF26" s="120" t="e">
        <f>VLOOKUP(CF$1,#REF!,CF2,FALSE)</f>
        <v>#REF!</v>
      </c>
      <c r="CG26" s="120" t="e">
        <f>VLOOKUP(CG$1,#REF!,CG2,FALSE)</f>
        <v>#REF!</v>
      </c>
      <c r="CH26" s="120" t="e">
        <f>VLOOKUP(CH$1,#REF!,CH2,FALSE)</f>
        <v>#REF!</v>
      </c>
      <c r="CI26" s="120" t="e">
        <f>VLOOKUP(CI$1,#REF!,CI2,FALSE)</f>
        <v>#REF!</v>
      </c>
      <c r="CJ26" s="120" t="e">
        <f>VLOOKUP(CJ$1,#REF!,CJ2,FALSE)</f>
        <v>#REF!</v>
      </c>
      <c r="CK26" s="120" t="e">
        <f>VLOOKUP(CK$1,#REF!,CK2,FALSE)</f>
        <v>#REF!</v>
      </c>
      <c r="CL26" s="120" t="e">
        <f>VLOOKUP(CL$1,#REF!,CL2,FALSE)</f>
        <v>#REF!</v>
      </c>
      <c r="CM26" s="120" t="e">
        <f>VLOOKUP(CM$1,#REF!,CM2,FALSE)</f>
        <v>#REF!</v>
      </c>
      <c r="CN26" s="120" t="e">
        <f>VLOOKUP(CN$1,#REF!,CN2,FALSE)</f>
        <v>#REF!</v>
      </c>
      <c r="CO26" s="120" t="e">
        <f>VLOOKUP(CO$1,#REF!,CO2,FALSE)</f>
        <v>#REF!</v>
      </c>
      <c r="CQ26" s="105">
        <f t="shared" si="33"/>
        <v>23</v>
      </c>
      <c r="CR26" s="105" t="e">
        <f t="shared" si="25"/>
        <v>#REF!</v>
      </c>
      <c r="CS26" s="120" t="e">
        <f>VLOOKUP(CS$1,#REF!,CS2,FALSE)</f>
        <v>#REF!</v>
      </c>
      <c r="CT26" s="120" t="e">
        <f>VLOOKUP(CT$1,#REF!,CT2,FALSE)</f>
        <v>#REF!</v>
      </c>
      <c r="CU26" s="120" t="e">
        <f>VLOOKUP(CU$1,#REF!,CU2,FALSE)</f>
        <v>#REF!</v>
      </c>
      <c r="CV26" s="120" t="e">
        <f>VLOOKUP(CV$1,#REF!,CV2,FALSE)</f>
        <v>#REF!</v>
      </c>
      <c r="CW26" s="120" t="e">
        <f>VLOOKUP(CW$1,#REF!,CW2,FALSE)</f>
        <v>#REF!</v>
      </c>
      <c r="CX26" s="120" t="e">
        <f>VLOOKUP(CX$1,#REF!,CX2,FALSE)</f>
        <v>#REF!</v>
      </c>
      <c r="CY26" s="120" t="e">
        <f>VLOOKUP(CY$1,#REF!,CY2,FALSE)</f>
        <v>#REF!</v>
      </c>
      <c r="CZ26" s="120" t="e">
        <f>VLOOKUP(CZ$1,#REF!,CZ2,FALSE)</f>
        <v>#REF!</v>
      </c>
      <c r="DA26" s="120" t="e">
        <f>VLOOKUP(DA$1,#REF!,DA2,FALSE)</f>
        <v>#REF!</v>
      </c>
      <c r="DB26" s="120" t="e">
        <f>VLOOKUP(DB$1,#REF!,DB2,FALSE)</f>
        <v>#REF!</v>
      </c>
    </row>
    <row r="27" spans="2:223" ht="18" x14ac:dyDescent="0.25">
      <c r="B27" s="53">
        <f t="shared" si="26"/>
        <v>24</v>
      </c>
      <c r="C27" s="97" t="e">
        <f>#REF!</f>
        <v>#REF!</v>
      </c>
      <c r="D27" s="57" t="e">
        <f>VLOOKUP(D$1,#REF!,D2,FALSE)</f>
        <v>#REF!</v>
      </c>
      <c r="E27" s="57" t="e">
        <f>VLOOKUP(E$1,#REF!,E2,FALSE)</f>
        <v>#REF!</v>
      </c>
      <c r="F27" s="57" t="e">
        <f>VLOOKUP(F$1,#REF!,F2,FALSE)</f>
        <v>#REF!</v>
      </c>
      <c r="G27" s="57" t="e">
        <f>VLOOKUP(G$1,#REF!,G2,FALSE)</f>
        <v>#REF!</v>
      </c>
      <c r="H27" s="57" t="e">
        <f>VLOOKUP(H$1,#REF!,H2,FALSE)</f>
        <v>#REF!</v>
      </c>
      <c r="I27" s="57" t="e">
        <f>VLOOKUP(I$1,#REF!,I2,FALSE)</f>
        <v>#REF!</v>
      </c>
      <c r="J27" s="57" t="e">
        <f>VLOOKUP(J$1,#REF!,J2,FALSE)</f>
        <v>#REF!</v>
      </c>
      <c r="K27" s="57" t="e">
        <f>VLOOKUP(K$1,#REF!,K2,FALSE)</f>
        <v>#REF!</v>
      </c>
      <c r="L27" s="57" t="e">
        <f>VLOOKUP(L$1,#REF!,L2,FALSE)</f>
        <v>#REF!</v>
      </c>
      <c r="M27" s="57" t="e">
        <f>VLOOKUP(M$1,#REF!,M2,FALSE)</f>
        <v>#REF!</v>
      </c>
      <c r="N27" s="55">
        <f t="shared" si="17"/>
        <v>0</v>
      </c>
      <c r="O27" s="50" t="str">
        <f t="shared" si="18"/>
        <v>No-To be included in the study</v>
      </c>
      <c r="Q27" s="9">
        <f t="shared" si="27"/>
        <v>24</v>
      </c>
      <c r="R27" s="47" t="e">
        <f t="shared" si="19"/>
        <v>#REF!</v>
      </c>
      <c r="S27" s="57" t="e">
        <f>VLOOKUP(S$1,#REF!,S2,FALSE)</f>
        <v>#REF!</v>
      </c>
      <c r="T27" s="57" t="e">
        <f>VLOOKUP(T$1,#REF!,T2,FALSE)</f>
        <v>#REF!</v>
      </c>
      <c r="U27" s="57" t="e">
        <f>VLOOKUP(U$1,#REF!,U2,FALSE)</f>
        <v>#REF!</v>
      </c>
      <c r="V27" s="57" t="e">
        <f>VLOOKUP(V$1,#REF!,V2,FALSE)</f>
        <v>#REF!</v>
      </c>
      <c r="W27" s="57" t="e">
        <f>VLOOKUP(W$1,#REF!,W2,FALSE)</f>
        <v>#REF!</v>
      </c>
      <c r="X27" s="57" t="e">
        <f>VLOOKUP(X$1,#REF!,X2,FALSE)</f>
        <v>#REF!</v>
      </c>
      <c r="Y27" s="57" t="e">
        <f>VLOOKUP(Y$1,#REF!,Y2,FALSE)</f>
        <v>#REF!</v>
      </c>
      <c r="Z27" s="57" t="e">
        <f>VLOOKUP(Z$1,#REF!,Z2,FALSE)</f>
        <v>#REF!</v>
      </c>
      <c r="AA27" s="57" t="e">
        <f>VLOOKUP(AA$1,#REF!,AA2,FALSE)</f>
        <v>#REF!</v>
      </c>
      <c r="AB27" s="57" t="e">
        <f>VLOOKUP(AB$1,#REF!,AB2,FALSE)</f>
        <v>#REF!</v>
      </c>
      <c r="AD27" s="9">
        <f t="shared" si="28"/>
        <v>24</v>
      </c>
      <c r="AE27" s="47" t="e">
        <f t="shared" si="20"/>
        <v>#REF!</v>
      </c>
      <c r="AF27" s="117" t="e">
        <f>VLOOKUP(AF$1,#REF!,AF2,FALSE)</f>
        <v>#REF!</v>
      </c>
      <c r="AG27" s="117" t="e">
        <f>VLOOKUP(AG$1,#REF!,AG2,FALSE)</f>
        <v>#REF!</v>
      </c>
      <c r="AH27" s="117" t="e">
        <f>VLOOKUP(AH$1,#REF!,AH2,FALSE)</f>
        <v>#REF!</v>
      </c>
      <c r="AI27" s="117" t="e">
        <f>VLOOKUP(AI$1,#REF!,AI2,FALSE)</f>
        <v>#REF!</v>
      </c>
      <c r="AJ27" s="117" t="e">
        <f>VLOOKUP(AJ$1,#REF!,AJ2,FALSE)</f>
        <v>#REF!</v>
      </c>
      <c r="AK27" s="117" t="e">
        <f>VLOOKUP(AK$1,#REF!,AK2,FALSE)</f>
        <v>#REF!</v>
      </c>
      <c r="AL27" s="117" t="e">
        <f>VLOOKUP(AL$1,#REF!,AL2,FALSE)</f>
        <v>#REF!</v>
      </c>
      <c r="AM27" s="117" t="e">
        <f>VLOOKUP(AM$1,#REF!,AM2,FALSE)</f>
        <v>#REF!</v>
      </c>
      <c r="AN27" s="117" t="e">
        <f>VLOOKUP(AN$1,#REF!,AN2,FALSE)</f>
        <v>#REF!</v>
      </c>
      <c r="AO27" s="117" t="e">
        <f>VLOOKUP(AO$1,#REF!,AO2,FALSE)</f>
        <v>#REF!</v>
      </c>
      <c r="AQ27" s="9">
        <f t="shared" si="29"/>
        <v>24</v>
      </c>
      <c r="AR27" s="47" t="e">
        <f t="shared" si="21"/>
        <v>#REF!</v>
      </c>
      <c r="AS27" s="117" t="e">
        <f>VLOOKUP(AS$1,#REF!,AS2,FALSE)</f>
        <v>#REF!</v>
      </c>
      <c r="AT27" s="117" t="e">
        <f>VLOOKUP(AT$1,#REF!,AT2,FALSE)</f>
        <v>#REF!</v>
      </c>
      <c r="AU27" s="117" t="e">
        <f>VLOOKUP(AU$1,#REF!,AU2,FALSE)</f>
        <v>#REF!</v>
      </c>
      <c r="AV27" s="117" t="e">
        <f>VLOOKUP(AV$1,#REF!,AV2,FALSE)</f>
        <v>#REF!</v>
      </c>
      <c r="AW27" s="117" t="e">
        <f>VLOOKUP(AW$1,#REF!,AW2,FALSE)</f>
        <v>#REF!</v>
      </c>
      <c r="AX27" s="117" t="e">
        <f>VLOOKUP(AX$1,#REF!,AX2,FALSE)</f>
        <v>#REF!</v>
      </c>
      <c r="AY27" s="117" t="e">
        <f>VLOOKUP(AY$1,#REF!,AY2,FALSE)</f>
        <v>#REF!</v>
      </c>
      <c r="AZ27" s="117" t="e">
        <f>VLOOKUP(AZ$1,#REF!,AZ2,FALSE)</f>
        <v>#REF!</v>
      </c>
      <c r="BA27" s="117" t="e">
        <f>VLOOKUP(BA$1,#REF!,BA2,FALSE)</f>
        <v>#REF!</v>
      </c>
      <c r="BB27" s="117" t="e">
        <f>VLOOKUP(BB$1,#REF!,BB2,FALSE)</f>
        <v>#REF!</v>
      </c>
      <c r="BD27" s="9">
        <f t="shared" si="30"/>
        <v>24</v>
      </c>
      <c r="BE27" s="47" t="e">
        <f t="shared" si="22"/>
        <v>#REF!</v>
      </c>
      <c r="BF27" s="121" t="e">
        <f>VLOOKUP(BF$1,#REF!,BF2,FALSE)</f>
        <v>#REF!</v>
      </c>
      <c r="BG27" s="121" t="e">
        <f>VLOOKUP(BG$1,#REF!,BG2,FALSE)</f>
        <v>#REF!</v>
      </c>
      <c r="BH27" s="121" t="e">
        <f>VLOOKUP(BH$1,#REF!,BH2,FALSE)</f>
        <v>#REF!</v>
      </c>
      <c r="BI27" s="121" t="e">
        <f>VLOOKUP(BI$1,#REF!,BI2,FALSE)</f>
        <v>#REF!</v>
      </c>
      <c r="BJ27" s="121" t="e">
        <f>VLOOKUP(BJ$1,#REF!,BJ2,FALSE)</f>
        <v>#REF!</v>
      </c>
      <c r="BK27" s="121" t="e">
        <f>VLOOKUP(BK$1,#REF!,BK2,FALSE)</f>
        <v>#REF!</v>
      </c>
      <c r="BL27" s="121" t="e">
        <f>VLOOKUP(BL$1,#REF!,BL2,FALSE)</f>
        <v>#REF!</v>
      </c>
      <c r="BM27" s="121" t="e">
        <f>VLOOKUP(BM$1,#REF!,BM2,FALSE)</f>
        <v>#REF!</v>
      </c>
      <c r="BN27" s="121" t="e">
        <f>VLOOKUP(BN$1,#REF!,BN2,FALSE)</f>
        <v>#REF!</v>
      </c>
      <c r="BO27" s="121" t="e">
        <f>VLOOKUP(BO$1,#REF!,BO2,FALSE)</f>
        <v>#REF!</v>
      </c>
      <c r="BQ27" s="9">
        <f t="shared" si="31"/>
        <v>24</v>
      </c>
      <c r="BR27" s="47" t="e">
        <f t="shared" si="23"/>
        <v>#REF!</v>
      </c>
      <c r="BS27" s="121" t="e">
        <f>VLOOKUP(BS$1,#REF!,BS2,FALSE)</f>
        <v>#REF!</v>
      </c>
      <c r="BT27" s="121" t="e">
        <f>VLOOKUP(BT$1,#REF!,BT2,FALSE)</f>
        <v>#REF!</v>
      </c>
      <c r="BU27" s="121" t="e">
        <f>VLOOKUP(BU$1,#REF!,BU2,FALSE)</f>
        <v>#REF!</v>
      </c>
      <c r="BV27" s="121" t="e">
        <f>VLOOKUP(BV$1,#REF!,BV2,FALSE)</f>
        <v>#REF!</v>
      </c>
      <c r="BW27" s="121" t="e">
        <f>VLOOKUP(BW$1,#REF!,BW2,FALSE)</f>
        <v>#REF!</v>
      </c>
      <c r="BX27" s="121" t="e">
        <f>VLOOKUP(BX$1,#REF!,BX2,FALSE)</f>
        <v>#REF!</v>
      </c>
      <c r="BY27" s="121" t="e">
        <f>VLOOKUP(BY$1,#REF!,BY2,FALSE)</f>
        <v>#REF!</v>
      </c>
      <c r="BZ27" s="121" t="e">
        <f>VLOOKUP(BZ$1,#REF!,BZ2,FALSE)</f>
        <v>#REF!</v>
      </c>
      <c r="CA27" s="121" t="e">
        <f>VLOOKUP(CA$1,#REF!,CA2,FALSE)</f>
        <v>#REF!</v>
      </c>
      <c r="CB27" s="121" t="e">
        <f>VLOOKUP(CB$1,#REF!,CB2,FALSE)</f>
        <v>#REF!</v>
      </c>
      <c r="CD27" s="9">
        <f t="shared" si="32"/>
        <v>24</v>
      </c>
      <c r="CE27" s="47" t="e">
        <f t="shared" si="24"/>
        <v>#REF!</v>
      </c>
      <c r="CF27" s="121" t="e">
        <f>VLOOKUP(CF$1,#REF!,CF2,FALSE)</f>
        <v>#REF!</v>
      </c>
      <c r="CG27" s="121" t="e">
        <f>VLOOKUP(CG$1,#REF!,CG2,FALSE)</f>
        <v>#REF!</v>
      </c>
      <c r="CH27" s="121" t="e">
        <f>VLOOKUP(CH$1,#REF!,CH2,FALSE)</f>
        <v>#REF!</v>
      </c>
      <c r="CI27" s="121" t="e">
        <f>VLOOKUP(CI$1,#REF!,CI2,FALSE)</f>
        <v>#REF!</v>
      </c>
      <c r="CJ27" s="121" t="e">
        <f>VLOOKUP(CJ$1,#REF!,CJ2,FALSE)</f>
        <v>#REF!</v>
      </c>
      <c r="CK27" s="121" t="e">
        <f>VLOOKUP(CK$1,#REF!,CK2,FALSE)</f>
        <v>#REF!</v>
      </c>
      <c r="CL27" s="121" t="e">
        <f>VLOOKUP(CL$1,#REF!,CL2,FALSE)</f>
        <v>#REF!</v>
      </c>
      <c r="CM27" s="121" t="e">
        <f>VLOOKUP(CM$1,#REF!,CM2,FALSE)</f>
        <v>#REF!</v>
      </c>
      <c r="CN27" s="121" t="e">
        <f>VLOOKUP(CN$1,#REF!,CN2,FALSE)</f>
        <v>#REF!</v>
      </c>
      <c r="CO27" s="121" t="e">
        <f>VLOOKUP(CO$1,#REF!,CO2,FALSE)</f>
        <v>#REF!</v>
      </c>
      <c r="CQ27" s="9">
        <f t="shared" si="33"/>
        <v>24</v>
      </c>
      <c r="CR27" s="47" t="e">
        <f t="shared" si="25"/>
        <v>#REF!</v>
      </c>
      <c r="CS27" s="121" t="e">
        <f>VLOOKUP(CS$1,#REF!,CS2,FALSE)</f>
        <v>#REF!</v>
      </c>
      <c r="CT27" s="121" t="e">
        <f>VLOOKUP(CT$1,#REF!,CT2,FALSE)</f>
        <v>#REF!</v>
      </c>
      <c r="CU27" s="121" t="e">
        <f>VLOOKUP(CU$1,#REF!,CU2,FALSE)</f>
        <v>#REF!</v>
      </c>
      <c r="CV27" s="121" t="e">
        <f>VLOOKUP(CV$1,#REF!,CV2,FALSE)</f>
        <v>#REF!</v>
      </c>
      <c r="CW27" s="121" t="e">
        <f>VLOOKUP(CW$1,#REF!,CW2,FALSE)</f>
        <v>#REF!</v>
      </c>
      <c r="CX27" s="121" t="e">
        <f>VLOOKUP(CX$1,#REF!,CX2,FALSE)</f>
        <v>#REF!</v>
      </c>
      <c r="CY27" s="121" t="e">
        <f>VLOOKUP(CY$1,#REF!,CY2,FALSE)</f>
        <v>#REF!</v>
      </c>
      <c r="CZ27" s="121" t="e">
        <f>VLOOKUP(CZ$1,#REF!,CZ2,FALSE)</f>
        <v>#REF!</v>
      </c>
      <c r="DA27" s="121" t="e">
        <f>VLOOKUP(DA$1,#REF!,DA2,FALSE)</f>
        <v>#REF!</v>
      </c>
      <c r="DB27" s="121" t="e">
        <f>VLOOKUP(DB$1,#REF!,DB2,FALSE)</f>
        <v>#REF!</v>
      </c>
    </row>
    <row r="28" spans="2:223" s="104" customFormat="1" ht="18" hidden="1" customHeight="1" x14ac:dyDescent="0.25">
      <c r="B28" s="99">
        <f t="shared" si="26"/>
        <v>25</v>
      </c>
      <c r="C28" s="100" t="e">
        <f>#REF!</f>
        <v>#REF!</v>
      </c>
      <c r="D28" s="101" t="e">
        <f>VLOOKUP(D$1,#REF!,D2,FALSE)</f>
        <v>#REF!</v>
      </c>
      <c r="E28" s="101" t="e">
        <f>VLOOKUP(E$1,#REF!,E2,FALSE)</f>
        <v>#REF!</v>
      </c>
      <c r="F28" s="101" t="e">
        <f>VLOOKUP(F$1,#REF!,F2,FALSE)</f>
        <v>#REF!</v>
      </c>
      <c r="G28" s="101" t="e">
        <f>VLOOKUP(G$1,#REF!,G2,FALSE)</f>
        <v>#REF!</v>
      </c>
      <c r="H28" s="101" t="e">
        <f>VLOOKUP(H$1,#REF!,H2,FALSE)</f>
        <v>#REF!</v>
      </c>
      <c r="I28" s="101" t="e">
        <f>VLOOKUP(I$1,#REF!,I2,FALSE)</f>
        <v>#REF!</v>
      </c>
      <c r="J28" s="101" t="e">
        <f>VLOOKUP(J$1,#REF!,J2,FALSE)</f>
        <v>#REF!</v>
      </c>
      <c r="K28" s="101" t="e">
        <f>VLOOKUP(K$1,#REF!,K2,FALSE)</f>
        <v>#REF!</v>
      </c>
      <c r="L28" s="101" t="e">
        <f>VLOOKUP(L$1,#REF!,L2,FALSE)</f>
        <v>#REF!</v>
      </c>
      <c r="M28" s="101" t="e">
        <f>VLOOKUP(M$1,#REF!,M2,FALSE)</f>
        <v>#REF!</v>
      </c>
      <c r="N28" s="102">
        <f t="shared" si="17"/>
        <v>0</v>
      </c>
      <c r="O28" s="103" t="str">
        <f t="shared" si="18"/>
        <v>No-To be included in the study</v>
      </c>
      <c r="Q28" s="105">
        <f t="shared" si="27"/>
        <v>25</v>
      </c>
      <c r="R28" s="105" t="e">
        <f t="shared" si="19"/>
        <v>#REF!</v>
      </c>
      <c r="S28" s="101" t="e">
        <f>VLOOKUP(S$1,#REF!,S2,FALSE)</f>
        <v>#REF!</v>
      </c>
      <c r="T28" s="101" t="e">
        <f>VLOOKUP(T$1,#REF!,T2,FALSE)</f>
        <v>#REF!</v>
      </c>
      <c r="U28" s="101" t="e">
        <f>VLOOKUP(U$1,#REF!,U2,FALSE)</f>
        <v>#REF!</v>
      </c>
      <c r="V28" s="101" t="e">
        <f>VLOOKUP(V$1,#REF!,V2,FALSE)</f>
        <v>#REF!</v>
      </c>
      <c r="W28" s="101" t="e">
        <f>VLOOKUP(W$1,#REF!,W2,FALSE)</f>
        <v>#REF!</v>
      </c>
      <c r="X28" s="101" t="e">
        <f>VLOOKUP(X$1,#REF!,X2,FALSE)</f>
        <v>#REF!</v>
      </c>
      <c r="Y28" s="101" t="e">
        <f>VLOOKUP(Y$1,#REF!,Y2,FALSE)</f>
        <v>#REF!</v>
      </c>
      <c r="Z28" s="101" t="e">
        <f>VLOOKUP(Z$1,#REF!,Z2,FALSE)</f>
        <v>#REF!</v>
      </c>
      <c r="AA28" s="101" t="e">
        <f>VLOOKUP(AA$1,#REF!,AA2,FALSE)</f>
        <v>#REF!</v>
      </c>
      <c r="AB28" s="101" t="e">
        <f>VLOOKUP(AB$1,#REF!,AB2,FALSE)</f>
        <v>#REF!</v>
      </c>
      <c r="AD28" s="105">
        <f t="shared" si="28"/>
        <v>25</v>
      </c>
      <c r="AE28" s="105" t="e">
        <f t="shared" si="20"/>
        <v>#REF!</v>
      </c>
      <c r="AF28" s="116" t="e">
        <f>VLOOKUP(AF$1,#REF!,AF2,FALSE)</f>
        <v>#REF!</v>
      </c>
      <c r="AG28" s="116" t="e">
        <f>VLOOKUP(AG$1,#REF!,AG2,FALSE)</f>
        <v>#REF!</v>
      </c>
      <c r="AH28" s="116" t="e">
        <f>VLOOKUP(AH$1,#REF!,AH2,FALSE)</f>
        <v>#REF!</v>
      </c>
      <c r="AI28" s="116" t="e">
        <f>VLOOKUP(AI$1,#REF!,AI2,FALSE)</f>
        <v>#REF!</v>
      </c>
      <c r="AJ28" s="116" t="e">
        <f>VLOOKUP(AJ$1,#REF!,AJ2,FALSE)</f>
        <v>#REF!</v>
      </c>
      <c r="AK28" s="116" t="e">
        <f>VLOOKUP(AK$1,#REF!,AK2,FALSE)</f>
        <v>#REF!</v>
      </c>
      <c r="AL28" s="116" t="e">
        <f>VLOOKUP(AL$1,#REF!,AL2,FALSE)</f>
        <v>#REF!</v>
      </c>
      <c r="AM28" s="116" t="e">
        <f>VLOOKUP(AM$1,#REF!,AM2,FALSE)</f>
        <v>#REF!</v>
      </c>
      <c r="AN28" s="116" t="e">
        <f>VLOOKUP(AN$1,#REF!,AN2,FALSE)</f>
        <v>#REF!</v>
      </c>
      <c r="AO28" s="116" t="e">
        <f>VLOOKUP(AO$1,#REF!,AO2,FALSE)</f>
        <v>#REF!</v>
      </c>
      <c r="AQ28" s="105">
        <f t="shared" si="29"/>
        <v>25</v>
      </c>
      <c r="AR28" s="105" t="e">
        <f t="shared" si="21"/>
        <v>#REF!</v>
      </c>
      <c r="AS28" s="116" t="e">
        <f>VLOOKUP(AS$1,#REF!,AS2,FALSE)</f>
        <v>#REF!</v>
      </c>
      <c r="AT28" s="116" t="e">
        <f>VLOOKUP(AT$1,#REF!,AT2,FALSE)</f>
        <v>#REF!</v>
      </c>
      <c r="AU28" s="116" t="e">
        <f>VLOOKUP(AU$1,#REF!,AU2,FALSE)</f>
        <v>#REF!</v>
      </c>
      <c r="AV28" s="116" t="e">
        <f>VLOOKUP(AV$1,#REF!,AV2,FALSE)</f>
        <v>#REF!</v>
      </c>
      <c r="AW28" s="116" t="e">
        <f>VLOOKUP(AW$1,#REF!,AW2,FALSE)</f>
        <v>#REF!</v>
      </c>
      <c r="AX28" s="116" t="e">
        <f>VLOOKUP(AX$1,#REF!,AX2,FALSE)</f>
        <v>#REF!</v>
      </c>
      <c r="AY28" s="116" t="e">
        <f>VLOOKUP(AY$1,#REF!,AY2,FALSE)</f>
        <v>#REF!</v>
      </c>
      <c r="AZ28" s="116" t="e">
        <f>VLOOKUP(AZ$1,#REF!,AZ2,FALSE)</f>
        <v>#REF!</v>
      </c>
      <c r="BA28" s="116" t="e">
        <f>VLOOKUP(BA$1,#REF!,BA2,FALSE)</f>
        <v>#REF!</v>
      </c>
      <c r="BB28" s="116" t="e">
        <f>VLOOKUP(BB$1,#REF!,BB2,FALSE)</f>
        <v>#REF!</v>
      </c>
      <c r="BD28" s="105">
        <f t="shared" si="30"/>
        <v>25</v>
      </c>
      <c r="BE28" s="105" t="e">
        <f t="shared" si="22"/>
        <v>#REF!</v>
      </c>
      <c r="BF28" s="120" t="e">
        <f>VLOOKUP(BF$1,#REF!,BF2,FALSE)</f>
        <v>#REF!</v>
      </c>
      <c r="BG28" s="120" t="e">
        <f>VLOOKUP(BG$1,#REF!,BG2,FALSE)</f>
        <v>#REF!</v>
      </c>
      <c r="BH28" s="120" t="e">
        <f>VLOOKUP(BH$1,#REF!,BH2,FALSE)</f>
        <v>#REF!</v>
      </c>
      <c r="BI28" s="120" t="e">
        <f>VLOOKUP(BI$1,#REF!,BI2,FALSE)</f>
        <v>#REF!</v>
      </c>
      <c r="BJ28" s="120" t="e">
        <f>VLOOKUP(BJ$1,#REF!,BJ2,FALSE)</f>
        <v>#REF!</v>
      </c>
      <c r="BK28" s="120" t="e">
        <f>VLOOKUP(BK$1,#REF!,BK2,FALSE)</f>
        <v>#REF!</v>
      </c>
      <c r="BL28" s="120" t="e">
        <f>VLOOKUP(BL$1,#REF!,BL2,FALSE)</f>
        <v>#REF!</v>
      </c>
      <c r="BM28" s="120" t="e">
        <f>VLOOKUP(BM$1,#REF!,BM2,FALSE)</f>
        <v>#REF!</v>
      </c>
      <c r="BN28" s="120" t="e">
        <f>VLOOKUP(BN$1,#REF!,BN2,FALSE)</f>
        <v>#REF!</v>
      </c>
      <c r="BO28" s="120" t="e">
        <f>VLOOKUP(BO$1,#REF!,BO2,FALSE)</f>
        <v>#REF!</v>
      </c>
      <c r="BQ28" s="105">
        <f t="shared" si="31"/>
        <v>25</v>
      </c>
      <c r="BR28" s="105" t="e">
        <f t="shared" si="23"/>
        <v>#REF!</v>
      </c>
      <c r="BS28" s="120" t="e">
        <f>VLOOKUP(BS$1,#REF!,BS2,FALSE)</f>
        <v>#REF!</v>
      </c>
      <c r="BT28" s="120" t="e">
        <f>VLOOKUP(BT$1,#REF!,BT2,FALSE)</f>
        <v>#REF!</v>
      </c>
      <c r="BU28" s="120" t="e">
        <f>VLOOKUP(BU$1,#REF!,BU2,FALSE)</f>
        <v>#REF!</v>
      </c>
      <c r="BV28" s="120" t="e">
        <f>VLOOKUP(BV$1,#REF!,BV2,FALSE)</f>
        <v>#REF!</v>
      </c>
      <c r="BW28" s="120" t="e">
        <f>VLOOKUP(BW$1,#REF!,BW2,FALSE)</f>
        <v>#REF!</v>
      </c>
      <c r="BX28" s="120" t="e">
        <f>VLOOKUP(BX$1,#REF!,BX2,FALSE)</f>
        <v>#REF!</v>
      </c>
      <c r="BY28" s="120" t="e">
        <f>VLOOKUP(BY$1,#REF!,BY2,FALSE)</f>
        <v>#REF!</v>
      </c>
      <c r="BZ28" s="120" t="e">
        <f>VLOOKUP(BZ$1,#REF!,BZ2,FALSE)</f>
        <v>#REF!</v>
      </c>
      <c r="CA28" s="120" t="e">
        <f>VLOOKUP(CA$1,#REF!,CA2,FALSE)</f>
        <v>#REF!</v>
      </c>
      <c r="CB28" s="120" t="e">
        <f>VLOOKUP(CB$1,#REF!,CB2,FALSE)</f>
        <v>#REF!</v>
      </c>
      <c r="CD28" s="105">
        <f t="shared" si="32"/>
        <v>25</v>
      </c>
      <c r="CE28" s="105" t="e">
        <f t="shared" si="24"/>
        <v>#REF!</v>
      </c>
      <c r="CF28" s="120" t="e">
        <f>VLOOKUP(CF$1,#REF!,CF2,FALSE)</f>
        <v>#REF!</v>
      </c>
      <c r="CG28" s="120" t="e">
        <f>VLOOKUP(CG$1,#REF!,CG2,FALSE)</f>
        <v>#REF!</v>
      </c>
      <c r="CH28" s="120" t="e">
        <f>VLOOKUP(CH$1,#REF!,CH2,FALSE)</f>
        <v>#REF!</v>
      </c>
      <c r="CI28" s="120" t="e">
        <f>VLOOKUP(CI$1,#REF!,CI2,FALSE)</f>
        <v>#REF!</v>
      </c>
      <c r="CJ28" s="120" t="e">
        <f>VLOOKUP(CJ$1,#REF!,CJ2,FALSE)</f>
        <v>#REF!</v>
      </c>
      <c r="CK28" s="120" t="e">
        <f>VLOOKUP(CK$1,#REF!,CK2,FALSE)</f>
        <v>#REF!</v>
      </c>
      <c r="CL28" s="120" t="e">
        <f>VLOOKUP(CL$1,#REF!,CL2,FALSE)</f>
        <v>#REF!</v>
      </c>
      <c r="CM28" s="120" t="e">
        <f>VLOOKUP(CM$1,#REF!,CM2,FALSE)</f>
        <v>#REF!</v>
      </c>
      <c r="CN28" s="120" t="e">
        <f>VLOOKUP(CN$1,#REF!,CN2,FALSE)</f>
        <v>#REF!</v>
      </c>
      <c r="CO28" s="120" t="e">
        <f>VLOOKUP(CO$1,#REF!,CO2,FALSE)</f>
        <v>#REF!</v>
      </c>
      <c r="CQ28" s="105">
        <f t="shared" si="33"/>
        <v>25</v>
      </c>
      <c r="CR28" s="105" t="e">
        <f t="shared" si="25"/>
        <v>#REF!</v>
      </c>
      <c r="CS28" s="120" t="e">
        <f>VLOOKUP(CS$1,#REF!,CS2,FALSE)</f>
        <v>#REF!</v>
      </c>
      <c r="CT28" s="120" t="e">
        <f>VLOOKUP(CT$1,#REF!,CT2,FALSE)</f>
        <v>#REF!</v>
      </c>
      <c r="CU28" s="120" t="e">
        <f>VLOOKUP(CU$1,#REF!,CU2,FALSE)</f>
        <v>#REF!</v>
      </c>
      <c r="CV28" s="120" t="e">
        <f>VLOOKUP(CV$1,#REF!,CV2,FALSE)</f>
        <v>#REF!</v>
      </c>
      <c r="CW28" s="120" t="e">
        <f>VLOOKUP(CW$1,#REF!,CW2,FALSE)</f>
        <v>#REF!</v>
      </c>
      <c r="CX28" s="120" t="e">
        <f>VLOOKUP(CX$1,#REF!,CX2,FALSE)</f>
        <v>#REF!</v>
      </c>
      <c r="CY28" s="120" t="e">
        <f>VLOOKUP(CY$1,#REF!,CY2,FALSE)</f>
        <v>#REF!</v>
      </c>
      <c r="CZ28" s="120" t="e">
        <f>VLOOKUP(CZ$1,#REF!,CZ2,FALSE)</f>
        <v>#REF!</v>
      </c>
      <c r="DA28" s="120" t="e">
        <f>VLOOKUP(DA$1,#REF!,DA2,FALSE)</f>
        <v>#REF!</v>
      </c>
      <c r="DB28" s="120" t="e">
        <f>VLOOKUP(DB$1,#REF!,DB2,FALSE)</f>
        <v>#REF!</v>
      </c>
    </row>
    <row r="29" spans="2:223" ht="18" x14ac:dyDescent="0.25">
      <c r="B29" s="53">
        <f t="shared" si="26"/>
        <v>26</v>
      </c>
      <c r="C29" s="97" t="e">
        <f>#REF!</f>
        <v>#REF!</v>
      </c>
      <c r="D29" s="57" t="e">
        <f>VLOOKUP(D$1,#REF!,D2,FALSE)</f>
        <v>#REF!</v>
      </c>
      <c r="E29" s="57" t="e">
        <f>VLOOKUP(E$1,#REF!,E2,FALSE)</f>
        <v>#REF!</v>
      </c>
      <c r="F29" s="57" t="e">
        <f>VLOOKUP(F$1,#REF!,F2,FALSE)</f>
        <v>#REF!</v>
      </c>
      <c r="G29" s="57" t="e">
        <f>VLOOKUP(G$1,#REF!,G2,FALSE)</f>
        <v>#REF!</v>
      </c>
      <c r="H29" s="57" t="e">
        <f>VLOOKUP(H$1,#REF!,H2,FALSE)</f>
        <v>#REF!</v>
      </c>
      <c r="I29" s="57" t="e">
        <f>VLOOKUP(I$1,#REF!,I2,FALSE)</f>
        <v>#REF!</v>
      </c>
      <c r="J29" s="57" t="e">
        <f>VLOOKUP(J$1,#REF!,J2,FALSE)</f>
        <v>#REF!</v>
      </c>
      <c r="K29" s="57" t="e">
        <f>VLOOKUP(K$1,#REF!,K2,FALSE)</f>
        <v>#REF!</v>
      </c>
      <c r="L29" s="57" t="e">
        <f>VLOOKUP(L$1,#REF!,L2,FALSE)</f>
        <v>#REF!</v>
      </c>
      <c r="M29" s="57" t="e">
        <f>VLOOKUP(M$1,#REF!,M2,FALSE)</f>
        <v>#REF!</v>
      </c>
      <c r="N29" s="55">
        <f t="shared" si="17"/>
        <v>0</v>
      </c>
      <c r="O29" s="50" t="str">
        <f t="shared" si="18"/>
        <v>No-To be included in the study</v>
      </c>
      <c r="Q29" s="9">
        <f t="shared" si="27"/>
        <v>26</v>
      </c>
      <c r="R29" s="47" t="e">
        <f t="shared" si="19"/>
        <v>#REF!</v>
      </c>
      <c r="S29" s="57" t="e">
        <f>VLOOKUP(S$1,#REF!,S2,FALSE)</f>
        <v>#REF!</v>
      </c>
      <c r="T29" s="57" t="e">
        <f>VLOOKUP(T$1,#REF!,T2,FALSE)</f>
        <v>#REF!</v>
      </c>
      <c r="U29" s="57" t="e">
        <f>VLOOKUP(U$1,#REF!,U2,FALSE)</f>
        <v>#REF!</v>
      </c>
      <c r="V29" s="57" t="e">
        <f>VLOOKUP(V$1,#REF!,V2,FALSE)</f>
        <v>#REF!</v>
      </c>
      <c r="W29" s="57" t="e">
        <f>VLOOKUP(W$1,#REF!,W2,FALSE)</f>
        <v>#REF!</v>
      </c>
      <c r="X29" s="57" t="e">
        <f>VLOOKUP(X$1,#REF!,X2,FALSE)</f>
        <v>#REF!</v>
      </c>
      <c r="Y29" s="57" t="e">
        <f>VLOOKUP(Y$1,#REF!,Y2,FALSE)</f>
        <v>#REF!</v>
      </c>
      <c r="Z29" s="57" t="e">
        <f>VLOOKUP(Z$1,#REF!,Z2,FALSE)</f>
        <v>#REF!</v>
      </c>
      <c r="AA29" s="57" t="e">
        <f>VLOOKUP(AA$1,#REF!,AA2,FALSE)</f>
        <v>#REF!</v>
      </c>
      <c r="AB29" s="57" t="e">
        <f>VLOOKUP(AB$1,#REF!,AB2,FALSE)</f>
        <v>#REF!</v>
      </c>
      <c r="AD29" s="9">
        <f t="shared" si="28"/>
        <v>26</v>
      </c>
      <c r="AE29" s="47" t="e">
        <f t="shared" si="20"/>
        <v>#REF!</v>
      </c>
      <c r="AF29" s="117" t="e">
        <f>VLOOKUP(AF$1,#REF!,AF2,FALSE)</f>
        <v>#REF!</v>
      </c>
      <c r="AG29" s="117" t="e">
        <f>VLOOKUP(AG$1,#REF!,AG2,FALSE)</f>
        <v>#REF!</v>
      </c>
      <c r="AH29" s="117" t="e">
        <f>VLOOKUP(AH$1,#REF!,AH2,FALSE)</f>
        <v>#REF!</v>
      </c>
      <c r="AI29" s="117" t="e">
        <f>VLOOKUP(AI$1,#REF!,AI2,FALSE)</f>
        <v>#REF!</v>
      </c>
      <c r="AJ29" s="117" t="e">
        <f>VLOOKUP(AJ$1,#REF!,AJ2,FALSE)</f>
        <v>#REF!</v>
      </c>
      <c r="AK29" s="117" t="e">
        <f>VLOOKUP(AK$1,#REF!,AK2,FALSE)</f>
        <v>#REF!</v>
      </c>
      <c r="AL29" s="117" t="e">
        <f>VLOOKUP(AL$1,#REF!,AL2,FALSE)</f>
        <v>#REF!</v>
      </c>
      <c r="AM29" s="117" t="e">
        <f>VLOOKUP(AM$1,#REF!,AM2,FALSE)</f>
        <v>#REF!</v>
      </c>
      <c r="AN29" s="117" t="e">
        <f>VLOOKUP(AN$1,#REF!,AN2,FALSE)</f>
        <v>#REF!</v>
      </c>
      <c r="AO29" s="117" t="e">
        <f>VLOOKUP(AO$1,#REF!,AO2,FALSE)</f>
        <v>#REF!</v>
      </c>
      <c r="AQ29" s="9">
        <f t="shared" si="29"/>
        <v>26</v>
      </c>
      <c r="AR29" s="47" t="e">
        <f t="shared" si="21"/>
        <v>#REF!</v>
      </c>
      <c r="AS29" s="117" t="e">
        <f>VLOOKUP(AS$1,#REF!,AS2,FALSE)</f>
        <v>#REF!</v>
      </c>
      <c r="AT29" s="117" t="e">
        <f>VLOOKUP(AT$1,#REF!,AT2,FALSE)</f>
        <v>#REF!</v>
      </c>
      <c r="AU29" s="117" t="e">
        <f>VLOOKUP(AU$1,#REF!,AU2,FALSE)</f>
        <v>#REF!</v>
      </c>
      <c r="AV29" s="117" t="e">
        <f>VLOOKUP(AV$1,#REF!,AV2,FALSE)</f>
        <v>#REF!</v>
      </c>
      <c r="AW29" s="117" t="e">
        <f>VLOOKUP(AW$1,#REF!,AW2,FALSE)</f>
        <v>#REF!</v>
      </c>
      <c r="AX29" s="117" t="e">
        <f>VLOOKUP(AX$1,#REF!,AX2,FALSE)</f>
        <v>#REF!</v>
      </c>
      <c r="AY29" s="117" t="e">
        <f>VLOOKUP(AY$1,#REF!,AY2,FALSE)</f>
        <v>#REF!</v>
      </c>
      <c r="AZ29" s="117" t="e">
        <f>VLOOKUP(AZ$1,#REF!,AZ2,FALSE)</f>
        <v>#REF!</v>
      </c>
      <c r="BA29" s="117" t="e">
        <f>VLOOKUP(BA$1,#REF!,BA2,FALSE)</f>
        <v>#REF!</v>
      </c>
      <c r="BB29" s="117" t="e">
        <f>VLOOKUP(BB$1,#REF!,BB2,FALSE)</f>
        <v>#REF!</v>
      </c>
      <c r="BD29" s="9">
        <f t="shared" si="30"/>
        <v>26</v>
      </c>
      <c r="BE29" s="47" t="e">
        <f t="shared" si="22"/>
        <v>#REF!</v>
      </c>
      <c r="BF29" s="121" t="e">
        <f>VLOOKUP(BF$1,#REF!,BF2,FALSE)</f>
        <v>#REF!</v>
      </c>
      <c r="BG29" s="121" t="e">
        <f>VLOOKUP(BG$1,#REF!,BG2,FALSE)</f>
        <v>#REF!</v>
      </c>
      <c r="BH29" s="121" t="e">
        <f>VLOOKUP(BH$1,#REF!,BH2,FALSE)</f>
        <v>#REF!</v>
      </c>
      <c r="BI29" s="121" t="e">
        <f>VLOOKUP(BI$1,#REF!,BI2,FALSE)</f>
        <v>#REF!</v>
      </c>
      <c r="BJ29" s="121" t="e">
        <f>VLOOKUP(BJ$1,#REF!,BJ2,FALSE)</f>
        <v>#REF!</v>
      </c>
      <c r="BK29" s="121" t="e">
        <f>VLOOKUP(BK$1,#REF!,BK2,FALSE)</f>
        <v>#REF!</v>
      </c>
      <c r="BL29" s="121" t="e">
        <f>VLOOKUP(BL$1,#REF!,BL2,FALSE)</f>
        <v>#REF!</v>
      </c>
      <c r="BM29" s="121" t="e">
        <f>VLOOKUP(BM$1,#REF!,BM2,FALSE)</f>
        <v>#REF!</v>
      </c>
      <c r="BN29" s="121" t="e">
        <f>VLOOKUP(BN$1,#REF!,BN2,FALSE)</f>
        <v>#REF!</v>
      </c>
      <c r="BO29" s="121" t="e">
        <f>VLOOKUP(BO$1,#REF!,BO2,FALSE)</f>
        <v>#REF!</v>
      </c>
      <c r="BQ29" s="9">
        <f t="shared" si="31"/>
        <v>26</v>
      </c>
      <c r="BR29" s="47" t="e">
        <f t="shared" si="23"/>
        <v>#REF!</v>
      </c>
      <c r="BS29" s="121" t="e">
        <f>VLOOKUP(BS$1,#REF!,BS2,FALSE)</f>
        <v>#REF!</v>
      </c>
      <c r="BT29" s="121" t="e">
        <f>VLOOKUP(BT$1,#REF!,BT2,FALSE)</f>
        <v>#REF!</v>
      </c>
      <c r="BU29" s="121" t="e">
        <f>VLOOKUP(BU$1,#REF!,BU2,FALSE)</f>
        <v>#REF!</v>
      </c>
      <c r="BV29" s="121" t="e">
        <f>VLOOKUP(BV$1,#REF!,BV2,FALSE)</f>
        <v>#REF!</v>
      </c>
      <c r="BW29" s="121" t="e">
        <f>VLOOKUP(BW$1,#REF!,BW2,FALSE)</f>
        <v>#REF!</v>
      </c>
      <c r="BX29" s="121" t="e">
        <f>VLOOKUP(BX$1,#REF!,BX2,FALSE)</f>
        <v>#REF!</v>
      </c>
      <c r="BY29" s="121" t="e">
        <f>VLOOKUP(BY$1,#REF!,BY2,FALSE)</f>
        <v>#REF!</v>
      </c>
      <c r="BZ29" s="121" t="e">
        <f>VLOOKUP(BZ$1,#REF!,BZ2,FALSE)</f>
        <v>#REF!</v>
      </c>
      <c r="CA29" s="121" t="e">
        <f>VLOOKUP(CA$1,#REF!,CA2,FALSE)</f>
        <v>#REF!</v>
      </c>
      <c r="CB29" s="121" t="e">
        <f>VLOOKUP(CB$1,#REF!,CB2,FALSE)</f>
        <v>#REF!</v>
      </c>
      <c r="CD29" s="9">
        <f t="shared" si="32"/>
        <v>26</v>
      </c>
      <c r="CE29" s="47" t="e">
        <f t="shared" si="24"/>
        <v>#REF!</v>
      </c>
      <c r="CF29" s="121" t="e">
        <f>VLOOKUP(CF$1,#REF!,CF2,FALSE)</f>
        <v>#REF!</v>
      </c>
      <c r="CG29" s="121" t="e">
        <f>VLOOKUP(CG$1,#REF!,CG2,FALSE)</f>
        <v>#REF!</v>
      </c>
      <c r="CH29" s="121" t="e">
        <f>VLOOKUP(CH$1,#REF!,CH2,FALSE)</f>
        <v>#REF!</v>
      </c>
      <c r="CI29" s="121" t="e">
        <f>VLOOKUP(CI$1,#REF!,CI2,FALSE)</f>
        <v>#REF!</v>
      </c>
      <c r="CJ29" s="121" t="e">
        <f>VLOOKUP(CJ$1,#REF!,CJ2,FALSE)</f>
        <v>#REF!</v>
      </c>
      <c r="CK29" s="121" t="e">
        <f>VLOOKUP(CK$1,#REF!,CK2,FALSE)</f>
        <v>#REF!</v>
      </c>
      <c r="CL29" s="121" t="e">
        <f>VLOOKUP(CL$1,#REF!,CL2,FALSE)</f>
        <v>#REF!</v>
      </c>
      <c r="CM29" s="121" t="e">
        <f>VLOOKUP(CM$1,#REF!,CM2,FALSE)</f>
        <v>#REF!</v>
      </c>
      <c r="CN29" s="121" t="e">
        <f>VLOOKUP(CN$1,#REF!,CN2,FALSE)</f>
        <v>#REF!</v>
      </c>
      <c r="CO29" s="121" t="e">
        <f>VLOOKUP(CO$1,#REF!,CO2,FALSE)</f>
        <v>#REF!</v>
      </c>
      <c r="CQ29" s="9">
        <f t="shared" si="33"/>
        <v>26</v>
      </c>
      <c r="CR29" s="47" t="e">
        <f t="shared" si="25"/>
        <v>#REF!</v>
      </c>
      <c r="CS29" s="121" t="e">
        <f>VLOOKUP(CS$1,#REF!,CS2,FALSE)</f>
        <v>#REF!</v>
      </c>
      <c r="CT29" s="121" t="e">
        <f>VLOOKUP(CT$1,#REF!,CT2,FALSE)</f>
        <v>#REF!</v>
      </c>
      <c r="CU29" s="121" t="e">
        <f>VLOOKUP(CU$1,#REF!,CU2,FALSE)</f>
        <v>#REF!</v>
      </c>
      <c r="CV29" s="121" t="e">
        <f>VLOOKUP(CV$1,#REF!,CV2,FALSE)</f>
        <v>#REF!</v>
      </c>
      <c r="CW29" s="121" t="e">
        <f>VLOOKUP(CW$1,#REF!,CW2,FALSE)</f>
        <v>#REF!</v>
      </c>
      <c r="CX29" s="121" t="e">
        <f>VLOOKUP(CX$1,#REF!,CX2,FALSE)</f>
        <v>#REF!</v>
      </c>
      <c r="CY29" s="121" t="e">
        <f>VLOOKUP(CY$1,#REF!,CY2,FALSE)</f>
        <v>#REF!</v>
      </c>
      <c r="CZ29" s="121" t="e">
        <f>VLOOKUP(CZ$1,#REF!,CZ2,FALSE)</f>
        <v>#REF!</v>
      </c>
      <c r="DA29" s="121" t="e">
        <f>VLOOKUP(DA$1,#REF!,DA2,FALSE)</f>
        <v>#REF!</v>
      </c>
      <c r="DB29" s="121" t="e">
        <f>VLOOKUP(DB$1,#REF!,DB2,FALSE)</f>
        <v>#REF!</v>
      </c>
    </row>
    <row r="30" spans="2:223" s="104" customFormat="1" ht="18" hidden="1" customHeight="1" x14ac:dyDescent="0.25">
      <c r="B30" s="99">
        <f t="shared" si="26"/>
        <v>27</v>
      </c>
      <c r="C30" s="100" t="e">
        <f>#REF!</f>
        <v>#REF!</v>
      </c>
      <c r="D30" s="101" t="e">
        <f>VLOOKUP(D$1,#REF!,D2,FALSE)</f>
        <v>#REF!</v>
      </c>
      <c r="E30" s="101" t="e">
        <f>VLOOKUP(E$1,#REF!,E2,FALSE)</f>
        <v>#REF!</v>
      </c>
      <c r="F30" s="101" t="e">
        <f>VLOOKUP(F$1,#REF!,F2,FALSE)</f>
        <v>#REF!</v>
      </c>
      <c r="G30" s="101" t="e">
        <f>VLOOKUP(G$1,#REF!,G2,FALSE)</f>
        <v>#REF!</v>
      </c>
      <c r="H30" s="101" t="e">
        <f>VLOOKUP(H$1,#REF!,H2,FALSE)</f>
        <v>#REF!</v>
      </c>
      <c r="I30" s="101" t="e">
        <f>VLOOKUP(I$1,#REF!,I2,FALSE)</f>
        <v>#REF!</v>
      </c>
      <c r="J30" s="101" t="e">
        <f>VLOOKUP(J$1,#REF!,J2,FALSE)</f>
        <v>#REF!</v>
      </c>
      <c r="K30" s="101" t="e">
        <f>VLOOKUP(K$1,#REF!,K2,FALSE)</f>
        <v>#REF!</v>
      </c>
      <c r="L30" s="101" t="e">
        <f>VLOOKUP(L$1,#REF!,L2,FALSE)</f>
        <v>#REF!</v>
      </c>
      <c r="M30" s="101" t="e">
        <f>VLOOKUP(M$1,#REF!,M2,FALSE)</f>
        <v>#REF!</v>
      </c>
      <c r="N30" s="102">
        <f t="shared" si="17"/>
        <v>0</v>
      </c>
      <c r="O30" s="103" t="str">
        <f t="shared" si="18"/>
        <v>No-To be included in the study</v>
      </c>
      <c r="Q30" s="105">
        <f t="shared" si="27"/>
        <v>27</v>
      </c>
      <c r="R30" s="105" t="e">
        <f t="shared" si="19"/>
        <v>#REF!</v>
      </c>
      <c r="S30" s="101" t="e">
        <f>VLOOKUP(S$1,#REF!,S2,FALSE)</f>
        <v>#REF!</v>
      </c>
      <c r="T30" s="101" t="e">
        <f>VLOOKUP(T$1,#REF!,T2,FALSE)</f>
        <v>#REF!</v>
      </c>
      <c r="U30" s="101" t="e">
        <f>VLOOKUP(U$1,#REF!,U2,FALSE)</f>
        <v>#REF!</v>
      </c>
      <c r="V30" s="101" t="e">
        <f>VLOOKUP(V$1,#REF!,V2,FALSE)</f>
        <v>#REF!</v>
      </c>
      <c r="W30" s="101" t="e">
        <f>VLOOKUP(W$1,#REF!,W2,FALSE)</f>
        <v>#REF!</v>
      </c>
      <c r="X30" s="101" t="e">
        <f>VLOOKUP(X$1,#REF!,X2,FALSE)</f>
        <v>#REF!</v>
      </c>
      <c r="Y30" s="101" t="e">
        <f>VLOOKUP(Y$1,#REF!,Y2,FALSE)</f>
        <v>#REF!</v>
      </c>
      <c r="Z30" s="101" t="e">
        <f>VLOOKUP(Z$1,#REF!,Z2,FALSE)</f>
        <v>#REF!</v>
      </c>
      <c r="AA30" s="101" t="e">
        <f>VLOOKUP(AA$1,#REF!,AA2,FALSE)</f>
        <v>#REF!</v>
      </c>
      <c r="AB30" s="101" t="e">
        <f>VLOOKUP(AB$1,#REF!,AB2,FALSE)</f>
        <v>#REF!</v>
      </c>
      <c r="AD30" s="105">
        <f t="shared" si="28"/>
        <v>27</v>
      </c>
      <c r="AE30" s="105" t="e">
        <f t="shared" si="20"/>
        <v>#REF!</v>
      </c>
      <c r="AF30" s="116" t="e">
        <f>VLOOKUP(AF$1,#REF!,AF2,FALSE)</f>
        <v>#REF!</v>
      </c>
      <c r="AG30" s="116" t="e">
        <f>VLOOKUP(AG$1,#REF!,AG2,FALSE)</f>
        <v>#REF!</v>
      </c>
      <c r="AH30" s="116" t="e">
        <f>VLOOKUP(AH$1,#REF!,AH2,FALSE)</f>
        <v>#REF!</v>
      </c>
      <c r="AI30" s="116" t="e">
        <f>VLOOKUP(AI$1,#REF!,AI2,FALSE)</f>
        <v>#REF!</v>
      </c>
      <c r="AJ30" s="116" t="e">
        <f>VLOOKUP(AJ$1,#REF!,AJ2,FALSE)</f>
        <v>#REF!</v>
      </c>
      <c r="AK30" s="116" t="e">
        <f>VLOOKUP(AK$1,#REF!,AK2,FALSE)</f>
        <v>#REF!</v>
      </c>
      <c r="AL30" s="116" t="e">
        <f>VLOOKUP(AL$1,#REF!,AL2,FALSE)</f>
        <v>#REF!</v>
      </c>
      <c r="AM30" s="116" t="e">
        <f>VLOOKUP(AM$1,#REF!,AM2,FALSE)</f>
        <v>#REF!</v>
      </c>
      <c r="AN30" s="116" t="e">
        <f>VLOOKUP(AN$1,#REF!,AN2,FALSE)</f>
        <v>#REF!</v>
      </c>
      <c r="AO30" s="116" t="e">
        <f>VLOOKUP(AO$1,#REF!,AO2,FALSE)</f>
        <v>#REF!</v>
      </c>
      <c r="AQ30" s="105">
        <f t="shared" si="29"/>
        <v>27</v>
      </c>
      <c r="AR30" s="105" t="e">
        <f t="shared" si="21"/>
        <v>#REF!</v>
      </c>
      <c r="AS30" s="116" t="e">
        <f>VLOOKUP(AS$1,#REF!,AS2,FALSE)</f>
        <v>#REF!</v>
      </c>
      <c r="AT30" s="116" t="e">
        <f>VLOOKUP(AT$1,#REF!,AT2,FALSE)</f>
        <v>#REF!</v>
      </c>
      <c r="AU30" s="116" t="e">
        <f>VLOOKUP(AU$1,#REF!,AU2,FALSE)</f>
        <v>#REF!</v>
      </c>
      <c r="AV30" s="116" t="e">
        <f>VLOOKUP(AV$1,#REF!,AV2,FALSE)</f>
        <v>#REF!</v>
      </c>
      <c r="AW30" s="116" t="e">
        <f>VLOOKUP(AW$1,#REF!,AW2,FALSE)</f>
        <v>#REF!</v>
      </c>
      <c r="AX30" s="116" t="e">
        <f>VLOOKUP(AX$1,#REF!,AX2,FALSE)</f>
        <v>#REF!</v>
      </c>
      <c r="AY30" s="116" t="e">
        <f>VLOOKUP(AY$1,#REF!,AY2,FALSE)</f>
        <v>#REF!</v>
      </c>
      <c r="AZ30" s="116" t="e">
        <f>VLOOKUP(AZ$1,#REF!,AZ2,FALSE)</f>
        <v>#REF!</v>
      </c>
      <c r="BA30" s="116" t="e">
        <f>VLOOKUP(BA$1,#REF!,BA2,FALSE)</f>
        <v>#REF!</v>
      </c>
      <c r="BB30" s="116" t="e">
        <f>VLOOKUP(BB$1,#REF!,BB2,FALSE)</f>
        <v>#REF!</v>
      </c>
      <c r="BD30" s="105">
        <f t="shared" si="30"/>
        <v>27</v>
      </c>
      <c r="BE30" s="105" t="e">
        <f t="shared" si="22"/>
        <v>#REF!</v>
      </c>
      <c r="BF30" s="120" t="e">
        <f>VLOOKUP(BF$1,#REF!,BF2,FALSE)</f>
        <v>#REF!</v>
      </c>
      <c r="BG30" s="120" t="e">
        <f>VLOOKUP(BG$1,#REF!,BG2,FALSE)</f>
        <v>#REF!</v>
      </c>
      <c r="BH30" s="120" t="e">
        <f>VLOOKUP(BH$1,#REF!,BH2,FALSE)</f>
        <v>#REF!</v>
      </c>
      <c r="BI30" s="120" t="e">
        <f>VLOOKUP(BI$1,#REF!,BI2,FALSE)</f>
        <v>#REF!</v>
      </c>
      <c r="BJ30" s="120" t="e">
        <f>VLOOKUP(BJ$1,#REF!,BJ2,FALSE)</f>
        <v>#REF!</v>
      </c>
      <c r="BK30" s="120" t="e">
        <f>VLOOKUP(BK$1,#REF!,BK2,FALSE)</f>
        <v>#REF!</v>
      </c>
      <c r="BL30" s="120" t="e">
        <f>VLOOKUP(BL$1,#REF!,BL2,FALSE)</f>
        <v>#REF!</v>
      </c>
      <c r="BM30" s="120" t="e">
        <f>VLOOKUP(BM$1,#REF!,BM2,FALSE)</f>
        <v>#REF!</v>
      </c>
      <c r="BN30" s="120" t="e">
        <f>VLOOKUP(BN$1,#REF!,BN2,FALSE)</f>
        <v>#REF!</v>
      </c>
      <c r="BO30" s="120" t="e">
        <f>VLOOKUP(BO$1,#REF!,BO2,FALSE)</f>
        <v>#REF!</v>
      </c>
      <c r="BQ30" s="105">
        <f t="shared" si="31"/>
        <v>27</v>
      </c>
      <c r="BR30" s="105" t="e">
        <f t="shared" si="23"/>
        <v>#REF!</v>
      </c>
      <c r="BS30" s="120" t="e">
        <f>VLOOKUP(BS$1,#REF!,BS2,FALSE)</f>
        <v>#REF!</v>
      </c>
      <c r="BT30" s="120" t="e">
        <f>VLOOKUP(BT$1,#REF!,BT2,FALSE)</f>
        <v>#REF!</v>
      </c>
      <c r="BU30" s="120" t="e">
        <f>VLOOKUP(BU$1,#REF!,BU2,FALSE)</f>
        <v>#REF!</v>
      </c>
      <c r="BV30" s="120" t="e">
        <f>VLOOKUP(BV$1,#REF!,BV2,FALSE)</f>
        <v>#REF!</v>
      </c>
      <c r="BW30" s="120" t="e">
        <f>VLOOKUP(BW$1,#REF!,BW2,FALSE)</f>
        <v>#REF!</v>
      </c>
      <c r="BX30" s="120" t="e">
        <f>VLOOKUP(BX$1,#REF!,BX2,FALSE)</f>
        <v>#REF!</v>
      </c>
      <c r="BY30" s="120" t="e">
        <f>VLOOKUP(BY$1,#REF!,BY2,FALSE)</f>
        <v>#REF!</v>
      </c>
      <c r="BZ30" s="120" t="e">
        <f>VLOOKUP(BZ$1,#REF!,BZ2,FALSE)</f>
        <v>#REF!</v>
      </c>
      <c r="CA30" s="120" t="e">
        <f>VLOOKUP(CA$1,#REF!,CA2,FALSE)</f>
        <v>#REF!</v>
      </c>
      <c r="CB30" s="120" t="e">
        <f>VLOOKUP(CB$1,#REF!,CB2,FALSE)</f>
        <v>#REF!</v>
      </c>
      <c r="CD30" s="105">
        <f t="shared" si="32"/>
        <v>27</v>
      </c>
      <c r="CE30" s="105" t="e">
        <f t="shared" si="24"/>
        <v>#REF!</v>
      </c>
      <c r="CF30" s="120" t="e">
        <f>VLOOKUP(CF$1,#REF!,CF2,FALSE)</f>
        <v>#REF!</v>
      </c>
      <c r="CG30" s="120" t="e">
        <f>VLOOKUP(CG$1,#REF!,CG2,FALSE)</f>
        <v>#REF!</v>
      </c>
      <c r="CH30" s="120" t="e">
        <f>VLOOKUP(CH$1,#REF!,CH2,FALSE)</f>
        <v>#REF!</v>
      </c>
      <c r="CI30" s="120" t="e">
        <f>VLOOKUP(CI$1,#REF!,CI2,FALSE)</f>
        <v>#REF!</v>
      </c>
      <c r="CJ30" s="120" t="e">
        <f>VLOOKUP(CJ$1,#REF!,CJ2,FALSE)</f>
        <v>#REF!</v>
      </c>
      <c r="CK30" s="120" t="e">
        <f>VLOOKUP(CK$1,#REF!,CK2,FALSE)</f>
        <v>#REF!</v>
      </c>
      <c r="CL30" s="120" t="e">
        <f>VLOOKUP(CL$1,#REF!,CL2,FALSE)</f>
        <v>#REF!</v>
      </c>
      <c r="CM30" s="120" t="e">
        <f>VLOOKUP(CM$1,#REF!,CM2,FALSE)</f>
        <v>#REF!</v>
      </c>
      <c r="CN30" s="120" t="e">
        <f>VLOOKUP(CN$1,#REF!,CN2,FALSE)</f>
        <v>#REF!</v>
      </c>
      <c r="CO30" s="120" t="e">
        <f>VLOOKUP(CO$1,#REF!,CO2,FALSE)</f>
        <v>#REF!</v>
      </c>
      <c r="CQ30" s="105">
        <f t="shared" si="33"/>
        <v>27</v>
      </c>
      <c r="CR30" s="105" t="e">
        <f t="shared" si="25"/>
        <v>#REF!</v>
      </c>
      <c r="CS30" s="120" t="e">
        <f>VLOOKUP(CS$1,#REF!,CS2,FALSE)</f>
        <v>#REF!</v>
      </c>
      <c r="CT30" s="120" t="e">
        <f>VLOOKUP(CT$1,#REF!,CT2,FALSE)</f>
        <v>#REF!</v>
      </c>
      <c r="CU30" s="120" t="e">
        <f>VLOOKUP(CU$1,#REF!,CU2,FALSE)</f>
        <v>#REF!</v>
      </c>
      <c r="CV30" s="120" t="e">
        <f>VLOOKUP(CV$1,#REF!,CV2,FALSE)</f>
        <v>#REF!</v>
      </c>
      <c r="CW30" s="120" t="e">
        <f>VLOOKUP(CW$1,#REF!,CW2,FALSE)</f>
        <v>#REF!</v>
      </c>
      <c r="CX30" s="120" t="e">
        <f>VLOOKUP(CX$1,#REF!,CX2,FALSE)</f>
        <v>#REF!</v>
      </c>
      <c r="CY30" s="120" t="e">
        <f>VLOOKUP(CY$1,#REF!,CY2,FALSE)</f>
        <v>#REF!</v>
      </c>
      <c r="CZ30" s="120" t="e">
        <f>VLOOKUP(CZ$1,#REF!,CZ2,FALSE)</f>
        <v>#REF!</v>
      </c>
      <c r="DA30" s="120" t="e">
        <f>VLOOKUP(DA$1,#REF!,DA2,FALSE)</f>
        <v>#REF!</v>
      </c>
      <c r="DB30" s="120" t="e">
        <f>VLOOKUP(DB$1,#REF!,DB2,FALSE)</f>
        <v>#REF!</v>
      </c>
    </row>
    <row r="31" spans="2:223" ht="27" x14ac:dyDescent="0.25">
      <c r="B31" s="53">
        <f t="shared" si="26"/>
        <v>28</v>
      </c>
      <c r="C31" s="97" t="e">
        <f>#REF!</f>
        <v>#REF!</v>
      </c>
      <c r="D31" s="57" t="e">
        <f>VLOOKUP(D$1,#REF!,D2,FALSE)</f>
        <v>#REF!</v>
      </c>
      <c r="E31" s="57" t="e">
        <f>VLOOKUP(E$1,#REF!,E2,FALSE)</f>
        <v>#REF!</v>
      </c>
      <c r="F31" s="57" t="e">
        <f>VLOOKUP(F$1,#REF!,F2,FALSE)</f>
        <v>#REF!</v>
      </c>
      <c r="G31" s="57" t="e">
        <f>VLOOKUP(G$1,#REF!,G2,FALSE)</f>
        <v>#REF!</v>
      </c>
      <c r="H31" s="57" t="e">
        <f>VLOOKUP(H$1,#REF!,H2,FALSE)</f>
        <v>#REF!</v>
      </c>
      <c r="I31" s="57" t="e">
        <f>VLOOKUP(I$1,#REF!,I2,FALSE)</f>
        <v>#REF!</v>
      </c>
      <c r="J31" s="57" t="e">
        <f>VLOOKUP(J$1,#REF!,J2,FALSE)</f>
        <v>#REF!</v>
      </c>
      <c r="K31" s="57" t="e">
        <f>VLOOKUP(K$1,#REF!,K2,FALSE)</f>
        <v>#REF!</v>
      </c>
      <c r="L31" s="57" t="e">
        <f>VLOOKUP(L$1,#REF!,L2,FALSE)</f>
        <v>#REF!</v>
      </c>
      <c r="M31" s="57" t="e">
        <f>VLOOKUP(M$1,#REF!,M2,FALSE)</f>
        <v>#REF!</v>
      </c>
      <c r="N31" s="55">
        <f t="shared" si="17"/>
        <v>0</v>
      </c>
      <c r="O31" s="50" t="str">
        <f t="shared" si="18"/>
        <v>No-To be included in the study</v>
      </c>
      <c r="Q31" s="9">
        <f t="shared" si="27"/>
        <v>28</v>
      </c>
      <c r="R31" s="47" t="e">
        <f t="shared" si="19"/>
        <v>#REF!</v>
      </c>
      <c r="S31" s="57" t="e">
        <f>VLOOKUP(S$1,#REF!,S2,FALSE)</f>
        <v>#REF!</v>
      </c>
      <c r="T31" s="57" t="e">
        <f>VLOOKUP(T$1,#REF!,T2,FALSE)</f>
        <v>#REF!</v>
      </c>
      <c r="U31" s="57" t="e">
        <f>VLOOKUP(U$1,#REF!,U2,FALSE)</f>
        <v>#REF!</v>
      </c>
      <c r="V31" s="57" t="e">
        <f>VLOOKUP(V$1,#REF!,V2,FALSE)</f>
        <v>#REF!</v>
      </c>
      <c r="W31" s="57" t="e">
        <f>VLOOKUP(W$1,#REF!,W2,FALSE)</f>
        <v>#REF!</v>
      </c>
      <c r="X31" s="57" t="e">
        <f>VLOOKUP(X$1,#REF!,X2,FALSE)</f>
        <v>#REF!</v>
      </c>
      <c r="Y31" s="57" t="e">
        <f>VLOOKUP(Y$1,#REF!,Y2,FALSE)</f>
        <v>#REF!</v>
      </c>
      <c r="Z31" s="57" t="e">
        <f>VLOOKUP(Z$1,#REF!,Z2,FALSE)</f>
        <v>#REF!</v>
      </c>
      <c r="AA31" s="57" t="e">
        <f>VLOOKUP(AA$1,#REF!,AA2,FALSE)</f>
        <v>#REF!</v>
      </c>
      <c r="AB31" s="57" t="e">
        <f>VLOOKUP(AB$1,#REF!,AB2,FALSE)</f>
        <v>#REF!</v>
      </c>
      <c r="AD31" s="9">
        <f t="shared" si="28"/>
        <v>28</v>
      </c>
      <c r="AE31" s="47" t="e">
        <f t="shared" si="20"/>
        <v>#REF!</v>
      </c>
      <c r="AF31" s="117" t="e">
        <f>VLOOKUP(AF$1,#REF!,AF2,FALSE)</f>
        <v>#REF!</v>
      </c>
      <c r="AG31" s="117" t="e">
        <f>VLOOKUP(AG$1,#REF!,AG2,FALSE)</f>
        <v>#REF!</v>
      </c>
      <c r="AH31" s="117" t="e">
        <f>VLOOKUP(AH$1,#REF!,AH2,FALSE)</f>
        <v>#REF!</v>
      </c>
      <c r="AI31" s="117" t="e">
        <f>VLOOKUP(AI$1,#REF!,AI2,FALSE)</f>
        <v>#REF!</v>
      </c>
      <c r="AJ31" s="117" t="e">
        <f>VLOOKUP(AJ$1,#REF!,AJ2,FALSE)</f>
        <v>#REF!</v>
      </c>
      <c r="AK31" s="117" t="e">
        <f>VLOOKUP(AK$1,#REF!,AK2,FALSE)</f>
        <v>#REF!</v>
      </c>
      <c r="AL31" s="117" t="e">
        <f>VLOOKUP(AL$1,#REF!,AL2,FALSE)</f>
        <v>#REF!</v>
      </c>
      <c r="AM31" s="117" t="e">
        <f>VLOOKUP(AM$1,#REF!,AM2,FALSE)</f>
        <v>#REF!</v>
      </c>
      <c r="AN31" s="117" t="e">
        <f>VLOOKUP(AN$1,#REF!,AN2,FALSE)</f>
        <v>#REF!</v>
      </c>
      <c r="AO31" s="117" t="e">
        <f>VLOOKUP(AO$1,#REF!,AO2,FALSE)</f>
        <v>#REF!</v>
      </c>
      <c r="AQ31" s="9">
        <f t="shared" si="29"/>
        <v>28</v>
      </c>
      <c r="AR31" s="47" t="e">
        <f t="shared" si="21"/>
        <v>#REF!</v>
      </c>
      <c r="AS31" s="117" t="e">
        <f>VLOOKUP(AS$1,#REF!,AS2,FALSE)</f>
        <v>#REF!</v>
      </c>
      <c r="AT31" s="117" t="e">
        <f>VLOOKUP(AT$1,#REF!,AT2,FALSE)</f>
        <v>#REF!</v>
      </c>
      <c r="AU31" s="117" t="e">
        <f>VLOOKUP(AU$1,#REF!,AU2,FALSE)</f>
        <v>#REF!</v>
      </c>
      <c r="AV31" s="117" t="e">
        <f>VLOOKUP(AV$1,#REF!,AV2,FALSE)</f>
        <v>#REF!</v>
      </c>
      <c r="AW31" s="117" t="e">
        <f>VLOOKUP(AW$1,#REF!,AW2,FALSE)</f>
        <v>#REF!</v>
      </c>
      <c r="AX31" s="117" t="e">
        <f>VLOOKUP(AX$1,#REF!,AX2,FALSE)</f>
        <v>#REF!</v>
      </c>
      <c r="AY31" s="117" t="e">
        <f>VLOOKUP(AY$1,#REF!,AY2,FALSE)</f>
        <v>#REF!</v>
      </c>
      <c r="AZ31" s="117" t="e">
        <f>VLOOKUP(AZ$1,#REF!,AZ2,FALSE)</f>
        <v>#REF!</v>
      </c>
      <c r="BA31" s="117" t="e">
        <f>VLOOKUP(BA$1,#REF!,BA2,FALSE)</f>
        <v>#REF!</v>
      </c>
      <c r="BB31" s="117" t="e">
        <f>VLOOKUP(BB$1,#REF!,BB2,FALSE)</f>
        <v>#REF!</v>
      </c>
      <c r="BD31" s="9">
        <f t="shared" si="30"/>
        <v>28</v>
      </c>
      <c r="BE31" s="47" t="e">
        <f t="shared" si="22"/>
        <v>#REF!</v>
      </c>
      <c r="BF31" s="121" t="e">
        <f>VLOOKUP(BF$1,#REF!,BF2,FALSE)</f>
        <v>#REF!</v>
      </c>
      <c r="BG31" s="121" t="e">
        <f>VLOOKUP(BG$1,#REF!,BG2,FALSE)</f>
        <v>#REF!</v>
      </c>
      <c r="BH31" s="121" t="e">
        <f>VLOOKUP(BH$1,#REF!,BH2,FALSE)</f>
        <v>#REF!</v>
      </c>
      <c r="BI31" s="121" t="e">
        <f>VLOOKUP(BI$1,#REF!,BI2,FALSE)</f>
        <v>#REF!</v>
      </c>
      <c r="BJ31" s="121" t="e">
        <f>VLOOKUP(BJ$1,#REF!,BJ2,FALSE)</f>
        <v>#REF!</v>
      </c>
      <c r="BK31" s="121" t="e">
        <f>VLOOKUP(BK$1,#REF!,BK2,FALSE)</f>
        <v>#REF!</v>
      </c>
      <c r="BL31" s="121" t="e">
        <f>VLOOKUP(BL$1,#REF!,BL2,FALSE)</f>
        <v>#REF!</v>
      </c>
      <c r="BM31" s="121" t="e">
        <f>VLOOKUP(BM$1,#REF!,BM2,FALSE)</f>
        <v>#REF!</v>
      </c>
      <c r="BN31" s="121" t="e">
        <f>VLOOKUP(BN$1,#REF!,BN2,FALSE)</f>
        <v>#REF!</v>
      </c>
      <c r="BO31" s="121" t="e">
        <f>VLOOKUP(BO$1,#REF!,BO2,FALSE)</f>
        <v>#REF!</v>
      </c>
      <c r="BQ31" s="9">
        <f t="shared" si="31"/>
        <v>28</v>
      </c>
      <c r="BR31" s="47" t="e">
        <f t="shared" si="23"/>
        <v>#REF!</v>
      </c>
      <c r="BS31" s="121" t="e">
        <f>VLOOKUP(BS$1,#REF!,BS2,FALSE)</f>
        <v>#REF!</v>
      </c>
      <c r="BT31" s="121" t="e">
        <f>VLOOKUP(BT$1,#REF!,BT2,FALSE)</f>
        <v>#REF!</v>
      </c>
      <c r="BU31" s="121" t="e">
        <f>VLOOKUP(BU$1,#REF!,BU2,FALSE)</f>
        <v>#REF!</v>
      </c>
      <c r="BV31" s="121" t="e">
        <f>VLOOKUP(BV$1,#REF!,BV2,FALSE)</f>
        <v>#REF!</v>
      </c>
      <c r="BW31" s="121" t="e">
        <f>VLOOKUP(BW$1,#REF!,BW2,FALSE)</f>
        <v>#REF!</v>
      </c>
      <c r="BX31" s="121" t="e">
        <f>VLOOKUP(BX$1,#REF!,BX2,FALSE)</f>
        <v>#REF!</v>
      </c>
      <c r="BY31" s="121" t="e">
        <f>VLOOKUP(BY$1,#REF!,BY2,FALSE)</f>
        <v>#REF!</v>
      </c>
      <c r="BZ31" s="121" t="e">
        <f>VLOOKUP(BZ$1,#REF!,BZ2,FALSE)</f>
        <v>#REF!</v>
      </c>
      <c r="CA31" s="121" t="e">
        <f>VLOOKUP(CA$1,#REF!,CA2,FALSE)</f>
        <v>#REF!</v>
      </c>
      <c r="CB31" s="121" t="e">
        <f>VLOOKUP(CB$1,#REF!,CB2,FALSE)</f>
        <v>#REF!</v>
      </c>
      <c r="CD31" s="9">
        <f t="shared" si="32"/>
        <v>28</v>
      </c>
      <c r="CE31" s="47" t="e">
        <f t="shared" si="24"/>
        <v>#REF!</v>
      </c>
      <c r="CF31" s="121" t="e">
        <f>VLOOKUP(CF$1,#REF!,CF2,FALSE)</f>
        <v>#REF!</v>
      </c>
      <c r="CG31" s="121" t="e">
        <f>VLOOKUP(CG$1,#REF!,CG2,FALSE)</f>
        <v>#REF!</v>
      </c>
      <c r="CH31" s="121" t="e">
        <f>VLOOKUP(CH$1,#REF!,CH2,FALSE)</f>
        <v>#REF!</v>
      </c>
      <c r="CI31" s="121" t="e">
        <f>VLOOKUP(CI$1,#REF!,CI2,FALSE)</f>
        <v>#REF!</v>
      </c>
      <c r="CJ31" s="121" t="e">
        <f>VLOOKUP(CJ$1,#REF!,CJ2,FALSE)</f>
        <v>#REF!</v>
      </c>
      <c r="CK31" s="121" t="e">
        <f>VLOOKUP(CK$1,#REF!,CK2,FALSE)</f>
        <v>#REF!</v>
      </c>
      <c r="CL31" s="121" t="e">
        <f>VLOOKUP(CL$1,#REF!,CL2,FALSE)</f>
        <v>#REF!</v>
      </c>
      <c r="CM31" s="121" t="e">
        <f>VLOOKUP(CM$1,#REF!,CM2,FALSE)</f>
        <v>#REF!</v>
      </c>
      <c r="CN31" s="121" t="e">
        <f>VLOOKUP(CN$1,#REF!,CN2,FALSE)</f>
        <v>#REF!</v>
      </c>
      <c r="CO31" s="121" t="e">
        <f>VLOOKUP(CO$1,#REF!,CO2,FALSE)</f>
        <v>#REF!</v>
      </c>
      <c r="CQ31" s="9">
        <f t="shared" si="33"/>
        <v>28</v>
      </c>
      <c r="CR31" s="47" t="e">
        <f t="shared" si="25"/>
        <v>#REF!</v>
      </c>
      <c r="CS31" s="121" t="e">
        <f>VLOOKUP(CS$1,#REF!,CS2,FALSE)</f>
        <v>#REF!</v>
      </c>
      <c r="CT31" s="121" t="e">
        <f>VLOOKUP(CT$1,#REF!,CT2,FALSE)</f>
        <v>#REF!</v>
      </c>
      <c r="CU31" s="121" t="e">
        <f>VLOOKUP(CU$1,#REF!,CU2,FALSE)</f>
        <v>#REF!</v>
      </c>
      <c r="CV31" s="121" t="e">
        <f>VLOOKUP(CV$1,#REF!,CV2,FALSE)</f>
        <v>#REF!</v>
      </c>
      <c r="CW31" s="121" t="e">
        <f>VLOOKUP(CW$1,#REF!,CW2,FALSE)</f>
        <v>#REF!</v>
      </c>
      <c r="CX31" s="121" t="e">
        <f>VLOOKUP(CX$1,#REF!,CX2,FALSE)</f>
        <v>#REF!</v>
      </c>
      <c r="CY31" s="121" t="e">
        <f>VLOOKUP(CY$1,#REF!,CY2,FALSE)</f>
        <v>#REF!</v>
      </c>
      <c r="CZ31" s="121" t="e">
        <f>VLOOKUP(CZ$1,#REF!,CZ2,FALSE)</f>
        <v>#REF!</v>
      </c>
      <c r="DA31" s="121" t="e">
        <f>VLOOKUP(DA$1,#REF!,DA2,FALSE)</f>
        <v>#REF!</v>
      </c>
      <c r="DB31" s="121" t="e">
        <f>VLOOKUP(DB$1,#REF!,DB2,FALSE)</f>
        <v>#REF!</v>
      </c>
    </row>
    <row r="32" spans="2:223" s="104" customFormat="1" ht="18" hidden="1" customHeight="1" x14ac:dyDescent="0.25">
      <c r="B32" s="99">
        <f t="shared" si="26"/>
        <v>29</v>
      </c>
      <c r="C32" s="100" t="e">
        <f>#REF!</f>
        <v>#REF!</v>
      </c>
      <c r="D32" s="101" t="e">
        <f>VLOOKUP(D$1,#REF!,D2,FALSE)</f>
        <v>#REF!</v>
      </c>
      <c r="E32" s="101" t="e">
        <f>VLOOKUP(E$1,#REF!,E2,FALSE)</f>
        <v>#REF!</v>
      </c>
      <c r="F32" s="101" t="e">
        <f>VLOOKUP(F$1,#REF!,F2,FALSE)</f>
        <v>#REF!</v>
      </c>
      <c r="G32" s="101" t="e">
        <f>VLOOKUP(G$1,#REF!,G2,FALSE)</f>
        <v>#REF!</v>
      </c>
      <c r="H32" s="101" t="e">
        <f>VLOOKUP(H$1,#REF!,H2,FALSE)</f>
        <v>#REF!</v>
      </c>
      <c r="I32" s="101" t="e">
        <f>VLOOKUP(I$1,#REF!,I2,FALSE)</f>
        <v>#REF!</v>
      </c>
      <c r="J32" s="101" t="e">
        <f>VLOOKUP(J$1,#REF!,J2,FALSE)</f>
        <v>#REF!</v>
      </c>
      <c r="K32" s="101" t="e">
        <f>VLOOKUP(K$1,#REF!,K2,FALSE)</f>
        <v>#REF!</v>
      </c>
      <c r="L32" s="101" t="e">
        <f>VLOOKUP(L$1,#REF!,L2,FALSE)</f>
        <v>#REF!</v>
      </c>
      <c r="M32" s="101" t="e">
        <f>VLOOKUP(M$1,#REF!,M2,FALSE)</f>
        <v>#REF!</v>
      </c>
      <c r="N32" s="102">
        <f t="shared" si="17"/>
        <v>0</v>
      </c>
      <c r="O32" s="103" t="str">
        <f t="shared" si="18"/>
        <v>No-To be included in the study</v>
      </c>
      <c r="Q32" s="105">
        <f t="shared" si="27"/>
        <v>29</v>
      </c>
      <c r="R32" s="105" t="e">
        <f t="shared" si="19"/>
        <v>#REF!</v>
      </c>
      <c r="S32" s="101" t="e">
        <f>VLOOKUP(S$1,#REF!,S2,FALSE)</f>
        <v>#REF!</v>
      </c>
      <c r="T32" s="101" t="e">
        <f>VLOOKUP(T$1,#REF!,T2,FALSE)</f>
        <v>#REF!</v>
      </c>
      <c r="U32" s="101" t="e">
        <f>VLOOKUP(U$1,#REF!,U2,FALSE)</f>
        <v>#REF!</v>
      </c>
      <c r="V32" s="101" t="e">
        <f>VLOOKUP(V$1,#REF!,V2,FALSE)</f>
        <v>#REF!</v>
      </c>
      <c r="W32" s="101" t="e">
        <f>VLOOKUP(W$1,#REF!,W2,FALSE)</f>
        <v>#REF!</v>
      </c>
      <c r="X32" s="101" t="e">
        <f>VLOOKUP(X$1,#REF!,X2,FALSE)</f>
        <v>#REF!</v>
      </c>
      <c r="Y32" s="101" t="e">
        <f>VLOOKUP(Y$1,#REF!,Y2,FALSE)</f>
        <v>#REF!</v>
      </c>
      <c r="Z32" s="101" t="e">
        <f>VLOOKUP(Z$1,#REF!,Z2,FALSE)</f>
        <v>#REF!</v>
      </c>
      <c r="AA32" s="101" t="e">
        <f>VLOOKUP(AA$1,#REF!,AA2,FALSE)</f>
        <v>#REF!</v>
      </c>
      <c r="AB32" s="101" t="e">
        <f>VLOOKUP(AB$1,#REF!,AB2,FALSE)</f>
        <v>#REF!</v>
      </c>
      <c r="AD32" s="105">
        <f t="shared" si="28"/>
        <v>29</v>
      </c>
      <c r="AE32" s="105" t="e">
        <f t="shared" si="20"/>
        <v>#REF!</v>
      </c>
      <c r="AF32" s="116" t="e">
        <f>VLOOKUP(AF$1,#REF!,AF2,FALSE)</f>
        <v>#REF!</v>
      </c>
      <c r="AG32" s="116" t="e">
        <f>VLOOKUP(AG$1,#REF!,AG2,FALSE)</f>
        <v>#REF!</v>
      </c>
      <c r="AH32" s="116" t="e">
        <f>VLOOKUP(AH$1,#REF!,AH2,FALSE)</f>
        <v>#REF!</v>
      </c>
      <c r="AI32" s="116" t="e">
        <f>VLOOKUP(AI$1,#REF!,AI2,FALSE)</f>
        <v>#REF!</v>
      </c>
      <c r="AJ32" s="116" t="e">
        <f>VLOOKUP(AJ$1,#REF!,AJ2,FALSE)</f>
        <v>#REF!</v>
      </c>
      <c r="AK32" s="116" t="e">
        <f>VLOOKUP(AK$1,#REF!,AK2,FALSE)</f>
        <v>#REF!</v>
      </c>
      <c r="AL32" s="116" t="e">
        <f>VLOOKUP(AL$1,#REF!,AL2,FALSE)</f>
        <v>#REF!</v>
      </c>
      <c r="AM32" s="116" t="e">
        <f>VLOOKUP(AM$1,#REF!,AM2,FALSE)</f>
        <v>#REF!</v>
      </c>
      <c r="AN32" s="116" t="e">
        <f>VLOOKUP(AN$1,#REF!,AN2,FALSE)</f>
        <v>#REF!</v>
      </c>
      <c r="AO32" s="116" t="e">
        <f>VLOOKUP(AO$1,#REF!,AO2,FALSE)</f>
        <v>#REF!</v>
      </c>
      <c r="AQ32" s="105">
        <f t="shared" si="29"/>
        <v>29</v>
      </c>
      <c r="AR32" s="105" t="e">
        <f t="shared" si="21"/>
        <v>#REF!</v>
      </c>
      <c r="AS32" s="116" t="e">
        <f>VLOOKUP(AS$1,#REF!,AS2,FALSE)</f>
        <v>#REF!</v>
      </c>
      <c r="AT32" s="116" t="e">
        <f>VLOOKUP(AT$1,#REF!,AT2,FALSE)</f>
        <v>#REF!</v>
      </c>
      <c r="AU32" s="116" t="e">
        <f>VLOOKUP(AU$1,#REF!,AU2,FALSE)</f>
        <v>#REF!</v>
      </c>
      <c r="AV32" s="116" t="e">
        <f>VLOOKUP(AV$1,#REF!,AV2,FALSE)</f>
        <v>#REF!</v>
      </c>
      <c r="AW32" s="116" t="e">
        <f>VLOOKUP(AW$1,#REF!,AW2,FALSE)</f>
        <v>#REF!</v>
      </c>
      <c r="AX32" s="116" t="e">
        <f>VLOOKUP(AX$1,#REF!,AX2,FALSE)</f>
        <v>#REF!</v>
      </c>
      <c r="AY32" s="116" t="e">
        <f>VLOOKUP(AY$1,#REF!,AY2,FALSE)</f>
        <v>#REF!</v>
      </c>
      <c r="AZ32" s="116" t="e">
        <f>VLOOKUP(AZ$1,#REF!,AZ2,FALSE)</f>
        <v>#REF!</v>
      </c>
      <c r="BA32" s="116" t="e">
        <f>VLOOKUP(BA$1,#REF!,BA2,FALSE)</f>
        <v>#REF!</v>
      </c>
      <c r="BB32" s="116" t="e">
        <f>VLOOKUP(BB$1,#REF!,BB2,FALSE)</f>
        <v>#REF!</v>
      </c>
      <c r="BD32" s="105">
        <f t="shared" si="30"/>
        <v>29</v>
      </c>
      <c r="BE32" s="105" t="e">
        <f t="shared" si="22"/>
        <v>#REF!</v>
      </c>
      <c r="BF32" s="120" t="e">
        <f>VLOOKUP(BF$1,#REF!,BF2,FALSE)</f>
        <v>#REF!</v>
      </c>
      <c r="BG32" s="120" t="e">
        <f>VLOOKUP(BG$1,#REF!,BG2,FALSE)</f>
        <v>#REF!</v>
      </c>
      <c r="BH32" s="120" t="e">
        <f>VLOOKUP(BH$1,#REF!,BH2,FALSE)</f>
        <v>#REF!</v>
      </c>
      <c r="BI32" s="120" t="e">
        <f>VLOOKUP(BI$1,#REF!,BI2,FALSE)</f>
        <v>#REF!</v>
      </c>
      <c r="BJ32" s="120" t="e">
        <f>VLOOKUP(BJ$1,#REF!,BJ2,FALSE)</f>
        <v>#REF!</v>
      </c>
      <c r="BK32" s="120" t="e">
        <f>VLOOKUP(BK$1,#REF!,BK2,FALSE)</f>
        <v>#REF!</v>
      </c>
      <c r="BL32" s="120" t="e">
        <f>VLOOKUP(BL$1,#REF!,BL2,FALSE)</f>
        <v>#REF!</v>
      </c>
      <c r="BM32" s="120" t="e">
        <f>VLOOKUP(BM$1,#REF!,BM2,FALSE)</f>
        <v>#REF!</v>
      </c>
      <c r="BN32" s="120" t="e">
        <f>VLOOKUP(BN$1,#REF!,BN2,FALSE)</f>
        <v>#REF!</v>
      </c>
      <c r="BO32" s="120" t="e">
        <f>VLOOKUP(BO$1,#REF!,BO2,FALSE)</f>
        <v>#REF!</v>
      </c>
      <c r="BQ32" s="105">
        <f t="shared" si="31"/>
        <v>29</v>
      </c>
      <c r="BR32" s="105" t="e">
        <f t="shared" si="23"/>
        <v>#REF!</v>
      </c>
      <c r="BS32" s="120" t="e">
        <f>VLOOKUP(BS$1,#REF!,BS2,FALSE)</f>
        <v>#REF!</v>
      </c>
      <c r="BT32" s="120" t="e">
        <f>VLOOKUP(BT$1,#REF!,BT2,FALSE)</f>
        <v>#REF!</v>
      </c>
      <c r="BU32" s="120" t="e">
        <f>VLOOKUP(BU$1,#REF!,BU2,FALSE)</f>
        <v>#REF!</v>
      </c>
      <c r="BV32" s="120" t="e">
        <f>VLOOKUP(BV$1,#REF!,BV2,FALSE)</f>
        <v>#REF!</v>
      </c>
      <c r="BW32" s="120" t="e">
        <f>VLOOKUP(BW$1,#REF!,BW2,FALSE)</f>
        <v>#REF!</v>
      </c>
      <c r="BX32" s="120" t="e">
        <f>VLOOKUP(BX$1,#REF!,BX2,FALSE)</f>
        <v>#REF!</v>
      </c>
      <c r="BY32" s="120" t="e">
        <f>VLOOKUP(BY$1,#REF!,BY2,FALSE)</f>
        <v>#REF!</v>
      </c>
      <c r="BZ32" s="120" t="e">
        <f>VLOOKUP(BZ$1,#REF!,BZ2,FALSE)</f>
        <v>#REF!</v>
      </c>
      <c r="CA32" s="120" t="e">
        <f>VLOOKUP(CA$1,#REF!,CA2,FALSE)</f>
        <v>#REF!</v>
      </c>
      <c r="CB32" s="120" t="e">
        <f>VLOOKUP(CB$1,#REF!,CB2,FALSE)</f>
        <v>#REF!</v>
      </c>
      <c r="CD32" s="105">
        <f t="shared" si="32"/>
        <v>29</v>
      </c>
      <c r="CE32" s="105" t="e">
        <f t="shared" si="24"/>
        <v>#REF!</v>
      </c>
      <c r="CF32" s="120" t="e">
        <f>VLOOKUP(CF$1,#REF!,CF2,FALSE)</f>
        <v>#REF!</v>
      </c>
      <c r="CG32" s="120" t="e">
        <f>VLOOKUP(CG$1,#REF!,CG2,FALSE)</f>
        <v>#REF!</v>
      </c>
      <c r="CH32" s="120" t="e">
        <f>VLOOKUP(CH$1,#REF!,CH2,FALSE)</f>
        <v>#REF!</v>
      </c>
      <c r="CI32" s="120" t="e">
        <f>VLOOKUP(CI$1,#REF!,CI2,FALSE)</f>
        <v>#REF!</v>
      </c>
      <c r="CJ32" s="120" t="e">
        <f>VLOOKUP(CJ$1,#REF!,CJ2,FALSE)</f>
        <v>#REF!</v>
      </c>
      <c r="CK32" s="120" t="e">
        <f>VLOOKUP(CK$1,#REF!,CK2,FALSE)</f>
        <v>#REF!</v>
      </c>
      <c r="CL32" s="120" t="e">
        <f>VLOOKUP(CL$1,#REF!,CL2,FALSE)</f>
        <v>#REF!</v>
      </c>
      <c r="CM32" s="120" t="e">
        <f>VLOOKUP(CM$1,#REF!,CM2,FALSE)</f>
        <v>#REF!</v>
      </c>
      <c r="CN32" s="120" t="e">
        <f>VLOOKUP(CN$1,#REF!,CN2,FALSE)</f>
        <v>#REF!</v>
      </c>
      <c r="CO32" s="120" t="e">
        <f>VLOOKUP(CO$1,#REF!,CO2,FALSE)</f>
        <v>#REF!</v>
      </c>
      <c r="CQ32" s="105">
        <f t="shared" si="33"/>
        <v>29</v>
      </c>
      <c r="CR32" s="105" t="e">
        <f t="shared" si="25"/>
        <v>#REF!</v>
      </c>
      <c r="CS32" s="120" t="e">
        <f>VLOOKUP(CS$1,#REF!,CS2,FALSE)</f>
        <v>#REF!</v>
      </c>
      <c r="CT32" s="120" t="e">
        <f>VLOOKUP(CT$1,#REF!,CT2,FALSE)</f>
        <v>#REF!</v>
      </c>
      <c r="CU32" s="120" t="e">
        <f>VLOOKUP(CU$1,#REF!,CU2,FALSE)</f>
        <v>#REF!</v>
      </c>
      <c r="CV32" s="120" t="e">
        <f>VLOOKUP(CV$1,#REF!,CV2,FALSE)</f>
        <v>#REF!</v>
      </c>
      <c r="CW32" s="120" t="e">
        <f>VLOOKUP(CW$1,#REF!,CW2,FALSE)</f>
        <v>#REF!</v>
      </c>
      <c r="CX32" s="120" t="e">
        <f>VLOOKUP(CX$1,#REF!,CX2,FALSE)</f>
        <v>#REF!</v>
      </c>
      <c r="CY32" s="120" t="e">
        <f>VLOOKUP(CY$1,#REF!,CY2,FALSE)</f>
        <v>#REF!</v>
      </c>
      <c r="CZ32" s="120" t="e">
        <f>VLOOKUP(CZ$1,#REF!,CZ2,FALSE)</f>
        <v>#REF!</v>
      </c>
      <c r="DA32" s="120" t="e">
        <f>VLOOKUP(DA$1,#REF!,DA2,FALSE)</f>
        <v>#REF!</v>
      </c>
      <c r="DB32" s="120" t="e">
        <f>VLOOKUP(DB$1,#REF!,DB2,FALSE)</f>
        <v>#REF!</v>
      </c>
    </row>
    <row r="33" spans="2:106" s="104" customFormat="1" ht="18" hidden="1" customHeight="1" x14ac:dyDescent="0.25">
      <c r="B33" s="99">
        <f t="shared" si="26"/>
        <v>30</v>
      </c>
      <c r="C33" s="100" t="e">
        <f>#REF!</f>
        <v>#REF!</v>
      </c>
      <c r="D33" s="101" t="e">
        <f>VLOOKUP(D$1,#REF!,D2,FALSE)</f>
        <v>#REF!</v>
      </c>
      <c r="E33" s="101" t="e">
        <f>VLOOKUP(E$1,#REF!,E2,FALSE)</f>
        <v>#REF!</v>
      </c>
      <c r="F33" s="101" t="e">
        <f>VLOOKUP(F$1,#REF!,F2,FALSE)</f>
        <v>#REF!</v>
      </c>
      <c r="G33" s="101" t="e">
        <f>VLOOKUP(G$1,#REF!,G2,FALSE)</f>
        <v>#REF!</v>
      </c>
      <c r="H33" s="101" t="e">
        <f>VLOOKUP(H$1,#REF!,H2,FALSE)</f>
        <v>#REF!</v>
      </c>
      <c r="I33" s="101" t="e">
        <f>VLOOKUP(I$1,#REF!,I2,FALSE)</f>
        <v>#REF!</v>
      </c>
      <c r="J33" s="101" t="e">
        <f>VLOOKUP(J$1,#REF!,J2,FALSE)</f>
        <v>#REF!</v>
      </c>
      <c r="K33" s="101" t="e">
        <f>VLOOKUP(K$1,#REF!,K2,FALSE)</f>
        <v>#REF!</v>
      </c>
      <c r="L33" s="101" t="e">
        <f>VLOOKUP(L$1,#REF!,L2,FALSE)</f>
        <v>#REF!</v>
      </c>
      <c r="M33" s="101" t="e">
        <f>VLOOKUP(M$1,#REF!,M2,FALSE)</f>
        <v>#REF!</v>
      </c>
      <c r="N33" s="102">
        <f t="shared" si="17"/>
        <v>0</v>
      </c>
      <c r="O33" s="103" t="str">
        <f t="shared" si="18"/>
        <v>No-To be included in the study</v>
      </c>
      <c r="Q33" s="105">
        <f t="shared" si="27"/>
        <v>30</v>
      </c>
      <c r="R33" s="105" t="e">
        <f t="shared" si="19"/>
        <v>#REF!</v>
      </c>
      <c r="S33" s="101" t="e">
        <f>VLOOKUP(S$1,#REF!,S2,FALSE)</f>
        <v>#REF!</v>
      </c>
      <c r="T33" s="101" t="e">
        <f>VLOOKUP(T$1,#REF!,T2,FALSE)</f>
        <v>#REF!</v>
      </c>
      <c r="U33" s="101" t="e">
        <f>VLOOKUP(U$1,#REF!,U2,FALSE)</f>
        <v>#REF!</v>
      </c>
      <c r="V33" s="101" t="e">
        <f>VLOOKUP(V$1,#REF!,V2,FALSE)</f>
        <v>#REF!</v>
      </c>
      <c r="W33" s="101" t="e">
        <f>VLOOKUP(W$1,#REF!,W2,FALSE)</f>
        <v>#REF!</v>
      </c>
      <c r="X33" s="101" t="e">
        <f>VLOOKUP(X$1,#REF!,X2,FALSE)</f>
        <v>#REF!</v>
      </c>
      <c r="Y33" s="101" t="e">
        <f>VLOOKUP(Y$1,#REF!,Y2,FALSE)</f>
        <v>#REF!</v>
      </c>
      <c r="Z33" s="101" t="e">
        <f>VLOOKUP(Z$1,#REF!,Z2,FALSE)</f>
        <v>#REF!</v>
      </c>
      <c r="AA33" s="101" t="e">
        <f>VLOOKUP(AA$1,#REF!,AA2,FALSE)</f>
        <v>#REF!</v>
      </c>
      <c r="AB33" s="101" t="e">
        <f>VLOOKUP(AB$1,#REF!,AB2,FALSE)</f>
        <v>#REF!</v>
      </c>
      <c r="AD33" s="105">
        <f t="shared" si="28"/>
        <v>30</v>
      </c>
      <c r="AE33" s="105" t="e">
        <f t="shared" si="20"/>
        <v>#REF!</v>
      </c>
      <c r="AF33" s="116" t="e">
        <f>VLOOKUP(AF$1,#REF!,AF2,FALSE)</f>
        <v>#REF!</v>
      </c>
      <c r="AG33" s="116" t="e">
        <f>VLOOKUP(AG$1,#REF!,AG2,FALSE)</f>
        <v>#REF!</v>
      </c>
      <c r="AH33" s="116" t="e">
        <f>VLOOKUP(AH$1,#REF!,AH2,FALSE)</f>
        <v>#REF!</v>
      </c>
      <c r="AI33" s="116" t="e">
        <f>VLOOKUP(AI$1,#REF!,AI2,FALSE)</f>
        <v>#REF!</v>
      </c>
      <c r="AJ33" s="116" t="e">
        <f>VLOOKUP(AJ$1,#REF!,AJ2,FALSE)</f>
        <v>#REF!</v>
      </c>
      <c r="AK33" s="116" t="e">
        <f>VLOOKUP(AK$1,#REF!,AK2,FALSE)</f>
        <v>#REF!</v>
      </c>
      <c r="AL33" s="116" t="e">
        <f>VLOOKUP(AL$1,#REF!,AL2,FALSE)</f>
        <v>#REF!</v>
      </c>
      <c r="AM33" s="116" t="e">
        <f>VLOOKUP(AM$1,#REF!,AM2,FALSE)</f>
        <v>#REF!</v>
      </c>
      <c r="AN33" s="116" t="e">
        <f>VLOOKUP(AN$1,#REF!,AN2,FALSE)</f>
        <v>#REF!</v>
      </c>
      <c r="AO33" s="116" t="e">
        <f>VLOOKUP(AO$1,#REF!,AO2,FALSE)</f>
        <v>#REF!</v>
      </c>
      <c r="AQ33" s="105">
        <f t="shared" si="29"/>
        <v>30</v>
      </c>
      <c r="AR33" s="105" t="e">
        <f t="shared" si="21"/>
        <v>#REF!</v>
      </c>
      <c r="AS33" s="116" t="e">
        <f>VLOOKUP(AS$1,#REF!,AS2,FALSE)</f>
        <v>#REF!</v>
      </c>
      <c r="AT33" s="116" t="e">
        <f>VLOOKUP(AT$1,#REF!,AT2,FALSE)</f>
        <v>#REF!</v>
      </c>
      <c r="AU33" s="116" t="e">
        <f>VLOOKUP(AU$1,#REF!,AU2,FALSE)</f>
        <v>#REF!</v>
      </c>
      <c r="AV33" s="116" t="e">
        <f>VLOOKUP(AV$1,#REF!,AV2,FALSE)</f>
        <v>#REF!</v>
      </c>
      <c r="AW33" s="116" t="e">
        <f>VLOOKUP(AW$1,#REF!,AW2,FALSE)</f>
        <v>#REF!</v>
      </c>
      <c r="AX33" s="116" t="e">
        <f>VLOOKUP(AX$1,#REF!,AX2,FALSE)</f>
        <v>#REF!</v>
      </c>
      <c r="AY33" s="116" t="e">
        <f>VLOOKUP(AY$1,#REF!,AY2,FALSE)</f>
        <v>#REF!</v>
      </c>
      <c r="AZ33" s="116" t="e">
        <f>VLOOKUP(AZ$1,#REF!,AZ2,FALSE)</f>
        <v>#REF!</v>
      </c>
      <c r="BA33" s="116" t="e">
        <f>VLOOKUP(BA$1,#REF!,BA2,FALSE)</f>
        <v>#REF!</v>
      </c>
      <c r="BB33" s="116" t="e">
        <f>VLOOKUP(BB$1,#REF!,BB2,FALSE)</f>
        <v>#REF!</v>
      </c>
      <c r="BD33" s="105">
        <f t="shared" si="30"/>
        <v>30</v>
      </c>
      <c r="BE33" s="105" t="e">
        <f t="shared" si="22"/>
        <v>#REF!</v>
      </c>
      <c r="BF33" s="120" t="e">
        <f>VLOOKUP(BF$1,#REF!,BF2,FALSE)</f>
        <v>#REF!</v>
      </c>
      <c r="BG33" s="120" t="e">
        <f>VLOOKUP(BG$1,#REF!,BG2,FALSE)</f>
        <v>#REF!</v>
      </c>
      <c r="BH33" s="120" t="e">
        <f>VLOOKUP(BH$1,#REF!,BH2,FALSE)</f>
        <v>#REF!</v>
      </c>
      <c r="BI33" s="120" t="e">
        <f>VLOOKUP(BI$1,#REF!,BI2,FALSE)</f>
        <v>#REF!</v>
      </c>
      <c r="BJ33" s="120" t="e">
        <f>VLOOKUP(BJ$1,#REF!,BJ2,FALSE)</f>
        <v>#REF!</v>
      </c>
      <c r="BK33" s="120" t="e">
        <f>VLOOKUP(BK$1,#REF!,BK2,FALSE)</f>
        <v>#REF!</v>
      </c>
      <c r="BL33" s="120" t="e">
        <f>VLOOKUP(BL$1,#REF!,BL2,FALSE)</f>
        <v>#REF!</v>
      </c>
      <c r="BM33" s="120" t="e">
        <f>VLOOKUP(BM$1,#REF!,BM2,FALSE)</f>
        <v>#REF!</v>
      </c>
      <c r="BN33" s="120" t="e">
        <f>VLOOKUP(BN$1,#REF!,BN2,FALSE)</f>
        <v>#REF!</v>
      </c>
      <c r="BO33" s="120" t="e">
        <f>VLOOKUP(BO$1,#REF!,BO2,FALSE)</f>
        <v>#REF!</v>
      </c>
      <c r="BQ33" s="105">
        <f t="shared" si="31"/>
        <v>30</v>
      </c>
      <c r="BR33" s="105" t="e">
        <f t="shared" si="23"/>
        <v>#REF!</v>
      </c>
      <c r="BS33" s="120" t="e">
        <f>VLOOKUP(BS$1,#REF!,BS2,FALSE)</f>
        <v>#REF!</v>
      </c>
      <c r="BT33" s="120" t="e">
        <f>VLOOKUP(BT$1,#REF!,BT2,FALSE)</f>
        <v>#REF!</v>
      </c>
      <c r="BU33" s="120" t="e">
        <f>VLOOKUP(BU$1,#REF!,BU2,FALSE)</f>
        <v>#REF!</v>
      </c>
      <c r="BV33" s="120" t="e">
        <f>VLOOKUP(BV$1,#REF!,BV2,FALSE)</f>
        <v>#REF!</v>
      </c>
      <c r="BW33" s="120" t="e">
        <f>VLOOKUP(BW$1,#REF!,BW2,FALSE)</f>
        <v>#REF!</v>
      </c>
      <c r="BX33" s="120" t="e">
        <f>VLOOKUP(BX$1,#REF!,BX2,FALSE)</f>
        <v>#REF!</v>
      </c>
      <c r="BY33" s="120" t="e">
        <f>VLOOKUP(BY$1,#REF!,BY2,FALSE)</f>
        <v>#REF!</v>
      </c>
      <c r="BZ33" s="120" t="e">
        <f>VLOOKUP(BZ$1,#REF!,BZ2,FALSE)</f>
        <v>#REF!</v>
      </c>
      <c r="CA33" s="120" t="e">
        <f>VLOOKUP(CA$1,#REF!,CA2,FALSE)</f>
        <v>#REF!</v>
      </c>
      <c r="CB33" s="120" t="e">
        <f>VLOOKUP(CB$1,#REF!,CB2,FALSE)</f>
        <v>#REF!</v>
      </c>
      <c r="CD33" s="105">
        <f t="shared" si="32"/>
        <v>30</v>
      </c>
      <c r="CE33" s="105" t="e">
        <f t="shared" si="24"/>
        <v>#REF!</v>
      </c>
      <c r="CF33" s="120" t="e">
        <f>VLOOKUP(CF$1,#REF!,CF2,FALSE)</f>
        <v>#REF!</v>
      </c>
      <c r="CG33" s="120" t="e">
        <f>VLOOKUP(CG$1,#REF!,CG2,FALSE)</f>
        <v>#REF!</v>
      </c>
      <c r="CH33" s="120" t="e">
        <f>VLOOKUP(CH$1,#REF!,CH2,FALSE)</f>
        <v>#REF!</v>
      </c>
      <c r="CI33" s="120" t="e">
        <f>VLOOKUP(CI$1,#REF!,CI2,FALSE)</f>
        <v>#REF!</v>
      </c>
      <c r="CJ33" s="120" t="e">
        <f>VLOOKUP(CJ$1,#REF!,CJ2,FALSE)</f>
        <v>#REF!</v>
      </c>
      <c r="CK33" s="120" t="e">
        <f>VLOOKUP(CK$1,#REF!,CK2,FALSE)</f>
        <v>#REF!</v>
      </c>
      <c r="CL33" s="120" t="e">
        <f>VLOOKUP(CL$1,#REF!,CL2,FALSE)</f>
        <v>#REF!</v>
      </c>
      <c r="CM33" s="120" t="e">
        <f>VLOOKUP(CM$1,#REF!,CM2,FALSE)</f>
        <v>#REF!</v>
      </c>
      <c r="CN33" s="120" t="e">
        <f>VLOOKUP(CN$1,#REF!,CN2,FALSE)</f>
        <v>#REF!</v>
      </c>
      <c r="CO33" s="120" t="e">
        <f>VLOOKUP(CO$1,#REF!,CO2,FALSE)</f>
        <v>#REF!</v>
      </c>
      <c r="CQ33" s="105">
        <f t="shared" si="33"/>
        <v>30</v>
      </c>
      <c r="CR33" s="105" t="e">
        <f t="shared" si="25"/>
        <v>#REF!</v>
      </c>
      <c r="CS33" s="120" t="e">
        <f>VLOOKUP(CS$1,#REF!,CS2,FALSE)</f>
        <v>#REF!</v>
      </c>
      <c r="CT33" s="120" t="e">
        <f>VLOOKUP(CT$1,#REF!,CT2,FALSE)</f>
        <v>#REF!</v>
      </c>
      <c r="CU33" s="120" t="e">
        <f>VLOOKUP(CU$1,#REF!,CU2,FALSE)</f>
        <v>#REF!</v>
      </c>
      <c r="CV33" s="120" t="e">
        <f>VLOOKUP(CV$1,#REF!,CV2,FALSE)</f>
        <v>#REF!</v>
      </c>
      <c r="CW33" s="120" t="e">
        <f>VLOOKUP(CW$1,#REF!,CW2,FALSE)</f>
        <v>#REF!</v>
      </c>
      <c r="CX33" s="120" t="e">
        <f>VLOOKUP(CX$1,#REF!,CX2,FALSE)</f>
        <v>#REF!</v>
      </c>
      <c r="CY33" s="120" t="e">
        <f>VLOOKUP(CY$1,#REF!,CY2,FALSE)</f>
        <v>#REF!</v>
      </c>
      <c r="CZ33" s="120" t="e">
        <f>VLOOKUP(CZ$1,#REF!,CZ2,FALSE)</f>
        <v>#REF!</v>
      </c>
      <c r="DA33" s="120" t="e">
        <f>VLOOKUP(DA$1,#REF!,DA2,FALSE)</f>
        <v>#REF!</v>
      </c>
      <c r="DB33" s="120" t="e">
        <f>VLOOKUP(DB$1,#REF!,DB2,FALSE)</f>
        <v>#REF!</v>
      </c>
    </row>
    <row r="34" spans="2:106" ht="18" x14ac:dyDescent="0.25">
      <c r="B34" s="53">
        <f t="shared" si="26"/>
        <v>31</v>
      </c>
      <c r="C34" s="97" t="e">
        <f>#REF!</f>
        <v>#REF!</v>
      </c>
      <c r="D34" s="57" t="e">
        <f>VLOOKUP(D$1,#REF!,D2,FALSE)</f>
        <v>#REF!</v>
      </c>
      <c r="E34" s="57" t="e">
        <f>VLOOKUP(E$1,#REF!,E2,FALSE)</f>
        <v>#REF!</v>
      </c>
      <c r="F34" s="57" t="e">
        <f>VLOOKUP(F$1,#REF!,F2,FALSE)</f>
        <v>#REF!</v>
      </c>
      <c r="G34" s="57" t="e">
        <f>VLOOKUP(G$1,#REF!,G2,FALSE)</f>
        <v>#REF!</v>
      </c>
      <c r="H34" s="57" t="e">
        <f>VLOOKUP(H$1,#REF!,H2,FALSE)</f>
        <v>#REF!</v>
      </c>
      <c r="I34" s="57" t="e">
        <f>VLOOKUP(I$1,#REF!,I2,FALSE)</f>
        <v>#REF!</v>
      </c>
      <c r="J34" s="57" t="e">
        <f>VLOOKUP(J$1,#REF!,J2,FALSE)</f>
        <v>#REF!</v>
      </c>
      <c r="K34" s="57" t="e">
        <f>VLOOKUP(K$1,#REF!,K2,FALSE)</f>
        <v>#REF!</v>
      </c>
      <c r="L34" s="57" t="e">
        <f>VLOOKUP(L$1,#REF!,L2,FALSE)</f>
        <v>#REF!</v>
      </c>
      <c r="M34" s="57" t="e">
        <f>VLOOKUP(M$1,#REF!,M2,FALSE)</f>
        <v>#REF!</v>
      </c>
      <c r="N34" s="55">
        <f t="shared" si="17"/>
        <v>0</v>
      </c>
      <c r="O34" s="50" t="str">
        <f t="shared" si="18"/>
        <v>No-To be included in the study</v>
      </c>
      <c r="Q34" s="9">
        <f t="shared" si="27"/>
        <v>31</v>
      </c>
      <c r="R34" s="47" t="e">
        <f t="shared" si="19"/>
        <v>#REF!</v>
      </c>
      <c r="S34" s="57" t="e">
        <f>VLOOKUP(S$1,#REF!,S2,FALSE)</f>
        <v>#REF!</v>
      </c>
      <c r="T34" s="57" t="e">
        <f>VLOOKUP(T$1,#REF!,T2,FALSE)</f>
        <v>#REF!</v>
      </c>
      <c r="U34" s="57" t="e">
        <f>VLOOKUP(U$1,#REF!,U2,FALSE)</f>
        <v>#REF!</v>
      </c>
      <c r="V34" s="57" t="e">
        <f>VLOOKUP(V$1,#REF!,V2,FALSE)</f>
        <v>#REF!</v>
      </c>
      <c r="W34" s="57" t="e">
        <f>VLOOKUP(W$1,#REF!,W2,FALSE)</f>
        <v>#REF!</v>
      </c>
      <c r="X34" s="57" t="e">
        <f>VLOOKUP(X$1,#REF!,X2,FALSE)</f>
        <v>#REF!</v>
      </c>
      <c r="Y34" s="57" t="e">
        <f>VLOOKUP(Y$1,#REF!,Y2,FALSE)</f>
        <v>#REF!</v>
      </c>
      <c r="Z34" s="57" t="e">
        <f>VLOOKUP(Z$1,#REF!,Z2,FALSE)</f>
        <v>#REF!</v>
      </c>
      <c r="AA34" s="57" t="e">
        <f>VLOOKUP(AA$1,#REF!,AA2,FALSE)</f>
        <v>#REF!</v>
      </c>
      <c r="AB34" s="57" t="e">
        <f>VLOOKUP(AB$1,#REF!,AB2,FALSE)</f>
        <v>#REF!</v>
      </c>
      <c r="AD34" s="9">
        <f t="shared" si="28"/>
        <v>31</v>
      </c>
      <c r="AE34" s="47" t="e">
        <f t="shared" si="20"/>
        <v>#REF!</v>
      </c>
      <c r="AF34" s="117" t="e">
        <f>VLOOKUP(AF$1,#REF!,AF2,FALSE)</f>
        <v>#REF!</v>
      </c>
      <c r="AG34" s="117" t="e">
        <f>VLOOKUP(AG$1,#REF!,AG2,FALSE)</f>
        <v>#REF!</v>
      </c>
      <c r="AH34" s="117" t="e">
        <f>VLOOKUP(AH$1,#REF!,AH2,FALSE)</f>
        <v>#REF!</v>
      </c>
      <c r="AI34" s="117" t="e">
        <f>VLOOKUP(AI$1,#REF!,AI2,FALSE)</f>
        <v>#REF!</v>
      </c>
      <c r="AJ34" s="117" t="e">
        <f>VLOOKUP(AJ$1,#REF!,AJ2,FALSE)</f>
        <v>#REF!</v>
      </c>
      <c r="AK34" s="117" t="e">
        <f>VLOOKUP(AK$1,#REF!,AK2,FALSE)</f>
        <v>#REF!</v>
      </c>
      <c r="AL34" s="117" t="e">
        <f>VLOOKUP(AL$1,#REF!,AL2,FALSE)</f>
        <v>#REF!</v>
      </c>
      <c r="AM34" s="117" t="e">
        <f>VLOOKUP(AM$1,#REF!,AM2,FALSE)</f>
        <v>#REF!</v>
      </c>
      <c r="AN34" s="117" t="e">
        <f>VLOOKUP(AN$1,#REF!,AN2,FALSE)</f>
        <v>#REF!</v>
      </c>
      <c r="AO34" s="117" t="e">
        <f>VLOOKUP(AO$1,#REF!,AO2,FALSE)</f>
        <v>#REF!</v>
      </c>
      <c r="AQ34" s="9">
        <f t="shared" si="29"/>
        <v>31</v>
      </c>
      <c r="AR34" s="47" t="e">
        <f t="shared" si="21"/>
        <v>#REF!</v>
      </c>
      <c r="AS34" s="117" t="e">
        <f>VLOOKUP(AS$1,#REF!,AS2,FALSE)</f>
        <v>#REF!</v>
      </c>
      <c r="AT34" s="117" t="e">
        <f>VLOOKUP(AT$1,#REF!,AT2,FALSE)</f>
        <v>#REF!</v>
      </c>
      <c r="AU34" s="117" t="e">
        <f>VLOOKUP(AU$1,#REF!,AU2,FALSE)</f>
        <v>#REF!</v>
      </c>
      <c r="AV34" s="117" t="e">
        <f>VLOOKUP(AV$1,#REF!,AV2,FALSE)</f>
        <v>#REF!</v>
      </c>
      <c r="AW34" s="117" t="e">
        <f>VLOOKUP(AW$1,#REF!,AW2,FALSE)</f>
        <v>#REF!</v>
      </c>
      <c r="AX34" s="117" t="e">
        <f>VLOOKUP(AX$1,#REF!,AX2,FALSE)</f>
        <v>#REF!</v>
      </c>
      <c r="AY34" s="117" t="e">
        <f>VLOOKUP(AY$1,#REF!,AY2,FALSE)</f>
        <v>#REF!</v>
      </c>
      <c r="AZ34" s="117" t="e">
        <f>VLOOKUP(AZ$1,#REF!,AZ2,FALSE)</f>
        <v>#REF!</v>
      </c>
      <c r="BA34" s="117" t="e">
        <f>VLOOKUP(BA$1,#REF!,BA2,FALSE)</f>
        <v>#REF!</v>
      </c>
      <c r="BB34" s="117" t="e">
        <f>VLOOKUP(BB$1,#REF!,BB2,FALSE)</f>
        <v>#REF!</v>
      </c>
      <c r="BD34" s="9">
        <f t="shared" si="30"/>
        <v>31</v>
      </c>
      <c r="BE34" s="47" t="e">
        <f t="shared" si="22"/>
        <v>#REF!</v>
      </c>
      <c r="BF34" s="121" t="e">
        <f>VLOOKUP(BF$1,#REF!,BF2,FALSE)</f>
        <v>#REF!</v>
      </c>
      <c r="BG34" s="121" t="e">
        <f>VLOOKUP(BG$1,#REF!,BG2,FALSE)</f>
        <v>#REF!</v>
      </c>
      <c r="BH34" s="121" t="e">
        <f>VLOOKUP(BH$1,#REF!,BH2,FALSE)</f>
        <v>#REF!</v>
      </c>
      <c r="BI34" s="121" t="e">
        <f>VLOOKUP(BI$1,#REF!,BI2,FALSE)</f>
        <v>#REF!</v>
      </c>
      <c r="BJ34" s="121" t="e">
        <f>VLOOKUP(BJ$1,#REF!,BJ2,FALSE)</f>
        <v>#REF!</v>
      </c>
      <c r="BK34" s="121" t="e">
        <f>VLOOKUP(BK$1,#REF!,BK2,FALSE)</f>
        <v>#REF!</v>
      </c>
      <c r="BL34" s="121" t="e">
        <f>VLOOKUP(BL$1,#REF!,BL2,FALSE)</f>
        <v>#REF!</v>
      </c>
      <c r="BM34" s="121" t="e">
        <f>VLOOKUP(BM$1,#REF!,BM2,FALSE)</f>
        <v>#REF!</v>
      </c>
      <c r="BN34" s="121" t="e">
        <f>VLOOKUP(BN$1,#REF!,BN2,FALSE)</f>
        <v>#REF!</v>
      </c>
      <c r="BO34" s="121" t="e">
        <f>VLOOKUP(BO$1,#REF!,BO2,FALSE)</f>
        <v>#REF!</v>
      </c>
      <c r="BQ34" s="9">
        <f t="shared" si="31"/>
        <v>31</v>
      </c>
      <c r="BR34" s="47" t="e">
        <f t="shared" si="23"/>
        <v>#REF!</v>
      </c>
      <c r="BS34" s="121" t="e">
        <f>VLOOKUP(BS$1,#REF!,BS2,FALSE)</f>
        <v>#REF!</v>
      </c>
      <c r="BT34" s="121" t="e">
        <f>VLOOKUP(BT$1,#REF!,BT2,FALSE)</f>
        <v>#REF!</v>
      </c>
      <c r="BU34" s="121" t="e">
        <f>VLOOKUP(BU$1,#REF!,BU2,FALSE)</f>
        <v>#REF!</v>
      </c>
      <c r="BV34" s="121" t="e">
        <f>VLOOKUP(BV$1,#REF!,BV2,FALSE)</f>
        <v>#REF!</v>
      </c>
      <c r="BW34" s="121" t="e">
        <f>VLOOKUP(BW$1,#REF!,BW2,FALSE)</f>
        <v>#REF!</v>
      </c>
      <c r="BX34" s="121" t="e">
        <f>VLOOKUP(BX$1,#REF!,BX2,FALSE)</f>
        <v>#REF!</v>
      </c>
      <c r="BY34" s="121" t="e">
        <f>VLOOKUP(BY$1,#REF!,BY2,FALSE)</f>
        <v>#REF!</v>
      </c>
      <c r="BZ34" s="121" t="e">
        <f>VLOOKUP(BZ$1,#REF!,BZ2,FALSE)</f>
        <v>#REF!</v>
      </c>
      <c r="CA34" s="121" t="e">
        <f>VLOOKUP(CA$1,#REF!,CA2,FALSE)</f>
        <v>#REF!</v>
      </c>
      <c r="CB34" s="121" t="e">
        <f>VLOOKUP(CB$1,#REF!,CB2,FALSE)</f>
        <v>#REF!</v>
      </c>
      <c r="CD34" s="9">
        <f t="shared" si="32"/>
        <v>31</v>
      </c>
      <c r="CE34" s="47" t="e">
        <f t="shared" si="24"/>
        <v>#REF!</v>
      </c>
      <c r="CF34" s="121" t="e">
        <f>VLOOKUP(CF$1,#REF!,CF2,FALSE)</f>
        <v>#REF!</v>
      </c>
      <c r="CG34" s="121" t="e">
        <f>VLOOKUP(CG$1,#REF!,CG2,FALSE)</f>
        <v>#REF!</v>
      </c>
      <c r="CH34" s="121" t="e">
        <f>VLOOKUP(CH$1,#REF!,CH2,FALSE)</f>
        <v>#REF!</v>
      </c>
      <c r="CI34" s="121" t="e">
        <f>VLOOKUP(CI$1,#REF!,CI2,FALSE)</f>
        <v>#REF!</v>
      </c>
      <c r="CJ34" s="121" t="e">
        <f>VLOOKUP(CJ$1,#REF!,CJ2,FALSE)</f>
        <v>#REF!</v>
      </c>
      <c r="CK34" s="121" t="e">
        <f>VLOOKUP(CK$1,#REF!,CK2,FALSE)</f>
        <v>#REF!</v>
      </c>
      <c r="CL34" s="121" t="e">
        <f>VLOOKUP(CL$1,#REF!,CL2,FALSE)</f>
        <v>#REF!</v>
      </c>
      <c r="CM34" s="121" t="e">
        <f>VLOOKUP(CM$1,#REF!,CM2,FALSE)</f>
        <v>#REF!</v>
      </c>
      <c r="CN34" s="121" t="e">
        <f>VLOOKUP(CN$1,#REF!,CN2,FALSE)</f>
        <v>#REF!</v>
      </c>
      <c r="CO34" s="121" t="e">
        <f>VLOOKUP(CO$1,#REF!,CO2,FALSE)</f>
        <v>#REF!</v>
      </c>
      <c r="CQ34" s="9">
        <f t="shared" si="33"/>
        <v>31</v>
      </c>
      <c r="CR34" s="47" t="e">
        <f t="shared" si="25"/>
        <v>#REF!</v>
      </c>
      <c r="CS34" s="121" t="e">
        <f>VLOOKUP(CS$1,#REF!,CS2,FALSE)</f>
        <v>#REF!</v>
      </c>
      <c r="CT34" s="121" t="e">
        <f>VLOOKUP(CT$1,#REF!,CT2,FALSE)</f>
        <v>#REF!</v>
      </c>
      <c r="CU34" s="121" t="e">
        <f>VLOOKUP(CU$1,#REF!,CU2,FALSE)</f>
        <v>#REF!</v>
      </c>
      <c r="CV34" s="121" t="e">
        <f>VLOOKUP(CV$1,#REF!,CV2,FALSE)</f>
        <v>#REF!</v>
      </c>
      <c r="CW34" s="121" t="e">
        <f>VLOOKUP(CW$1,#REF!,CW2,FALSE)</f>
        <v>#REF!</v>
      </c>
      <c r="CX34" s="121" t="e">
        <f>VLOOKUP(CX$1,#REF!,CX2,FALSE)</f>
        <v>#REF!</v>
      </c>
      <c r="CY34" s="121" t="e">
        <f>VLOOKUP(CY$1,#REF!,CY2,FALSE)</f>
        <v>#REF!</v>
      </c>
      <c r="CZ34" s="121" t="e">
        <f>VLOOKUP(CZ$1,#REF!,CZ2,FALSE)</f>
        <v>#REF!</v>
      </c>
      <c r="DA34" s="121" t="e">
        <f>VLOOKUP(DA$1,#REF!,DA2,FALSE)</f>
        <v>#REF!</v>
      </c>
      <c r="DB34" s="121" t="e">
        <f>VLOOKUP(DB$1,#REF!,DB2,FALSE)</f>
        <v>#REF!</v>
      </c>
    </row>
    <row r="35" spans="2:106" ht="18" x14ac:dyDescent="0.25">
      <c r="B35" s="53">
        <f t="shared" si="26"/>
        <v>32</v>
      </c>
      <c r="C35" s="97" t="e">
        <f>#REF!</f>
        <v>#REF!</v>
      </c>
      <c r="D35" s="57" t="e">
        <f>VLOOKUP(D$1,#REF!,D2,FALSE)</f>
        <v>#REF!</v>
      </c>
      <c r="E35" s="57" t="e">
        <f>VLOOKUP(E$1,#REF!,E2,FALSE)</f>
        <v>#REF!</v>
      </c>
      <c r="F35" s="57" t="e">
        <f>VLOOKUP(F$1,#REF!,F2,FALSE)</f>
        <v>#REF!</v>
      </c>
      <c r="G35" s="57" t="e">
        <f>VLOOKUP(G$1,#REF!,G2,FALSE)</f>
        <v>#REF!</v>
      </c>
      <c r="H35" s="57" t="e">
        <f>VLOOKUP(H$1,#REF!,H2,FALSE)</f>
        <v>#REF!</v>
      </c>
      <c r="I35" s="57" t="e">
        <f>VLOOKUP(I$1,#REF!,I2,FALSE)</f>
        <v>#REF!</v>
      </c>
      <c r="J35" s="57" t="e">
        <f>VLOOKUP(J$1,#REF!,J2,FALSE)</f>
        <v>#REF!</v>
      </c>
      <c r="K35" s="57" t="e">
        <f>VLOOKUP(K$1,#REF!,K2,FALSE)</f>
        <v>#REF!</v>
      </c>
      <c r="L35" s="57" t="e">
        <f>VLOOKUP(L$1,#REF!,L2,FALSE)</f>
        <v>#REF!</v>
      </c>
      <c r="M35" s="57" t="e">
        <f>VLOOKUP(M$1,#REF!,M2,FALSE)</f>
        <v>#REF!</v>
      </c>
      <c r="N35" s="55">
        <f t="shared" si="17"/>
        <v>0</v>
      </c>
      <c r="O35" s="50" t="str">
        <f t="shared" si="18"/>
        <v>No-To be included in the study</v>
      </c>
      <c r="Q35" s="9">
        <f t="shared" si="27"/>
        <v>32</v>
      </c>
      <c r="R35" s="47" t="e">
        <f t="shared" si="19"/>
        <v>#REF!</v>
      </c>
      <c r="S35" s="57" t="e">
        <f>VLOOKUP(S$1,#REF!,S2,FALSE)</f>
        <v>#REF!</v>
      </c>
      <c r="T35" s="57" t="e">
        <f>VLOOKUP(T$1,#REF!,T2,FALSE)</f>
        <v>#REF!</v>
      </c>
      <c r="U35" s="57" t="e">
        <f>VLOOKUP(U$1,#REF!,U2,FALSE)</f>
        <v>#REF!</v>
      </c>
      <c r="V35" s="57" t="e">
        <f>VLOOKUP(V$1,#REF!,V2,FALSE)</f>
        <v>#REF!</v>
      </c>
      <c r="W35" s="57" t="e">
        <f>VLOOKUP(W$1,#REF!,W2,FALSE)</f>
        <v>#REF!</v>
      </c>
      <c r="X35" s="57" t="e">
        <f>VLOOKUP(X$1,#REF!,X2,FALSE)</f>
        <v>#REF!</v>
      </c>
      <c r="Y35" s="57" t="e">
        <f>VLOOKUP(Y$1,#REF!,Y2,FALSE)</f>
        <v>#REF!</v>
      </c>
      <c r="Z35" s="57" t="e">
        <f>VLOOKUP(Z$1,#REF!,Z2,FALSE)</f>
        <v>#REF!</v>
      </c>
      <c r="AA35" s="57" t="e">
        <f>VLOOKUP(AA$1,#REF!,AA2,FALSE)</f>
        <v>#REF!</v>
      </c>
      <c r="AB35" s="57" t="e">
        <f>VLOOKUP(AB$1,#REF!,AB2,FALSE)</f>
        <v>#REF!</v>
      </c>
      <c r="AD35" s="9">
        <f t="shared" si="28"/>
        <v>32</v>
      </c>
      <c r="AE35" s="47" t="e">
        <f t="shared" si="20"/>
        <v>#REF!</v>
      </c>
      <c r="AF35" s="117" t="e">
        <f>VLOOKUP(AF$1,#REF!,AF2,FALSE)</f>
        <v>#REF!</v>
      </c>
      <c r="AG35" s="117" t="e">
        <f>VLOOKUP(AG$1,#REF!,AG2,FALSE)</f>
        <v>#REF!</v>
      </c>
      <c r="AH35" s="117" t="e">
        <f>VLOOKUP(AH$1,#REF!,AH2,FALSE)</f>
        <v>#REF!</v>
      </c>
      <c r="AI35" s="117" t="e">
        <f>VLOOKUP(AI$1,#REF!,AI2,FALSE)</f>
        <v>#REF!</v>
      </c>
      <c r="AJ35" s="117" t="e">
        <f>VLOOKUP(AJ$1,#REF!,AJ2,FALSE)</f>
        <v>#REF!</v>
      </c>
      <c r="AK35" s="117" t="e">
        <f>VLOOKUP(AK$1,#REF!,AK2,FALSE)</f>
        <v>#REF!</v>
      </c>
      <c r="AL35" s="117" t="e">
        <f>VLOOKUP(AL$1,#REF!,AL2,FALSE)</f>
        <v>#REF!</v>
      </c>
      <c r="AM35" s="117" t="e">
        <f>VLOOKUP(AM$1,#REF!,AM2,FALSE)</f>
        <v>#REF!</v>
      </c>
      <c r="AN35" s="117" t="e">
        <f>VLOOKUP(AN$1,#REF!,AN2,FALSE)</f>
        <v>#REF!</v>
      </c>
      <c r="AO35" s="117" t="e">
        <f>VLOOKUP(AO$1,#REF!,AO2,FALSE)</f>
        <v>#REF!</v>
      </c>
      <c r="AQ35" s="9">
        <f t="shared" si="29"/>
        <v>32</v>
      </c>
      <c r="AR35" s="47" t="e">
        <f t="shared" si="21"/>
        <v>#REF!</v>
      </c>
      <c r="AS35" s="117" t="e">
        <f>VLOOKUP(AS$1,#REF!,AS2,FALSE)</f>
        <v>#REF!</v>
      </c>
      <c r="AT35" s="117" t="e">
        <f>VLOOKUP(AT$1,#REF!,AT2,FALSE)</f>
        <v>#REF!</v>
      </c>
      <c r="AU35" s="117" t="e">
        <f>VLOOKUP(AU$1,#REF!,AU2,FALSE)</f>
        <v>#REF!</v>
      </c>
      <c r="AV35" s="117" t="e">
        <f>VLOOKUP(AV$1,#REF!,AV2,FALSE)</f>
        <v>#REF!</v>
      </c>
      <c r="AW35" s="117" t="e">
        <f>VLOOKUP(AW$1,#REF!,AW2,FALSE)</f>
        <v>#REF!</v>
      </c>
      <c r="AX35" s="117" t="e">
        <f>VLOOKUP(AX$1,#REF!,AX2,FALSE)</f>
        <v>#REF!</v>
      </c>
      <c r="AY35" s="117" t="e">
        <f>VLOOKUP(AY$1,#REF!,AY2,FALSE)</f>
        <v>#REF!</v>
      </c>
      <c r="AZ35" s="117" t="e">
        <f>VLOOKUP(AZ$1,#REF!,AZ2,FALSE)</f>
        <v>#REF!</v>
      </c>
      <c r="BA35" s="117" t="e">
        <f>VLOOKUP(BA$1,#REF!,BA2,FALSE)</f>
        <v>#REF!</v>
      </c>
      <c r="BB35" s="117" t="e">
        <f>VLOOKUP(BB$1,#REF!,BB2,FALSE)</f>
        <v>#REF!</v>
      </c>
      <c r="BD35" s="9">
        <f t="shared" si="30"/>
        <v>32</v>
      </c>
      <c r="BE35" s="47" t="e">
        <f t="shared" si="22"/>
        <v>#REF!</v>
      </c>
      <c r="BF35" s="121" t="e">
        <f>VLOOKUP(BF$1,#REF!,BF2,FALSE)</f>
        <v>#REF!</v>
      </c>
      <c r="BG35" s="121" t="e">
        <f>VLOOKUP(BG$1,#REF!,BG2,FALSE)</f>
        <v>#REF!</v>
      </c>
      <c r="BH35" s="121" t="e">
        <f>VLOOKUP(BH$1,#REF!,BH2,FALSE)</f>
        <v>#REF!</v>
      </c>
      <c r="BI35" s="121" t="e">
        <f>VLOOKUP(BI$1,#REF!,BI2,FALSE)</f>
        <v>#REF!</v>
      </c>
      <c r="BJ35" s="121" t="e">
        <f>VLOOKUP(BJ$1,#REF!,BJ2,FALSE)</f>
        <v>#REF!</v>
      </c>
      <c r="BK35" s="121" t="e">
        <f>VLOOKUP(BK$1,#REF!,BK2,FALSE)</f>
        <v>#REF!</v>
      </c>
      <c r="BL35" s="121" t="e">
        <f>VLOOKUP(BL$1,#REF!,BL2,FALSE)</f>
        <v>#REF!</v>
      </c>
      <c r="BM35" s="121" t="e">
        <f>VLOOKUP(BM$1,#REF!,BM2,FALSE)</f>
        <v>#REF!</v>
      </c>
      <c r="BN35" s="121" t="e">
        <f>VLOOKUP(BN$1,#REF!,BN2,FALSE)</f>
        <v>#REF!</v>
      </c>
      <c r="BO35" s="121" t="e">
        <f>VLOOKUP(BO$1,#REF!,BO2,FALSE)</f>
        <v>#REF!</v>
      </c>
      <c r="BQ35" s="9">
        <f t="shared" si="31"/>
        <v>32</v>
      </c>
      <c r="BR35" s="47" t="e">
        <f t="shared" si="23"/>
        <v>#REF!</v>
      </c>
      <c r="BS35" s="121" t="e">
        <f>VLOOKUP(BS$1,#REF!,BS2,FALSE)</f>
        <v>#REF!</v>
      </c>
      <c r="BT35" s="121" t="e">
        <f>VLOOKUP(BT$1,#REF!,BT2,FALSE)</f>
        <v>#REF!</v>
      </c>
      <c r="BU35" s="121" t="e">
        <f>VLOOKUP(BU$1,#REF!,BU2,FALSE)</f>
        <v>#REF!</v>
      </c>
      <c r="BV35" s="121" t="e">
        <f>VLOOKUP(BV$1,#REF!,BV2,FALSE)</f>
        <v>#REF!</v>
      </c>
      <c r="BW35" s="121" t="e">
        <f>VLOOKUP(BW$1,#REF!,BW2,FALSE)</f>
        <v>#REF!</v>
      </c>
      <c r="BX35" s="121" t="e">
        <f>VLOOKUP(BX$1,#REF!,BX2,FALSE)</f>
        <v>#REF!</v>
      </c>
      <c r="BY35" s="121" t="e">
        <f>VLOOKUP(BY$1,#REF!,BY2,FALSE)</f>
        <v>#REF!</v>
      </c>
      <c r="BZ35" s="121" t="e">
        <f>VLOOKUP(BZ$1,#REF!,BZ2,FALSE)</f>
        <v>#REF!</v>
      </c>
      <c r="CA35" s="121" t="e">
        <f>VLOOKUP(CA$1,#REF!,CA2,FALSE)</f>
        <v>#REF!</v>
      </c>
      <c r="CB35" s="121" t="e">
        <f>VLOOKUP(CB$1,#REF!,CB2,FALSE)</f>
        <v>#REF!</v>
      </c>
      <c r="CD35" s="9">
        <f t="shared" si="32"/>
        <v>32</v>
      </c>
      <c r="CE35" s="47" t="e">
        <f t="shared" si="24"/>
        <v>#REF!</v>
      </c>
      <c r="CF35" s="121" t="e">
        <f>VLOOKUP(CF$1,#REF!,CF2,FALSE)</f>
        <v>#REF!</v>
      </c>
      <c r="CG35" s="121" t="e">
        <f>VLOOKUP(CG$1,#REF!,CG2,FALSE)</f>
        <v>#REF!</v>
      </c>
      <c r="CH35" s="121" t="e">
        <f>VLOOKUP(CH$1,#REF!,CH2,FALSE)</f>
        <v>#REF!</v>
      </c>
      <c r="CI35" s="121" t="e">
        <f>VLOOKUP(CI$1,#REF!,CI2,FALSE)</f>
        <v>#REF!</v>
      </c>
      <c r="CJ35" s="121" t="e">
        <f>VLOOKUP(CJ$1,#REF!,CJ2,FALSE)</f>
        <v>#REF!</v>
      </c>
      <c r="CK35" s="121" t="e">
        <f>VLOOKUP(CK$1,#REF!,CK2,FALSE)</f>
        <v>#REF!</v>
      </c>
      <c r="CL35" s="121" t="e">
        <f>VLOOKUP(CL$1,#REF!,CL2,FALSE)</f>
        <v>#REF!</v>
      </c>
      <c r="CM35" s="121" t="e">
        <f>VLOOKUP(CM$1,#REF!,CM2,FALSE)</f>
        <v>#REF!</v>
      </c>
      <c r="CN35" s="121" t="e">
        <f>VLOOKUP(CN$1,#REF!,CN2,FALSE)</f>
        <v>#REF!</v>
      </c>
      <c r="CO35" s="121" t="e">
        <f>VLOOKUP(CO$1,#REF!,CO2,FALSE)</f>
        <v>#REF!</v>
      </c>
      <c r="CQ35" s="9">
        <f t="shared" si="33"/>
        <v>32</v>
      </c>
      <c r="CR35" s="47" t="e">
        <f t="shared" si="25"/>
        <v>#REF!</v>
      </c>
      <c r="CS35" s="121" t="e">
        <f>VLOOKUP(CS$1,#REF!,CS2,FALSE)</f>
        <v>#REF!</v>
      </c>
      <c r="CT35" s="121" t="e">
        <f>VLOOKUP(CT$1,#REF!,CT2,FALSE)</f>
        <v>#REF!</v>
      </c>
      <c r="CU35" s="121" t="e">
        <f>VLOOKUP(CU$1,#REF!,CU2,FALSE)</f>
        <v>#REF!</v>
      </c>
      <c r="CV35" s="121" t="e">
        <f>VLOOKUP(CV$1,#REF!,CV2,FALSE)</f>
        <v>#REF!</v>
      </c>
      <c r="CW35" s="121" t="e">
        <f>VLOOKUP(CW$1,#REF!,CW2,FALSE)</f>
        <v>#REF!</v>
      </c>
      <c r="CX35" s="121" t="e">
        <f>VLOOKUP(CX$1,#REF!,CX2,FALSE)</f>
        <v>#REF!</v>
      </c>
      <c r="CY35" s="121" t="e">
        <f>VLOOKUP(CY$1,#REF!,CY2,FALSE)</f>
        <v>#REF!</v>
      </c>
      <c r="CZ35" s="121" t="e">
        <f>VLOOKUP(CZ$1,#REF!,CZ2,FALSE)</f>
        <v>#REF!</v>
      </c>
      <c r="DA35" s="121" t="e">
        <f>VLOOKUP(DA$1,#REF!,DA2,FALSE)</f>
        <v>#REF!</v>
      </c>
      <c r="DB35" s="121" t="e">
        <f>VLOOKUP(DB$1,#REF!,DB2,FALSE)</f>
        <v>#REF!</v>
      </c>
    </row>
    <row r="36" spans="2:106" ht="18" x14ac:dyDescent="0.25">
      <c r="B36" s="53">
        <f t="shared" si="26"/>
        <v>33</v>
      </c>
      <c r="C36" s="97" t="e">
        <f>#REF!</f>
        <v>#REF!</v>
      </c>
      <c r="D36" s="57" t="e">
        <f>VLOOKUP(D$1,#REF!,D2,FALSE)</f>
        <v>#REF!</v>
      </c>
      <c r="E36" s="57" t="e">
        <f>VLOOKUP(E$1,#REF!,E2,FALSE)</f>
        <v>#REF!</v>
      </c>
      <c r="F36" s="57" t="e">
        <f>VLOOKUP(F$1,#REF!,F2,FALSE)</f>
        <v>#REF!</v>
      </c>
      <c r="G36" s="57" t="e">
        <f>VLOOKUP(G$1,#REF!,G2,FALSE)</f>
        <v>#REF!</v>
      </c>
      <c r="H36" s="57" t="e">
        <f>VLOOKUP(H$1,#REF!,H2,FALSE)</f>
        <v>#REF!</v>
      </c>
      <c r="I36" s="57" t="e">
        <f>VLOOKUP(I$1,#REF!,I2,FALSE)</f>
        <v>#REF!</v>
      </c>
      <c r="J36" s="57" t="e">
        <f>VLOOKUP(J$1,#REF!,J2,FALSE)</f>
        <v>#REF!</v>
      </c>
      <c r="K36" s="57" t="e">
        <f>VLOOKUP(K$1,#REF!,K2,FALSE)</f>
        <v>#REF!</v>
      </c>
      <c r="L36" s="57" t="e">
        <f>VLOOKUP(L$1,#REF!,L2,FALSE)</f>
        <v>#REF!</v>
      </c>
      <c r="M36" s="57" t="e">
        <f>VLOOKUP(M$1,#REF!,M2,FALSE)</f>
        <v>#REF!</v>
      </c>
      <c r="N36" s="55">
        <f t="shared" si="17"/>
        <v>0</v>
      </c>
      <c r="O36" s="50" t="str">
        <f t="shared" si="18"/>
        <v>No-To be included in the study</v>
      </c>
      <c r="Q36" s="9">
        <f t="shared" si="27"/>
        <v>33</v>
      </c>
      <c r="R36" s="47" t="e">
        <f t="shared" si="19"/>
        <v>#REF!</v>
      </c>
      <c r="S36" s="57" t="e">
        <f>VLOOKUP(S$1,#REF!,S2,FALSE)</f>
        <v>#REF!</v>
      </c>
      <c r="T36" s="57" t="e">
        <f>VLOOKUP(T$1,#REF!,T2,FALSE)</f>
        <v>#REF!</v>
      </c>
      <c r="U36" s="57" t="e">
        <f>VLOOKUP(U$1,#REF!,U2,FALSE)</f>
        <v>#REF!</v>
      </c>
      <c r="V36" s="57" t="e">
        <f>VLOOKUP(V$1,#REF!,V2,FALSE)</f>
        <v>#REF!</v>
      </c>
      <c r="W36" s="57" t="e">
        <f>VLOOKUP(W$1,#REF!,W2,FALSE)</f>
        <v>#REF!</v>
      </c>
      <c r="X36" s="57" t="e">
        <f>VLOOKUP(X$1,#REF!,X2,FALSE)</f>
        <v>#REF!</v>
      </c>
      <c r="Y36" s="57" t="e">
        <f>VLOOKUP(Y$1,#REF!,Y2,FALSE)</f>
        <v>#REF!</v>
      </c>
      <c r="Z36" s="57" t="e">
        <f>VLOOKUP(Z$1,#REF!,Z2,FALSE)</f>
        <v>#REF!</v>
      </c>
      <c r="AA36" s="57" t="e">
        <f>VLOOKUP(AA$1,#REF!,AA2,FALSE)</f>
        <v>#REF!</v>
      </c>
      <c r="AB36" s="57" t="e">
        <f>VLOOKUP(AB$1,#REF!,AB2,FALSE)</f>
        <v>#REF!</v>
      </c>
      <c r="AD36" s="9">
        <f t="shared" si="28"/>
        <v>33</v>
      </c>
      <c r="AE36" s="47" t="e">
        <f t="shared" si="20"/>
        <v>#REF!</v>
      </c>
      <c r="AF36" s="117" t="e">
        <f>VLOOKUP(AF$1,#REF!,AF2,FALSE)</f>
        <v>#REF!</v>
      </c>
      <c r="AG36" s="117" t="e">
        <f>VLOOKUP(AG$1,#REF!,AG2,FALSE)</f>
        <v>#REF!</v>
      </c>
      <c r="AH36" s="117" t="e">
        <f>VLOOKUP(AH$1,#REF!,AH2,FALSE)</f>
        <v>#REF!</v>
      </c>
      <c r="AI36" s="117" t="e">
        <f>VLOOKUP(AI$1,#REF!,AI2,FALSE)</f>
        <v>#REF!</v>
      </c>
      <c r="AJ36" s="117" t="e">
        <f>VLOOKUP(AJ$1,#REF!,AJ2,FALSE)</f>
        <v>#REF!</v>
      </c>
      <c r="AK36" s="117" t="e">
        <f>VLOOKUP(AK$1,#REF!,AK2,FALSE)</f>
        <v>#REF!</v>
      </c>
      <c r="AL36" s="117" t="e">
        <f>VLOOKUP(AL$1,#REF!,AL2,FALSE)</f>
        <v>#REF!</v>
      </c>
      <c r="AM36" s="117" t="e">
        <f>VLOOKUP(AM$1,#REF!,AM2,FALSE)</f>
        <v>#REF!</v>
      </c>
      <c r="AN36" s="117" t="e">
        <f>VLOOKUP(AN$1,#REF!,AN2,FALSE)</f>
        <v>#REF!</v>
      </c>
      <c r="AO36" s="117" t="e">
        <f>VLOOKUP(AO$1,#REF!,AO2,FALSE)</f>
        <v>#REF!</v>
      </c>
      <c r="AQ36" s="9">
        <f t="shared" si="29"/>
        <v>33</v>
      </c>
      <c r="AR36" s="47" t="e">
        <f t="shared" si="21"/>
        <v>#REF!</v>
      </c>
      <c r="AS36" s="117" t="e">
        <f>VLOOKUP(AS$1,#REF!,AS2,FALSE)</f>
        <v>#REF!</v>
      </c>
      <c r="AT36" s="117" t="e">
        <f>VLOOKUP(AT$1,#REF!,AT2,FALSE)</f>
        <v>#REF!</v>
      </c>
      <c r="AU36" s="117" t="e">
        <f>VLOOKUP(AU$1,#REF!,AU2,FALSE)</f>
        <v>#REF!</v>
      </c>
      <c r="AV36" s="117" t="e">
        <f>VLOOKUP(AV$1,#REF!,AV2,FALSE)</f>
        <v>#REF!</v>
      </c>
      <c r="AW36" s="117" t="e">
        <f>VLOOKUP(AW$1,#REF!,AW2,FALSE)</f>
        <v>#REF!</v>
      </c>
      <c r="AX36" s="117" t="e">
        <f>VLOOKUP(AX$1,#REF!,AX2,FALSE)</f>
        <v>#REF!</v>
      </c>
      <c r="AY36" s="117" t="e">
        <f>VLOOKUP(AY$1,#REF!,AY2,FALSE)</f>
        <v>#REF!</v>
      </c>
      <c r="AZ36" s="117" t="e">
        <f>VLOOKUP(AZ$1,#REF!,AZ2,FALSE)</f>
        <v>#REF!</v>
      </c>
      <c r="BA36" s="117" t="e">
        <f>VLOOKUP(BA$1,#REF!,BA2,FALSE)</f>
        <v>#REF!</v>
      </c>
      <c r="BB36" s="117" t="e">
        <f>VLOOKUP(BB$1,#REF!,BB2,FALSE)</f>
        <v>#REF!</v>
      </c>
      <c r="BD36" s="9">
        <f t="shared" si="30"/>
        <v>33</v>
      </c>
      <c r="BE36" s="47" t="e">
        <f t="shared" si="22"/>
        <v>#REF!</v>
      </c>
      <c r="BF36" s="121" t="e">
        <f>VLOOKUP(BF$1,#REF!,BF2,FALSE)</f>
        <v>#REF!</v>
      </c>
      <c r="BG36" s="121" t="e">
        <f>VLOOKUP(BG$1,#REF!,BG2,FALSE)</f>
        <v>#REF!</v>
      </c>
      <c r="BH36" s="121" t="e">
        <f>VLOOKUP(BH$1,#REF!,BH2,FALSE)</f>
        <v>#REF!</v>
      </c>
      <c r="BI36" s="121" t="e">
        <f>VLOOKUP(BI$1,#REF!,BI2,FALSE)</f>
        <v>#REF!</v>
      </c>
      <c r="BJ36" s="121" t="e">
        <f>VLOOKUP(BJ$1,#REF!,BJ2,FALSE)</f>
        <v>#REF!</v>
      </c>
      <c r="BK36" s="121" t="e">
        <f>VLOOKUP(BK$1,#REF!,BK2,FALSE)</f>
        <v>#REF!</v>
      </c>
      <c r="BL36" s="121" t="e">
        <f>VLOOKUP(BL$1,#REF!,BL2,FALSE)</f>
        <v>#REF!</v>
      </c>
      <c r="BM36" s="121" t="e">
        <f>VLOOKUP(BM$1,#REF!,BM2,FALSE)</f>
        <v>#REF!</v>
      </c>
      <c r="BN36" s="121" t="e">
        <f>VLOOKUP(BN$1,#REF!,BN2,FALSE)</f>
        <v>#REF!</v>
      </c>
      <c r="BO36" s="121" t="e">
        <f>VLOOKUP(BO$1,#REF!,BO2,FALSE)</f>
        <v>#REF!</v>
      </c>
      <c r="BQ36" s="9">
        <f t="shared" si="31"/>
        <v>33</v>
      </c>
      <c r="BR36" s="47" t="e">
        <f t="shared" si="23"/>
        <v>#REF!</v>
      </c>
      <c r="BS36" s="121" t="e">
        <f>VLOOKUP(BS$1,#REF!,BS2,FALSE)</f>
        <v>#REF!</v>
      </c>
      <c r="BT36" s="121" t="e">
        <f>VLOOKUP(BT$1,#REF!,BT2,FALSE)</f>
        <v>#REF!</v>
      </c>
      <c r="BU36" s="121" t="e">
        <f>VLOOKUP(BU$1,#REF!,BU2,FALSE)</f>
        <v>#REF!</v>
      </c>
      <c r="BV36" s="121" t="e">
        <f>VLOOKUP(BV$1,#REF!,BV2,FALSE)</f>
        <v>#REF!</v>
      </c>
      <c r="BW36" s="121" t="e">
        <f>VLOOKUP(BW$1,#REF!,BW2,FALSE)</f>
        <v>#REF!</v>
      </c>
      <c r="BX36" s="121" t="e">
        <f>VLOOKUP(BX$1,#REF!,BX2,FALSE)</f>
        <v>#REF!</v>
      </c>
      <c r="BY36" s="121" t="e">
        <f>VLOOKUP(BY$1,#REF!,BY2,FALSE)</f>
        <v>#REF!</v>
      </c>
      <c r="BZ36" s="121" t="e">
        <f>VLOOKUP(BZ$1,#REF!,BZ2,FALSE)</f>
        <v>#REF!</v>
      </c>
      <c r="CA36" s="121" t="e">
        <f>VLOOKUP(CA$1,#REF!,CA2,FALSE)</f>
        <v>#REF!</v>
      </c>
      <c r="CB36" s="121" t="e">
        <f>VLOOKUP(CB$1,#REF!,CB2,FALSE)</f>
        <v>#REF!</v>
      </c>
      <c r="CD36" s="9">
        <f t="shared" si="32"/>
        <v>33</v>
      </c>
      <c r="CE36" s="47" t="e">
        <f t="shared" si="24"/>
        <v>#REF!</v>
      </c>
      <c r="CF36" s="121" t="e">
        <f>VLOOKUP(CF$1,#REF!,CF2,FALSE)</f>
        <v>#REF!</v>
      </c>
      <c r="CG36" s="121" t="e">
        <f>VLOOKUP(CG$1,#REF!,CG2,FALSE)</f>
        <v>#REF!</v>
      </c>
      <c r="CH36" s="121" t="e">
        <f>VLOOKUP(CH$1,#REF!,CH2,FALSE)</f>
        <v>#REF!</v>
      </c>
      <c r="CI36" s="121" t="e">
        <f>VLOOKUP(CI$1,#REF!,CI2,FALSE)</f>
        <v>#REF!</v>
      </c>
      <c r="CJ36" s="121" t="e">
        <f>VLOOKUP(CJ$1,#REF!,CJ2,FALSE)</f>
        <v>#REF!</v>
      </c>
      <c r="CK36" s="121" t="e">
        <f>VLOOKUP(CK$1,#REF!,CK2,FALSE)</f>
        <v>#REF!</v>
      </c>
      <c r="CL36" s="121" t="e">
        <f>VLOOKUP(CL$1,#REF!,CL2,FALSE)</f>
        <v>#REF!</v>
      </c>
      <c r="CM36" s="121" t="e">
        <f>VLOOKUP(CM$1,#REF!,CM2,FALSE)</f>
        <v>#REF!</v>
      </c>
      <c r="CN36" s="121" t="e">
        <f>VLOOKUP(CN$1,#REF!,CN2,FALSE)</f>
        <v>#REF!</v>
      </c>
      <c r="CO36" s="121" t="e">
        <f>VLOOKUP(CO$1,#REF!,CO2,FALSE)</f>
        <v>#REF!</v>
      </c>
      <c r="CQ36" s="9">
        <f t="shared" si="33"/>
        <v>33</v>
      </c>
      <c r="CR36" s="47" t="e">
        <f t="shared" si="25"/>
        <v>#REF!</v>
      </c>
      <c r="CS36" s="121" t="e">
        <f>VLOOKUP(CS$1,#REF!,CS2,FALSE)</f>
        <v>#REF!</v>
      </c>
      <c r="CT36" s="121" t="e">
        <f>VLOOKUP(CT$1,#REF!,CT2,FALSE)</f>
        <v>#REF!</v>
      </c>
      <c r="CU36" s="121" t="e">
        <f>VLOOKUP(CU$1,#REF!,CU2,FALSE)</f>
        <v>#REF!</v>
      </c>
      <c r="CV36" s="121" t="e">
        <f>VLOOKUP(CV$1,#REF!,CV2,FALSE)</f>
        <v>#REF!</v>
      </c>
      <c r="CW36" s="121" t="e">
        <f>VLOOKUP(CW$1,#REF!,CW2,FALSE)</f>
        <v>#REF!</v>
      </c>
      <c r="CX36" s="121" t="e">
        <f>VLOOKUP(CX$1,#REF!,CX2,FALSE)</f>
        <v>#REF!</v>
      </c>
      <c r="CY36" s="121" t="e">
        <f>VLOOKUP(CY$1,#REF!,CY2,FALSE)</f>
        <v>#REF!</v>
      </c>
      <c r="CZ36" s="121" t="e">
        <f>VLOOKUP(CZ$1,#REF!,CZ2,FALSE)</f>
        <v>#REF!</v>
      </c>
      <c r="DA36" s="121" t="e">
        <f>VLOOKUP(DA$1,#REF!,DA2,FALSE)</f>
        <v>#REF!</v>
      </c>
      <c r="DB36" s="121" t="e">
        <f>VLOOKUP(DB$1,#REF!,DB2,FALSE)</f>
        <v>#REF!</v>
      </c>
    </row>
    <row r="37" spans="2:106" s="104" customFormat="1" ht="27" hidden="1" customHeight="1" x14ac:dyDescent="0.25">
      <c r="B37" s="99">
        <f t="shared" si="26"/>
        <v>34</v>
      </c>
      <c r="C37" s="100" t="e">
        <f>#REF!</f>
        <v>#REF!</v>
      </c>
      <c r="D37" s="101" t="e">
        <f>VLOOKUP(D$1,#REF!,D2,FALSE)</f>
        <v>#REF!</v>
      </c>
      <c r="E37" s="101" t="e">
        <f>VLOOKUP(E$1,#REF!,E2,FALSE)</f>
        <v>#REF!</v>
      </c>
      <c r="F37" s="101" t="e">
        <f>VLOOKUP(F$1,#REF!,F2,FALSE)</f>
        <v>#REF!</v>
      </c>
      <c r="G37" s="101" t="e">
        <f>VLOOKUP(G$1,#REF!,G2,FALSE)</f>
        <v>#REF!</v>
      </c>
      <c r="H37" s="101" t="e">
        <f>VLOOKUP(H$1,#REF!,H2,FALSE)</f>
        <v>#REF!</v>
      </c>
      <c r="I37" s="101" t="e">
        <f>VLOOKUP(I$1,#REF!,I2,FALSE)</f>
        <v>#REF!</v>
      </c>
      <c r="J37" s="101" t="e">
        <f>VLOOKUP(J$1,#REF!,J2,FALSE)</f>
        <v>#REF!</v>
      </c>
      <c r="K37" s="101" t="e">
        <f>VLOOKUP(K$1,#REF!,K2,FALSE)</f>
        <v>#REF!</v>
      </c>
      <c r="L37" s="101" t="e">
        <f>VLOOKUP(L$1,#REF!,L2,FALSE)</f>
        <v>#REF!</v>
      </c>
      <c r="M37" s="101" t="e">
        <f>VLOOKUP(M$1,#REF!,M2,FALSE)</f>
        <v>#REF!</v>
      </c>
      <c r="N37" s="102">
        <f t="shared" si="17"/>
        <v>0</v>
      </c>
      <c r="O37" s="103" t="str">
        <f t="shared" si="18"/>
        <v>No-To be included in the study</v>
      </c>
      <c r="Q37" s="105">
        <f t="shared" si="27"/>
        <v>34</v>
      </c>
      <c r="R37" s="105" t="e">
        <f t="shared" si="19"/>
        <v>#REF!</v>
      </c>
      <c r="S37" s="101" t="e">
        <f>VLOOKUP(S$1,#REF!,S2,FALSE)</f>
        <v>#REF!</v>
      </c>
      <c r="T37" s="101" t="e">
        <f>VLOOKUP(T$1,#REF!,T2,FALSE)</f>
        <v>#REF!</v>
      </c>
      <c r="U37" s="101" t="e">
        <f>VLOOKUP(U$1,#REF!,U2,FALSE)</f>
        <v>#REF!</v>
      </c>
      <c r="V37" s="101" t="e">
        <f>VLOOKUP(V$1,#REF!,V2,FALSE)</f>
        <v>#REF!</v>
      </c>
      <c r="W37" s="101" t="e">
        <f>VLOOKUP(W$1,#REF!,W2,FALSE)</f>
        <v>#REF!</v>
      </c>
      <c r="X37" s="101" t="e">
        <f>VLOOKUP(X$1,#REF!,X2,FALSE)</f>
        <v>#REF!</v>
      </c>
      <c r="Y37" s="101" t="e">
        <f>VLOOKUP(Y$1,#REF!,Y2,FALSE)</f>
        <v>#REF!</v>
      </c>
      <c r="Z37" s="101" t="e">
        <f>VLOOKUP(Z$1,#REF!,Z2,FALSE)</f>
        <v>#REF!</v>
      </c>
      <c r="AA37" s="101" t="e">
        <f>VLOOKUP(AA$1,#REF!,AA2,FALSE)</f>
        <v>#REF!</v>
      </c>
      <c r="AB37" s="101" t="e">
        <f>VLOOKUP(AB$1,#REF!,AB2,FALSE)</f>
        <v>#REF!</v>
      </c>
      <c r="AD37" s="105">
        <f t="shared" si="28"/>
        <v>34</v>
      </c>
      <c r="AE37" s="105" t="e">
        <f t="shared" si="20"/>
        <v>#REF!</v>
      </c>
      <c r="AF37" s="116" t="e">
        <f>VLOOKUP(AF$1,#REF!,AF2,FALSE)</f>
        <v>#REF!</v>
      </c>
      <c r="AG37" s="116" t="e">
        <f>VLOOKUP(AG$1,#REF!,AG2,FALSE)</f>
        <v>#REF!</v>
      </c>
      <c r="AH37" s="116" t="e">
        <f>VLOOKUP(AH$1,#REF!,AH2,FALSE)</f>
        <v>#REF!</v>
      </c>
      <c r="AI37" s="116" t="e">
        <f>VLOOKUP(AI$1,#REF!,AI2,FALSE)</f>
        <v>#REF!</v>
      </c>
      <c r="AJ37" s="116" t="e">
        <f>VLOOKUP(AJ$1,#REF!,AJ2,FALSE)</f>
        <v>#REF!</v>
      </c>
      <c r="AK37" s="116" t="e">
        <f>VLOOKUP(AK$1,#REF!,AK2,FALSE)</f>
        <v>#REF!</v>
      </c>
      <c r="AL37" s="116" t="e">
        <f>VLOOKUP(AL$1,#REF!,AL2,FALSE)</f>
        <v>#REF!</v>
      </c>
      <c r="AM37" s="116" t="e">
        <f>VLOOKUP(AM$1,#REF!,AM2,FALSE)</f>
        <v>#REF!</v>
      </c>
      <c r="AN37" s="116" t="e">
        <f>VLOOKUP(AN$1,#REF!,AN2,FALSE)</f>
        <v>#REF!</v>
      </c>
      <c r="AO37" s="116" t="e">
        <f>VLOOKUP(AO$1,#REF!,AO2,FALSE)</f>
        <v>#REF!</v>
      </c>
      <c r="AQ37" s="105">
        <f t="shared" si="29"/>
        <v>34</v>
      </c>
      <c r="AR37" s="105" t="e">
        <f t="shared" si="21"/>
        <v>#REF!</v>
      </c>
      <c r="AS37" s="116" t="e">
        <f>VLOOKUP(AS$1,#REF!,AS2,FALSE)</f>
        <v>#REF!</v>
      </c>
      <c r="AT37" s="116" t="e">
        <f>VLOOKUP(AT$1,#REF!,AT2,FALSE)</f>
        <v>#REF!</v>
      </c>
      <c r="AU37" s="116" t="e">
        <f>VLOOKUP(AU$1,#REF!,AU2,FALSE)</f>
        <v>#REF!</v>
      </c>
      <c r="AV37" s="116" t="e">
        <f>VLOOKUP(AV$1,#REF!,AV2,FALSE)</f>
        <v>#REF!</v>
      </c>
      <c r="AW37" s="116" t="e">
        <f>VLOOKUP(AW$1,#REF!,AW2,FALSE)</f>
        <v>#REF!</v>
      </c>
      <c r="AX37" s="116" t="e">
        <f>VLOOKUP(AX$1,#REF!,AX2,FALSE)</f>
        <v>#REF!</v>
      </c>
      <c r="AY37" s="116" t="e">
        <f>VLOOKUP(AY$1,#REF!,AY2,FALSE)</f>
        <v>#REF!</v>
      </c>
      <c r="AZ37" s="116" t="e">
        <f>VLOOKUP(AZ$1,#REF!,AZ2,FALSE)</f>
        <v>#REF!</v>
      </c>
      <c r="BA37" s="116" t="e">
        <f>VLOOKUP(BA$1,#REF!,BA2,FALSE)</f>
        <v>#REF!</v>
      </c>
      <c r="BB37" s="116" t="e">
        <f>VLOOKUP(BB$1,#REF!,BB2,FALSE)</f>
        <v>#REF!</v>
      </c>
      <c r="BD37" s="105">
        <f t="shared" si="30"/>
        <v>34</v>
      </c>
      <c r="BE37" s="105" t="e">
        <f t="shared" si="22"/>
        <v>#REF!</v>
      </c>
      <c r="BF37" s="120" t="e">
        <f>VLOOKUP(BF$1,#REF!,BF2,FALSE)</f>
        <v>#REF!</v>
      </c>
      <c r="BG37" s="120" t="e">
        <f>VLOOKUP(BG$1,#REF!,BG2,FALSE)</f>
        <v>#REF!</v>
      </c>
      <c r="BH37" s="120" t="e">
        <f>VLOOKUP(BH$1,#REF!,BH2,FALSE)</f>
        <v>#REF!</v>
      </c>
      <c r="BI37" s="120" t="e">
        <f>VLOOKUP(BI$1,#REF!,BI2,FALSE)</f>
        <v>#REF!</v>
      </c>
      <c r="BJ37" s="120" t="e">
        <f>VLOOKUP(BJ$1,#REF!,BJ2,FALSE)</f>
        <v>#REF!</v>
      </c>
      <c r="BK37" s="120" t="e">
        <f>VLOOKUP(BK$1,#REF!,BK2,FALSE)</f>
        <v>#REF!</v>
      </c>
      <c r="BL37" s="120" t="e">
        <f>VLOOKUP(BL$1,#REF!,BL2,FALSE)</f>
        <v>#REF!</v>
      </c>
      <c r="BM37" s="120" t="e">
        <f>VLOOKUP(BM$1,#REF!,BM2,FALSE)</f>
        <v>#REF!</v>
      </c>
      <c r="BN37" s="120" t="e">
        <f>VLOOKUP(BN$1,#REF!,BN2,FALSE)</f>
        <v>#REF!</v>
      </c>
      <c r="BO37" s="120" t="e">
        <f>VLOOKUP(BO$1,#REF!,BO2,FALSE)</f>
        <v>#REF!</v>
      </c>
      <c r="BQ37" s="105">
        <f t="shared" si="31"/>
        <v>34</v>
      </c>
      <c r="BR37" s="105" t="e">
        <f t="shared" si="23"/>
        <v>#REF!</v>
      </c>
      <c r="BS37" s="120" t="e">
        <f>VLOOKUP(BS$1,#REF!,BS2,FALSE)</f>
        <v>#REF!</v>
      </c>
      <c r="BT37" s="120" t="e">
        <f>VLOOKUP(BT$1,#REF!,BT2,FALSE)</f>
        <v>#REF!</v>
      </c>
      <c r="BU37" s="120" t="e">
        <f>VLOOKUP(BU$1,#REF!,BU2,FALSE)</f>
        <v>#REF!</v>
      </c>
      <c r="BV37" s="120" t="e">
        <f>VLOOKUP(BV$1,#REF!,BV2,FALSE)</f>
        <v>#REF!</v>
      </c>
      <c r="BW37" s="120" t="e">
        <f>VLOOKUP(BW$1,#REF!,BW2,FALSE)</f>
        <v>#REF!</v>
      </c>
      <c r="BX37" s="120" t="e">
        <f>VLOOKUP(BX$1,#REF!,BX2,FALSE)</f>
        <v>#REF!</v>
      </c>
      <c r="BY37" s="120" t="e">
        <f>VLOOKUP(BY$1,#REF!,BY2,FALSE)</f>
        <v>#REF!</v>
      </c>
      <c r="BZ37" s="120" t="e">
        <f>VLOOKUP(BZ$1,#REF!,BZ2,FALSE)</f>
        <v>#REF!</v>
      </c>
      <c r="CA37" s="120" t="e">
        <f>VLOOKUP(CA$1,#REF!,CA2,FALSE)</f>
        <v>#REF!</v>
      </c>
      <c r="CB37" s="120" t="e">
        <f>VLOOKUP(CB$1,#REF!,CB2,FALSE)</f>
        <v>#REF!</v>
      </c>
      <c r="CD37" s="105">
        <f t="shared" si="32"/>
        <v>34</v>
      </c>
      <c r="CE37" s="105" t="e">
        <f t="shared" si="24"/>
        <v>#REF!</v>
      </c>
      <c r="CF37" s="120" t="e">
        <f>VLOOKUP(CF$1,#REF!,CF2,FALSE)</f>
        <v>#REF!</v>
      </c>
      <c r="CG37" s="120" t="e">
        <f>VLOOKUP(CG$1,#REF!,CG2,FALSE)</f>
        <v>#REF!</v>
      </c>
      <c r="CH37" s="120" t="e">
        <f>VLOOKUP(CH$1,#REF!,CH2,FALSE)</f>
        <v>#REF!</v>
      </c>
      <c r="CI37" s="120" t="e">
        <f>VLOOKUP(CI$1,#REF!,CI2,FALSE)</f>
        <v>#REF!</v>
      </c>
      <c r="CJ37" s="120" t="e">
        <f>VLOOKUP(CJ$1,#REF!,CJ2,FALSE)</f>
        <v>#REF!</v>
      </c>
      <c r="CK37" s="120" t="e">
        <f>VLOOKUP(CK$1,#REF!,CK2,FALSE)</f>
        <v>#REF!</v>
      </c>
      <c r="CL37" s="120" t="e">
        <f>VLOOKUP(CL$1,#REF!,CL2,FALSE)</f>
        <v>#REF!</v>
      </c>
      <c r="CM37" s="120" t="e">
        <f>VLOOKUP(CM$1,#REF!,CM2,FALSE)</f>
        <v>#REF!</v>
      </c>
      <c r="CN37" s="120" t="e">
        <f>VLOOKUP(CN$1,#REF!,CN2,FALSE)</f>
        <v>#REF!</v>
      </c>
      <c r="CO37" s="120" t="e">
        <f>VLOOKUP(CO$1,#REF!,CO2,FALSE)</f>
        <v>#REF!</v>
      </c>
      <c r="CQ37" s="105">
        <f t="shared" si="33"/>
        <v>34</v>
      </c>
      <c r="CR37" s="105" t="e">
        <f t="shared" si="25"/>
        <v>#REF!</v>
      </c>
      <c r="CS37" s="120" t="e">
        <f>VLOOKUP(CS$1,#REF!,CS2,FALSE)</f>
        <v>#REF!</v>
      </c>
      <c r="CT37" s="120" t="e">
        <f>VLOOKUP(CT$1,#REF!,CT2,FALSE)</f>
        <v>#REF!</v>
      </c>
      <c r="CU37" s="120" t="e">
        <f>VLOOKUP(CU$1,#REF!,CU2,FALSE)</f>
        <v>#REF!</v>
      </c>
      <c r="CV37" s="120" t="e">
        <f>VLOOKUP(CV$1,#REF!,CV2,FALSE)</f>
        <v>#REF!</v>
      </c>
      <c r="CW37" s="120" t="e">
        <f>VLOOKUP(CW$1,#REF!,CW2,FALSE)</f>
        <v>#REF!</v>
      </c>
      <c r="CX37" s="120" t="e">
        <f>VLOOKUP(CX$1,#REF!,CX2,FALSE)</f>
        <v>#REF!</v>
      </c>
      <c r="CY37" s="120" t="e">
        <f>VLOOKUP(CY$1,#REF!,CY2,FALSE)</f>
        <v>#REF!</v>
      </c>
      <c r="CZ37" s="120" t="e">
        <f>VLOOKUP(CZ$1,#REF!,CZ2,FALSE)</f>
        <v>#REF!</v>
      </c>
      <c r="DA37" s="120" t="e">
        <f>VLOOKUP(DA$1,#REF!,DA2,FALSE)</f>
        <v>#REF!</v>
      </c>
      <c r="DB37" s="120" t="e">
        <f>VLOOKUP(DB$1,#REF!,DB2,FALSE)</f>
        <v>#REF!</v>
      </c>
    </row>
    <row r="38" spans="2:106" ht="18" x14ac:dyDescent="0.25">
      <c r="B38" s="53">
        <f t="shared" si="26"/>
        <v>35</v>
      </c>
      <c r="C38" s="97" t="e">
        <f>#REF!</f>
        <v>#REF!</v>
      </c>
      <c r="D38" s="57" t="e">
        <f>VLOOKUP(D$1,#REF!,D2,FALSE)</f>
        <v>#REF!</v>
      </c>
      <c r="E38" s="57" t="e">
        <f>VLOOKUP(E$1,#REF!,E2,FALSE)</f>
        <v>#REF!</v>
      </c>
      <c r="F38" s="57" t="e">
        <f>VLOOKUP(F$1,#REF!,F2,FALSE)</f>
        <v>#REF!</v>
      </c>
      <c r="G38" s="57" t="e">
        <f>VLOOKUP(G$1,#REF!,G2,FALSE)</f>
        <v>#REF!</v>
      </c>
      <c r="H38" s="57" t="e">
        <f>VLOOKUP(H$1,#REF!,H2,FALSE)</f>
        <v>#REF!</v>
      </c>
      <c r="I38" s="57" t="e">
        <f>VLOOKUP(I$1,#REF!,I2,FALSE)</f>
        <v>#REF!</v>
      </c>
      <c r="J38" s="57" t="e">
        <f>VLOOKUP(J$1,#REF!,J2,FALSE)</f>
        <v>#REF!</v>
      </c>
      <c r="K38" s="57" t="e">
        <f>VLOOKUP(K$1,#REF!,K2,FALSE)</f>
        <v>#REF!</v>
      </c>
      <c r="L38" s="57" t="e">
        <f>VLOOKUP(L$1,#REF!,L2,FALSE)</f>
        <v>#REF!</v>
      </c>
      <c r="M38" s="57" t="e">
        <f>VLOOKUP(M$1,#REF!,M2,FALSE)</f>
        <v>#REF!</v>
      </c>
      <c r="N38" s="55">
        <f t="shared" si="17"/>
        <v>0</v>
      </c>
      <c r="O38" s="50" t="str">
        <f t="shared" si="18"/>
        <v>No-To be included in the study</v>
      </c>
      <c r="Q38" s="9">
        <f t="shared" si="27"/>
        <v>35</v>
      </c>
      <c r="R38" s="47" t="e">
        <f t="shared" si="19"/>
        <v>#REF!</v>
      </c>
      <c r="S38" s="57" t="e">
        <f>VLOOKUP(S$1,#REF!,S2,FALSE)</f>
        <v>#REF!</v>
      </c>
      <c r="T38" s="57" t="e">
        <f>VLOOKUP(T$1,#REF!,T2,FALSE)</f>
        <v>#REF!</v>
      </c>
      <c r="U38" s="57" t="e">
        <f>VLOOKUP(U$1,#REF!,U2,FALSE)</f>
        <v>#REF!</v>
      </c>
      <c r="V38" s="57" t="e">
        <f>VLOOKUP(V$1,#REF!,V2,FALSE)</f>
        <v>#REF!</v>
      </c>
      <c r="W38" s="57" t="e">
        <f>VLOOKUP(W$1,#REF!,W2,FALSE)</f>
        <v>#REF!</v>
      </c>
      <c r="X38" s="57" t="e">
        <f>VLOOKUP(X$1,#REF!,X2,FALSE)</f>
        <v>#REF!</v>
      </c>
      <c r="Y38" s="57" t="e">
        <f>VLOOKUP(Y$1,#REF!,Y2,FALSE)</f>
        <v>#REF!</v>
      </c>
      <c r="Z38" s="57" t="e">
        <f>VLOOKUP(Z$1,#REF!,Z2,FALSE)</f>
        <v>#REF!</v>
      </c>
      <c r="AA38" s="57" t="e">
        <f>VLOOKUP(AA$1,#REF!,AA2,FALSE)</f>
        <v>#REF!</v>
      </c>
      <c r="AB38" s="57" t="e">
        <f>VLOOKUP(AB$1,#REF!,AB2,FALSE)</f>
        <v>#REF!</v>
      </c>
      <c r="AD38" s="9">
        <f t="shared" si="28"/>
        <v>35</v>
      </c>
      <c r="AE38" s="47" t="e">
        <f t="shared" si="20"/>
        <v>#REF!</v>
      </c>
      <c r="AF38" s="117" t="e">
        <f>VLOOKUP(AF$1,#REF!,AF2,FALSE)</f>
        <v>#REF!</v>
      </c>
      <c r="AG38" s="117" t="e">
        <f>VLOOKUP(AG$1,#REF!,AG2,FALSE)</f>
        <v>#REF!</v>
      </c>
      <c r="AH38" s="117" t="e">
        <f>VLOOKUP(AH$1,#REF!,AH2,FALSE)</f>
        <v>#REF!</v>
      </c>
      <c r="AI38" s="117" t="e">
        <f>VLOOKUP(AI$1,#REF!,AI2,FALSE)</f>
        <v>#REF!</v>
      </c>
      <c r="AJ38" s="117" t="e">
        <f>VLOOKUP(AJ$1,#REF!,AJ2,FALSE)</f>
        <v>#REF!</v>
      </c>
      <c r="AK38" s="117" t="e">
        <f>VLOOKUP(AK$1,#REF!,AK2,FALSE)</f>
        <v>#REF!</v>
      </c>
      <c r="AL38" s="117" t="e">
        <f>VLOOKUP(AL$1,#REF!,AL2,FALSE)</f>
        <v>#REF!</v>
      </c>
      <c r="AM38" s="117" t="e">
        <f>VLOOKUP(AM$1,#REF!,AM2,FALSE)</f>
        <v>#REF!</v>
      </c>
      <c r="AN38" s="117" t="e">
        <f>VLOOKUP(AN$1,#REF!,AN2,FALSE)</f>
        <v>#REF!</v>
      </c>
      <c r="AO38" s="117" t="e">
        <f>VLOOKUP(AO$1,#REF!,AO2,FALSE)</f>
        <v>#REF!</v>
      </c>
      <c r="AQ38" s="9">
        <f t="shared" si="29"/>
        <v>35</v>
      </c>
      <c r="AR38" s="47" t="e">
        <f t="shared" si="21"/>
        <v>#REF!</v>
      </c>
      <c r="AS38" s="117" t="e">
        <f>VLOOKUP(AS$1,#REF!,AS2,FALSE)</f>
        <v>#REF!</v>
      </c>
      <c r="AT38" s="117" t="e">
        <f>VLOOKUP(AT$1,#REF!,AT2,FALSE)</f>
        <v>#REF!</v>
      </c>
      <c r="AU38" s="117" t="e">
        <f>VLOOKUP(AU$1,#REF!,AU2,FALSE)</f>
        <v>#REF!</v>
      </c>
      <c r="AV38" s="117" t="e">
        <f>VLOOKUP(AV$1,#REF!,AV2,FALSE)</f>
        <v>#REF!</v>
      </c>
      <c r="AW38" s="117" t="e">
        <f>VLOOKUP(AW$1,#REF!,AW2,FALSE)</f>
        <v>#REF!</v>
      </c>
      <c r="AX38" s="117" t="e">
        <f>VLOOKUP(AX$1,#REF!,AX2,FALSE)</f>
        <v>#REF!</v>
      </c>
      <c r="AY38" s="117" t="e">
        <f>VLOOKUP(AY$1,#REF!,AY2,FALSE)</f>
        <v>#REF!</v>
      </c>
      <c r="AZ38" s="117" t="e">
        <f>VLOOKUP(AZ$1,#REF!,AZ2,FALSE)</f>
        <v>#REF!</v>
      </c>
      <c r="BA38" s="117" t="e">
        <f>VLOOKUP(BA$1,#REF!,BA2,FALSE)</f>
        <v>#REF!</v>
      </c>
      <c r="BB38" s="117" t="e">
        <f>VLOOKUP(BB$1,#REF!,BB2,FALSE)</f>
        <v>#REF!</v>
      </c>
      <c r="BD38" s="9">
        <f t="shared" si="30"/>
        <v>35</v>
      </c>
      <c r="BE38" s="47" t="e">
        <f t="shared" si="22"/>
        <v>#REF!</v>
      </c>
      <c r="BF38" s="121" t="e">
        <f>VLOOKUP(BF$1,#REF!,BF2,FALSE)</f>
        <v>#REF!</v>
      </c>
      <c r="BG38" s="121" t="e">
        <f>VLOOKUP(BG$1,#REF!,BG2,FALSE)</f>
        <v>#REF!</v>
      </c>
      <c r="BH38" s="121" t="e">
        <f>VLOOKUP(BH$1,#REF!,BH2,FALSE)</f>
        <v>#REF!</v>
      </c>
      <c r="BI38" s="121" t="e">
        <f>VLOOKUP(BI$1,#REF!,BI2,FALSE)</f>
        <v>#REF!</v>
      </c>
      <c r="BJ38" s="121" t="e">
        <f>VLOOKUP(BJ$1,#REF!,BJ2,FALSE)</f>
        <v>#REF!</v>
      </c>
      <c r="BK38" s="121" t="e">
        <f>VLOOKUP(BK$1,#REF!,BK2,FALSE)</f>
        <v>#REF!</v>
      </c>
      <c r="BL38" s="121" t="e">
        <f>VLOOKUP(BL$1,#REF!,BL2,FALSE)</f>
        <v>#REF!</v>
      </c>
      <c r="BM38" s="121" t="e">
        <f>VLOOKUP(BM$1,#REF!,BM2,FALSE)</f>
        <v>#REF!</v>
      </c>
      <c r="BN38" s="121" t="e">
        <f>VLOOKUP(BN$1,#REF!,BN2,FALSE)</f>
        <v>#REF!</v>
      </c>
      <c r="BO38" s="121" t="e">
        <f>VLOOKUP(BO$1,#REF!,BO2,FALSE)</f>
        <v>#REF!</v>
      </c>
      <c r="BQ38" s="9">
        <f t="shared" si="31"/>
        <v>35</v>
      </c>
      <c r="BR38" s="47" t="e">
        <f t="shared" si="23"/>
        <v>#REF!</v>
      </c>
      <c r="BS38" s="121" t="e">
        <f>VLOOKUP(BS$1,#REF!,BS2,FALSE)</f>
        <v>#REF!</v>
      </c>
      <c r="BT38" s="121" t="e">
        <f>VLOOKUP(BT$1,#REF!,BT2,FALSE)</f>
        <v>#REF!</v>
      </c>
      <c r="BU38" s="121" t="e">
        <f>VLOOKUP(BU$1,#REF!,BU2,FALSE)</f>
        <v>#REF!</v>
      </c>
      <c r="BV38" s="121" t="e">
        <f>VLOOKUP(BV$1,#REF!,BV2,FALSE)</f>
        <v>#REF!</v>
      </c>
      <c r="BW38" s="121" t="e">
        <f>VLOOKUP(BW$1,#REF!,BW2,FALSE)</f>
        <v>#REF!</v>
      </c>
      <c r="BX38" s="121" t="e">
        <f>VLOOKUP(BX$1,#REF!,BX2,FALSE)</f>
        <v>#REF!</v>
      </c>
      <c r="BY38" s="121" t="e">
        <f>VLOOKUP(BY$1,#REF!,BY2,FALSE)</f>
        <v>#REF!</v>
      </c>
      <c r="BZ38" s="121" t="e">
        <f>VLOOKUP(BZ$1,#REF!,BZ2,FALSE)</f>
        <v>#REF!</v>
      </c>
      <c r="CA38" s="121" t="e">
        <f>VLOOKUP(CA$1,#REF!,CA2,FALSE)</f>
        <v>#REF!</v>
      </c>
      <c r="CB38" s="121" t="e">
        <f>VLOOKUP(CB$1,#REF!,CB2,FALSE)</f>
        <v>#REF!</v>
      </c>
      <c r="CD38" s="9">
        <f t="shared" si="32"/>
        <v>35</v>
      </c>
      <c r="CE38" s="47" t="e">
        <f t="shared" si="24"/>
        <v>#REF!</v>
      </c>
      <c r="CF38" s="121" t="e">
        <f>VLOOKUP(CF$1,#REF!,CF2,FALSE)</f>
        <v>#REF!</v>
      </c>
      <c r="CG38" s="121" t="e">
        <f>VLOOKUP(CG$1,#REF!,CG2,FALSE)</f>
        <v>#REF!</v>
      </c>
      <c r="CH38" s="121" t="e">
        <f>VLOOKUP(CH$1,#REF!,CH2,FALSE)</f>
        <v>#REF!</v>
      </c>
      <c r="CI38" s="121" t="e">
        <f>VLOOKUP(CI$1,#REF!,CI2,FALSE)</f>
        <v>#REF!</v>
      </c>
      <c r="CJ38" s="121" t="e">
        <f>VLOOKUP(CJ$1,#REF!,CJ2,FALSE)</f>
        <v>#REF!</v>
      </c>
      <c r="CK38" s="121" t="e">
        <f>VLOOKUP(CK$1,#REF!,CK2,FALSE)</f>
        <v>#REF!</v>
      </c>
      <c r="CL38" s="121" t="e">
        <f>VLOOKUP(CL$1,#REF!,CL2,FALSE)</f>
        <v>#REF!</v>
      </c>
      <c r="CM38" s="121" t="e">
        <f>VLOOKUP(CM$1,#REF!,CM2,FALSE)</f>
        <v>#REF!</v>
      </c>
      <c r="CN38" s="121" t="e">
        <f>VLOOKUP(CN$1,#REF!,CN2,FALSE)</f>
        <v>#REF!</v>
      </c>
      <c r="CO38" s="121" t="e">
        <f>VLOOKUP(CO$1,#REF!,CO2,FALSE)</f>
        <v>#REF!</v>
      </c>
      <c r="CQ38" s="9">
        <f t="shared" si="33"/>
        <v>35</v>
      </c>
      <c r="CR38" s="47" t="e">
        <f t="shared" si="25"/>
        <v>#REF!</v>
      </c>
      <c r="CS38" s="121" t="e">
        <f>VLOOKUP(CS$1,#REF!,CS2,FALSE)</f>
        <v>#REF!</v>
      </c>
      <c r="CT38" s="121" t="e">
        <f>VLOOKUP(CT$1,#REF!,CT2,FALSE)</f>
        <v>#REF!</v>
      </c>
      <c r="CU38" s="121" t="e">
        <f>VLOOKUP(CU$1,#REF!,CU2,FALSE)</f>
        <v>#REF!</v>
      </c>
      <c r="CV38" s="121" t="e">
        <f>VLOOKUP(CV$1,#REF!,CV2,FALSE)</f>
        <v>#REF!</v>
      </c>
      <c r="CW38" s="121" t="e">
        <f>VLOOKUP(CW$1,#REF!,CW2,FALSE)</f>
        <v>#REF!</v>
      </c>
      <c r="CX38" s="121" t="e">
        <f>VLOOKUP(CX$1,#REF!,CX2,FALSE)</f>
        <v>#REF!</v>
      </c>
      <c r="CY38" s="121" t="e">
        <f>VLOOKUP(CY$1,#REF!,CY2,FALSE)</f>
        <v>#REF!</v>
      </c>
      <c r="CZ38" s="121" t="e">
        <f>VLOOKUP(CZ$1,#REF!,CZ2,FALSE)</f>
        <v>#REF!</v>
      </c>
      <c r="DA38" s="121" t="e">
        <f>VLOOKUP(DA$1,#REF!,DA2,FALSE)</f>
        <v>#REF!</v>
      </c>
      <c r="DB38" s="121" t="e">
        <f>VLOOKUP(DB$1,#REF!,DB2,FALSE)</f>
        <v>#REF!</v>
      </c>
    </row>
    <row r="39" spans="2:106" ht="18" x14ac:dyDescent="0.25">
      <c r="B39" s="53">
        <f t="shared" si="26"/>
        <v>36</v>
      </c>
      <c r="C39" s="97" t="e">
        <f>#REF!</f>
        <v>#REF!</v>
      </c>
      <c r="D39" s="57" t="e">
        <f>VLOOKUP(D$1,#REF!,D2,FALSE)</f>
        <v>#REF!</v>
      </c>
      <c r="E39" s="57" t="e">
        <f>VLOOKUP(E$1,#REF!,E2,FALSE)</f>
        <v>#REF!</v>
      </c>
      <c r="F39" s="57" t="e">
        <f>VLOOKUP(F$1,#REF!,F2,FALSE)</f>
        <v>#REF!</v>
      </c>
      <c r="G39" s="57" t="e">
        <f>VLOOKUP(G$1,#REF!,G2,FALSE)</f>
        <v>#REF!</v>
      </c>
      <c r="H39" s="57" t="e">
        <f>VLOOKUP(H$1,#REF!,H2,FALSE)</f>
        <v>#REF!</v>
      </c>
      <c r="I39" s="57" t="e">
        <f>VLOOKUP(I$1,#REF!,I2,FALSE)</f>
        <v>#REF!</v>
      </c>
      <c r="J39" s="57" t="e">
        <f>VLOOKUP(J$1,#REF!,J2,FALSE)</f>
        <v>#REF!</v>
      </c>
      <c r="K39" s="57" t="e">
        <f>VLOOKUP(K$1,#REF!,K2,FALSE)</f>
        <v>#REF!</v>
      </c>
      <c r="L39" s="57" t="e">
        <f>VLOOKUP(L$1,#REF!,L2,FALSE)</f>
        <v>#REF!</v>
      </c>
      <c r="M39" s="57" t="e">
        <f>VLOOKUP(M$1,#REF!,M2,FALSE)</f>
        <v>#REF!</v>
      </c>
      <c r="N39" s="55">
        <f t="shared" si="17"/>
        <v>0</v>
      </c>
      <c r="O39" s="50" t="str">
        <f t="shared" si="18"/>
        <v>No-To be included in the study</v>
      </c>
      <c r="Q39" s="9">
        <f t="shared" si="27"/>
        <v>36</v>
      </c>
      <c r="R39" s="47" t="e">
        <f t="shared" si="19"/>
        <v>#REF!</v>
      </c>
      <c r="S39" s="57" t="e">
        <f>VLOOKUP(S$1,#REF!,S2,FALSE)</f>
        <v>#REF!</v>
      </c>
      <c r="T39" s="57" t="e">
        <f>VLOOKUP(T$1,#REF!,T2,FALSE)</f>
        <v>#REF!</v>
      </c>
      <c r="U39" s="57" t="e">
        <f>VLOOKUP(U$1,#REF!,U2,FALSE)</f>
        <v>#REF!</v>
      </c>
      <c r="V39" s="57" t="e">
        <f>VLOOKUP(V$1,#REF!,V2,FALSE)</f>
        <v>#REF!</v>
      </c>
      <c r="W39" s="57" t="e">
        <f>VLOOKUP(W$1,#REF!,W2,FALSE)</f>
        <v>#REF!</v>
      </c>
      <c r="X39" s="57" t="e">
        <f>VLOOKUP(X$1,#REF!,X2,FALSE)</f>
        <v>#REF!</v>
      </c>
      <c r="Y39" s="57" t="e">
        <f>VLOOKUP(Y$1,#REF!,Y2,FALSE)</f>
        <v>#REF!</v>
      </c>
      <c r="Z39" s="57" t="e">
        <f>VLOOKUP(Z$1,#REF!,Z2,FALSE)</f>
        <v>#REF!</v>
      </c>
      <c r="AA39" s="57" t="e">
        <f>VLOOKUP(AA$1,#REF!,AA2,FALSE)</f>
        <v>#REF!</v>
      </c>
      <c r="AB39" s="57" t="e">
        <f>VLOOKUP(AB$1,#REF!,AB2,FALSE)</f>
        <v>#REF!</v>
      </c>
      <c r="AD39" s="9">
        <f t="shared" si="28"/>
        <v>36</v>
      </c>
      <c r="AE39" s="47" t="e">
        <f t="shared" si="20"/>
        <v>#REF!</v>
      </c>
      <c r="AF39" s="117" t="e">
        <f>VLOOKUP(AF$1,#REF!,AF2,FALSE)</f>
        <v>#REF!</v>
      </c>
      <c r="AG39" s="117" t="e">
        <f>VLOOKUP(AG$1,#REF!,AG2,FALSE)</f>
        <v>#REF!</v>
      </c>
      <c r="AH39" s="117" t="e">
        <f>VLOOKUP(AH$1,#REF!,AH2,FALSE)</f>
        <v>#REF!</v>
      </c>
      <c r="AI39" s="117" t="e">
        <f>VLOOKUP(AI$1,#REF!,AI2,FALSE)</f>
        <v>#REF!</v>
      </c>
      <c r="AJ39" s="117" t="e">
        <f>VLOOKUP(AJ$1,#REF!,AJ2,FALSE)</f>
        <v>#REF!</v>
      </c>
      <c r="AK39" s="117" t="e">
        <f>VLOOKUP(AK$1,#REF!,AK2,FALSE)</f>
        <v>#REF!</v>
      </c>
      <c r="AL39" s="117" t="e">
        <f>VLOOKUP(AL$1,#REF!,AL2,FALSE)</f>
        <v>#REF!</v>
      </c>
      <c r="AM39" s="117" t="e">
        <f>VLOOKUP(AM$1,#REF!,AM2,FALSE)</f>
        <v>#REF!</v>
      </c>
      <c r="AN39" s="117" t="e">
        <f>VLOOKUP(AN$1,#REF!,AN2,FALSE)</f>
        <v>#REF!</v>
      </c>
      <c r="AO39" s="117" t="e">
        <f>VLOOKUP(AO$1,#REF!,AO2,FALSE)</f>
        <v>#REF!</v>
      </c>
      <c r="AQ39" s="9">
        <f t="shared" si="29"/>
        <v>36</v>
      </c>
      <c r="AR39" s="47" t="e">
        <f t="shared" si="21"/>
        <v>#REF!</v>
      </c>
      <c r="AS39" s="117" t="e">
        <f>VLOOKUP(AS$1,#REF!,AS2,FALSE)</f>
        <v>#REF!</v>
      </c>
      <c r="AT39" s="117" t="e">
        <f>VLOOKUP(AT$1,#REF!,AT2,FALSE)</f>
        <v>#REF!</v>
      </c>
      <c r="AU39" s="117" t="e">
        <f>VLOOKUP(AU$1,#REF!,AU2,FALSE)</f>
        <v>#REF!</v>
      </c>
      <c r="AV39" s="117" t="e">
        <f>VLOOKUP(AV$1,#REF!,AV2,FALSE)</f>
        <v>#REF!</v>
      </c>
      <c r="AW39" s="117" t="e">
        <f>VLOOKUP(AW$1,#REF!,AW2,FALSE)</f>
        <v>#REF!</v>
      </c>
      <c r="AX39" s="117" t="e">
        <f>VLOOKUP(AX$1,#REF!,AX2,FALSE)</f>
        <v>#REF!</v>
      </c>
      <c r="AY39" s="117" t="e">
        <f>VLOOKUP(AY$1,#REF!,AY2,FALSE)</f>
        <v>#REF!</v>
      </c>
      <c r="AZ39" s="117" t="e">
        <f>VLOOKUP(AZ$1,#REF!,AZ2,FALSE)</f>
        <v>#REF!</v>
      </c>
      <c r="BA39" s="117" t="e">
        <f>VLOOKUP(BA$1,#REF!,BA2,FALSE)</f>
        <v>#REF!</v>
      </c>
      <c r="BB39" s="117" t="e">
        <f>VLOOKUP(BB$1,#REF!,BB2,FALSE)</f>
        <v>#REF!</v>
      </c>
      <c r="BD39" s="9">
        <f t="shared" si="30"/>
        <v>36</v>
      </c>
      <c r="BE39" s="47" t="e">
        <f t="shared" si="22"/>
        <v>#REF!</v>
      </c>
      <c r="BF39" s="121" t="e">
        <f>VLOOKUP(BF$1,#REF!,BF2,FALSE)</f>
        <v>#REF!</v>
      </c>
      <c r="BG39" s="121" t="e">
        <f>VLOOKUP(BG$1,#REF!,BG2,FALSE)</f>
        <v>#REF!</v>
      </c>
      <c r="BH39" s="121" t="e">
        <f>VLOOKUP(BH$1,#REF!,BH2,FALSE)</f>
        <v>#REF!</v>
      </c>
      <c r="BI39" s="121" t="e">
        <f>VLOOKUP(BI$1,#REF!,BI2,FALSE)</f>
        <v>#REF!</v>
      </c>
      <c r="BJ39" s="121" t="e">
        <f>VLOOKUP(BJ$1,#REF!,BJ2,FALSE)</f>
        <v>#REF!</v>
      </c>
      <c r="BK39" s="121" t="e">
        <f>VLOOKUP(BK$1,#REF!,BK2,FALSE)</f>
        <v>#REF!</v>
      </c>
      <c r="BL39" s="121" t="e">
        <f>VLOOKUP(BL$1,#REF!,BL2,FALSE)</f>
        <v>#REF!</v>
      </c>
      <c r="BM39" s="121" t="e">
        <f>VLOOKUP(BM$1,#REF!,BM2,FALSE)</f>
        <v>#REF!</v>
      </c>
      <c r="BN39" s="121" t="e">
        <f>VLOOKUP(BN$1,#REF!,BN2,FALSE)</f>
        <v>#REF!</v>
      </c>
      <c r="BO39" s="121" t="e">
        <f>VLOOKUP(BO$1,#REF!,BO2,FALSE)</f>
        <v>#REF!</v>
      </c>
      <c r="BQ39" s="9">
        <f t="shared" si="31"/>
        <v>36</v>
      </c>
      <c r="BR39" s="47" t="e">
        <f t="shared" si="23"/>
        <v>#REF!</v>
      </c>
      <c r="BS39" s="121" t="e">
        <f>VLOOKUP(BS$1,#REF!,BS2,FALSE)</f>
        <v>#REF!</v>
      </c>
      <c r="BT39" s="121" t="e">
        <f>VLOOKUP(BT$1,#REF!,BT2,FALSE)</f>
        <v>#REF!</v>
      </c>
      <c r="BU39" s="121" t="e">
        <f>VLOOKUP(BU$1,#REF!,BU2,FALSE)</f>
        <v>#REF!</v>
      </c>
      <c r="BV39" s="121" t="e">
        <f>VLOOKUP(BV$1,#REF!,BV2,FALSE)</f>
        <v>#REF!</v>
      </c>
      <c r="BW39" s="121" t="e">
        <f>VLOOKUP(BW$1,#REF!,BW2,FALSE)</f>
        <v>#REF!</v>
      </c>
      <c r="BX39" s="121" t="e">
        <f>VLOOKUP(BX$1,#REF!,BX2,FALSE)</f>
        <v>#REF!</v>
      </c>
      <c r="BY39" s="121" t="e">
        <f>VLOOKUP(BY$1,#REF!,BY2,FALSE)</f>
        <v>#REF!</v>
      </c>
      <c r="BZ39" s="121" t="e">
        <f>VLOOKUP(BZ$1,#REF!,BZ2,FALSE)</f>
        <v>#REF!</v>
      </c>
      <c r="CA39" s="121" t="e">
        <f>VLOOKUP(CA$1,#REF!,CA2,FALSE)</f>
        <v>#REF!</v>
      </c>
      <c r="CB39" s="121" t="e">
        <f>VLOOKUP(CB$1,#REF!,CB2,FALSE)</f>
        <v>#REF!</v>
      </c>
      <c r="CD39" s="9">
        <f t="shared" si="32"/>
        <v>36</v>
      </c>
      <c r="CE39" s="47" t="e">
        <f t="shared" si="24"/>
        <v>#REF!</v>
      </c>
      <c r="CF39" s="121" t="e">
        <f>VLOOKUP(CF$1,#REF!,CF2,FALSE)</f>
        <v>#REF!</v>
      </c>
      <c r="CG39" s="121" t="e">
        <f>VLOOKUP(CG$1,#REF!,CG2,FALSE)</f>
        <v>#REF!</v>
      </c>
      <c r="CH39" s="121" t="e">
        <f>VLOOKUP(CH$1,#REF!,CH2,FALSE)</f>
        <v>#REF!</v>
      </c>
      <c r="CI39" s="121" t="e">
        <f>VLOOKUP(CI$1,#REF!,CI2,FALSE)</f>
        <v>#REF!</v>
      </c>
      <c r="CJ39" s="121" t="e">
        <f>VLOOKUP(CJ$1,#REF!,CJ2,FALSE)</f>
        <v>#REF!</v>
      </c>
      <c r="CK39" s="121" t="e">
        <f>VLOOKUP(CK$1,#REF!,CK2,FALSE)</f>
        <v>#REF!</v>
      </c>
      <c r="CL39" s="121" t="e">
        <f>VLOOKUP(CL$1,#REF!,CL2,FALSE)</f>
        <v>#REF!</v>
      </c>
      <c r="CM39" s="121" t="e">
        <f>VLOOKUP(CM$1,#REF!,CM2,FALSE)</f>
        <v>#REF!</v>
      </c>
      <c r="CN39" s="121" t="e">
        <f>VLOOKUP(CN$1,#REF!,CN2,FALSE)</f>
        <v>#REF!</v>
      </c>
      <c r="CO39" s="121" t="e">
        <f>VLOOKUP(CO$1,#REF!,CO2,FALSE)</f>
        <v>#REF!</v>
      </c>
      <c r="CQ39" s="9">
        <f t="shared" si="33"/>
        <v>36</v>
      </c>
      <c r="CR39" s="47" t="e">
        <f t="shared" si="25"/>
        <v>#REF!</v>
      </c>
      <c r="CS39" s="121" t="e">
        <f>VLOOKUP(CS$1,#REF!,CS2,FALSE)</f>
        <v>#REF!</v>
      </c>
      <c r="CT39" s="121" t="e">
        <f>VLOOKUP(CT$1,#REF!,CT2,FALSE)</f>
        <v>#REF!</v>
      </c>
      <c r="CU39" s="121" t="e">
        <f>VLOOKUP(CU$1,#REF!,CU2,FALSE)</f>
        <v>#REF!</v>
      </c>
      <c r="CV39" s="121" t="e">
        <f>VLOOKUP(CV$1,#REF!,CV2,FALSE)</f>
        <v>#REF!</v>
      </c>
      <c r="CW39" s="121" t="e">
        <f>VLOOKUP(CW$1,#REF!,CW2,FALSE)</f>
        <v>#REF!</v>
      </c>
      <c r="CX39" s="121" t="e">
        <f>VLOOKUP(CX$1,#REF!,CX2,FALSE)</f>
        <v>#REF!</v>
      </c>
      <c r="CY39" s="121" t="e">
        <f>VLOOKUP(CY$1,#REF!,CY2,FALSE)</f>
        <v>#REF!</v>
      </c>
      <c r="CZ39" s="121" t="e">
        <f>VLOOKUP(CZ$1,#REF!,CZ2,FALSE)</f>
        <v>#REF!</v>
      </c>
      <c r="DA39" s="121" t="e">
        <f>VLOOKUP(DA$1,#REF!,DA2,FALSE)</f>
        <v>#REF!</v>
      </c>
      <c r="DB39" s="121" t="e">
        <f>VLOOKUP(DB$1,#REF!,DB2,FALSE)</f>
        <v>#REF!</v>
      </c>
    </row>
    <row r="40" spans="2:106" ht="18" x14ac:dyDescent="0.25">
      <c r="B40" s="53">
        <f t="shared" si="26"/>
        <v>37</v>
      </c>
      <c r="C40" s="97" t="e">
        <f>#REF!</f>
        <v>#REF!</v>
      </c>
      <c r="D40" s="57" t="e">
        <f>VLOOKUP(D$1,#REF!,D2,FALSE)</f>
        <v>#REF!</v>
      </c>
      <c r="E40" s="57" t="e">
        <f>VLOOKUP(E$1,#REF!,E2,FALSE)</f>
        <v>#REF!</v>
      </c>
      <c r="F40" s="57" t="e">
        <f>VLOOKUP(F$1,#REF!,F2,FALSE)</f>
        <v>#REF!</v>
      </c>
      <c r="G40" s="57" t="e">
        <f>VLOOKUP(G$1,#REF!,G2,FALSE)</f>
        <v>#REF!</v>
      </c>
      <c r="H40" s="57" t="e">
        <f>VLOOKUP(H$1,#REF!,H2,FALSE)</f>
        <v>#REF!</v>
      </c>
      <c r="I40" s="57" t="e">
        <f>VLOOKUP(I$1,#REF!,I2,FALSE)</f>
        <v>#REF!</v>
      </c>
      <c r="J40" s="57" t="e">
        <f>VLOOKUP(J$1,#REF!,J2,FALSE)</f>
        <v>#REF!</v>
      </c>
      <c r="K40" s="57" t="e">
        <f>VLOOKUP(K$1,#REF!,K2,FALSE)</f>
        <v>#REF!</v>
      </c>
      <c r="L40" s="57" t="e">
        <f>VLOOKUP(L$1,#REF!,L2,FALSE)</f>
        <v>#REF!</v>
      </c>
      <c r="M40" s="57" t="e">
        <f>VLOOKUP(M$1,#REF!,M2,FALSE)</f>
        <v>#REF!</v>
      </c>
      <c r="N40" s="55">
        <f t="shared" si="17"/>
        <v>0</v>
      </c>
      <c r="O40" s="50" t="str">
        <f t="shared" si="18"/>
        <v>No-To be included in the study</v>
      </c>
      <c r="Q40" s="9">
        <f t="shared" si="27"/>
        <v>37</v>
      </c>
      <c r="R40" s="47" t="e">
        <f t="shared" si="19"/>
        <v>#REF!</v>
      </c>
      <c r="S40" s="57" t="e">
        <f>VLOOKUP(S$1,#REF!,S2,FALSE)</f>
        <v>#REF!</v>
      </c>
      <c r="T40" s="57" t="e">
        <f>VLOOKUP(T$1,#REF!,T2,FALSE)</f>
        <v>#REF!</v>
      </c>
      <c r="U40" s="57" t="e">
        <f>VLOOKUP(U$1,#REF!,U2,FALSE)</f>
        <v>#REF!</v>
      </c>
      <c r="V40" s="57" t="e">
        <f>VLOOKUP(V$1,#REF!,V2,FALSE)</f>
        <v>#REF!</v>
      </c>
      <c r="W40" s="57" t="e">
        <f>VLOOKUP(W$1,#REF!,W2,FALSE)</f>
        <v>#REF!</v>
      </c>
      <c r="X40" s="57" t="e">
        <f>VLOOKUP(X$1,#REF!,X2,FALSE)</f>
        <v>#REF!</v>
      </c>
      <c r="Y40" s="57" t="e">
        <f>VLOOKUP(Y$1,#REF!,Y2,FALSE)</f>
        <v>#REF!</v>
      </c>
      <c r="Z40" s="57" t="e">
        <f>VLOOKUP(Z$1,#REF!,Z2,FALSE)</f>
        <v>#REF!</v>
      </c>
      <c r="AA40" s="57" t="e">
        <f>VLOOKUP(AA$1,#REF!,AA2,FALSE)</f>
        <v>#REF!</v>
      </c>
      <c r="AB40" s="57" t="e">
        <f>VLOOKUP(AB$1,#REF!,AB2,FALSE)</f>
        <v>#REF!</v>
      </c>
      <c r="AD40" s="9">
        <f t="shared" si="28"/>
        <v>37</v>
      </c>
      <c r="AE40" s="47" t="e">
        <f t="shared" si="20"/>
        <v>#REF!</v>
      </c>
      <c r="AF40" s="117" t="e">
        <f>VLOOKUP(AF$1,#REF!,AF2,FALSE)</f>
        <v>#REF!</v>
      </c>
      <c r="AG40" s="117" t="e">
        <f>VLOOKUP(AG$1,#REF!,AG2,FALSE)</f>
        <v>#REF!</v>
      </c>
      <c r="AH40" s="117" t="e">
        <f>VLOOKUP(AH$1,#REF!,AH2,FALSE)</f>
        <v>#REF!</v>
      </c>
      <c r="AI40" s="117" t="e">
        <f>VLOOKUP(AI$1,#REF!,AI2,FALSE)</f>
        <v>#REF!</v>
      </c>
      <c r="AJ40" s="117" t="e">
        <f>VLOOKUP(AJ$1,#REF!,AJ2,FALSE)</f>
        <v>#REF!</v>
      </c>
      <c r="AK40" s="117" t="e">
        <f>VLOOKUP(AK$1,#REF!,AK2,FALSE)</f>
        <v>#REF!</v>
      </c>
      <c r="AL40" s="117" t="e">
        <f>VLOOKUP(AL$1,#REF!,AL2,FALSE)</f>
        <v>#REF!</v>
      </c>
      <c r="AM40" s="117" t="e">
        <f>VLOOKUP(AM$1,#REF!,AM2,FALSE)</f>
        <v>#REF!</v>
      </c>
      <c r="AN40" s="117" t="e">
        <f>VLOOKUP(AN$1,#REF!,AN2,FALSE)</f>
        <v>#REF!</v>
      </c>
      <c r="AO40" s="117" t="e">
        <f>VLOOKUP(AO$1,#REF!,AO2,FALSE)</f>
        <v>#REF!</v>
      </c>
      <c r="AQ40" s="9">
        <f t="shared" si="29"/>
        <v>37</v>
      </c>
      <c r="AR40" s="47" t="e">
        <f t="shared" si="21"/>
        <v>#REF!</v>
      </c>
      <c r="AS40" s="117" t="e">
        <f>VLOOKUP(AS$1,#REF!,AS2,FALSE)</f>
        <v>#REF!</v>
      </c>
      <c r="AT40" s="117" t="e">
        <f>VLOOKUP(AT$1,#REF!,AT2,FALSE)</f>
        <v>#REF!</v>
      </c>
      <c r="AU40" s="117" t="e">
        <f>VLOOKUP(AU$1,#REF!,AU2,FALSE)</f>
        <v>#REF!</v>
      </c>
      <c r="AV40" s="117" t="e">
        <f>VLOOKUP(AV$1,#REF!,AV2,FALSE)</f>
        <v>#REF!</v>
      </c>
      <c r="AW40" s="117" t="e">
        <f>VLOOKUP(AW$1,#REF!,AW2,FALSE)</f>
        <v>#REF!</v>
      </c>
      <c r="AX40" s="117" t="e">
        <f>VLOOKUP(AX$1,#REF!,AX2,FALSE)</f>
        <v>#REF!</v>
      </c>
      <c r="AY40" s="117" t="e">
        <f>VLOOKUP(AY$1,#REF!,AY2,FALSE)</f>
        <v>#REF!</v>
      </c>
      <c r="AZ40" s="117" t="e">
        <f>VLOOKUP(AZ$1,#REF!,AZ2,FALSE)</f>
        <v>#REF!</v>
      </c>
      <c r="BA40" s="117" t="e">
        <f>VLOOKUP(BA$1,#REF!,BA2,FALSE)</f>
        <v>#REF!</v>
      </c>
      <c r="BB40" s="117" t="e">
        <f>VLOOKUP(BB$1,#REF!,BB2,FALSE)</f>
        <v>#REF!</v>
      </c>
      <c r="BD40" s="9">
        <f t="shared" si="30"/>
        <v>37</v>
      </c>
      <c r="BE40" s="47" t="e">
        <f t="shared" si="22"/>
        <v>#REF!</v>
      </c>
      <c r="BF40" s="121" t="e">
        <f>VLOOKUP(BF$1,#REF!,BF2,FALSE)</f>
        <v>#REF!</v>
      </c>
      <c r="BG40" s="121" t="e">
        <f>VLOOKUP(BG$1,#REF!,BG2,FALSE)</f>
        <v>#REF!</v>
      </c>
      <c r="BH40" s="121" t="e">
        <f>VLOOKUP(BH$1,#REF!,BH2,FALSE)</f>
        <v>#REF!</v>
      </c>
      <c r="BI40" s="121" t="e">
        <f>VLOOKUP(BI$1,#REF!,BI2,FALSE)</f>
        <v>#REF!</v>
      </c>
      <c r="BJ40" s="121" t="e">
        <f>VLOOKUP(BJ$1,#REF!,BJ2,FALSE)</f>
        <v>#REF!</v>
      </c>
      <c r="BK40" s="121" t="e">
        <f>VLOOKUP(BK$1,#REF!,BK2,FALSE)</f>
        <v>#REF!</v>
      </c>
      <c r="BL40" s="121" t="e">
        <f>VLOOKUP(BL$1,#REF!,BL2,FALSE)</f>
        <v>#REF!</v>
      </c>
      <c r="BM40" s="121" t="e">
        <f>VLOOKUP(BM$1,#REF!,BM2,FALSE)</f>
        <v>#REF!</v>
      </c>
      <c r="BN40" s="121" t="e">
        <f>VLOOKUP(BN$1,#REF!,BN2,FALSE)</f>
        <v>#REF!</v>
      </c>
      <c r="BO40" s="121" t="e">
        <f>VLOOKUP(BO$1,#REF!,BO2,FALSE)</f>
        <v>#REF!</v>
      </c>
      <c r="BQ40" s="9">
        <f t="shared" si="31"/>
        <v>37</v>
      </c>
      <c r="BR40" s="47" t="e">
        <f t="shared" si="23"/>
        <v>#REF!</v>
      </c>
      <c r="BS40" s="121" t="e">
        <f>VLOOKUP(BS$1,#REF!,BS2,FALSE)</f>
        <v>#REF!</v>
      </c>
      <c r="BT40" s="121" t="e">
        <f>VLOOKUP(BT$1,#REF!,BT2,FALSE)</f>
        <v>#REF!</v>
      </c>
      <c r="BU40" s="121" t="e">
        <f>VLOOKUP(BU$1,#REF!,BU2,FALSE)</f>
        <v>#REF!</v>
      </c>
      <c r="BV40" s="121" t="e">
        <f>VLOOKUP(BV$1,#REF!,BV2,FALSE)</f>
        <v>#REF!</v>
      </c>
      <c r="BW40" s="121" t="e">
        <f>VLOOKUP(BW$1,#REF!,BW2,FALSE)</f>
        <v>#REF!</v>
      </c>
      <c r="BX40" s="121" t="e">
        <f>VLOOKUP(BX$1,#REF!,BX2,FALSE)</f>
        <v>#REF!</v>
      </c>
      <c r="BY40" s="121" t="e">
        <f>VLOOKUP(BY$1,#REF!,BY2,FALSE)</f>
        <v>#REF!</v>
      </c>
      <c r="BZ40" s="121" t="e">
        <f>VLOOKUP(BZ$1,#REF!,BZ2,FALSE)</f>
        <v>#REF!</v>
      </c>
      <c r="CA40" s="121" t="e">
        <f>VLOOKUP(CA$1,#REF!,CA2,FALSE)</f>
        <v>#REF!</v>
      </c>
      <c r="CB40" s="121" t="e">
        <f>VLOOKUP(CB$1,#REF!,CB2,FALSE)</f>
        <v>#REF!</v>
      </c>
      <c r="CD40" s="9">
        <f t="shared" si="32"/>
        <v>37</v>
      </c>
      <c r="CE40" s="47" t="e">
        <f t="shared" si="24"/>
        <v>#REF!</v>
      </c>
      <c r="CF40" s="121" t="e">
        <f>VLOOKUP(CF$1,#REF!,CF2,FALSE)</f>
        <v>#REF!</v>
      </c>
      <c r="CG40" s="121" t="e">
        <f>VLOOKUP(CG$1,#REF!,CG2,FALSE)</f>
        <v>#REF!</v>
      </c>
      <c r="CH40" s="121" t="e">
        <f>VLOOKUP(CH$1,#REF!,CH2,FALSE)</f>
        <v>#REF!</v>
      </c>
      <c r="CI40" s="121" t="e">
        <f>VLOOKUP(CI$1,#REF!,CI2,FALSE)</f>
        <v>#REF!</v>
      </c>
      <c r="CJ40" s="121" t="e">
        <f>VLOOKUP(CJ$1,#REF!,CJ2,FALSE)</f>
        <v>#REF!</v>
      </c>
      <c r="CK40" s="121" t="e">
        <f>VLOOKUP(CK$1,#REF!,CK2,FALSE)</f>
        <v>#REF!</v>
      </c>
      <c r="CL40" s="121" t="e">
        <f>VLOOKUP(CL$1,#REF!,CL2,FALSE)</f>
        <v>#REF!</v>
      </c>
      <c r="CM40" s="121" t="e">
        <f>VLOOKUP(CM$1,#REF!,CM2,FALSE)</f>
        <v>#REF!</v>
      </c>
      <c r="CN40" s="121" t="e">
        <f>VLOOKUP(CN$1,#REF!,CN2,FALSE)</f>
        <v>#REF!</v>
      </c>
      <c r="CO40" s="121" t="e">
        <f>VLOOKUP(CO$1,#REF!,CO2,FALSE)</f>
        <v>#REF!</v>
      </c>
      <c r="CQ40" s="9">
        <f t="shared" si="33"/>
        <v>37</v>
      </c>
      <c r="CR40" s="47" t="e">
        <f t="shared" si="25"/>
        <v>#REF!</v>
      </c>
      <c r="CS40" s="121" t="e">
        <f>VLOOKUP(CS$1,#REF!,CS2,FALSE)</f>
        <v>#REF!</v>
      </c>
      <c r="CT40" s="121" t="e">
        <f>VLOOKUP(CT$1,#REF!,CT2,FALSE)</f>
        <v>#REF!</v>
      </c>
      <c r="CU40" s="121" t="e">
        <f>VLOOKUP(CU$1,#REF!,CU2,FALSE)</f>
        <v>#REF!</v>
      </c>
      <c r="CV40" s="121" t="e">
        <f>VLOOKUP(CV$1,#REF!,CV2,FALSE)</f>
        <v>#REF!</v>
      </c>
      <c r="CW40" s="121" t="e">
        <f>VLOOKUP(CW$1,#REF!,CW2,FALSE)</f>
        <v>#REF!</v>
      </c>
      <c r="CX40" s="121" t="e">
        <f>VLOOKUP(CX$1,#REF!,CX2,FALSE)</f>
        <v>#REF!</v>
      </c>
      <c r="CY40" s="121" t="e">
        <f>VLOOKUP(CY$1,#REF!,CY2,FALSE)</f>
        <v>#REF!</v>
      </c>
      <c r="CZ40" s="121" t="e">
        <f>VLOOKUP(CZ$1,#REF!,CZ2,FALSE)</f>
        <v>#REF!</v>
      </c>
      <c r="DA40" s="121" t="e">
        <f>VLOOKUP(DA$1,#REF!,DA2,FALSE)</f>
        <v>#REF!</v>
      </c>
      <c r="DB40" s="121" t="e">
        <f>VLOOKUP(DB$1,#REF!,DB2,FALSE)</f>
        <v>#REF!</v>
      </c>
    </row>
    <row r="41" spans="2:106" ht="18" x14ac:dyDescent="0.25">
      <c r="B41" s="53">
        <f t="shared" si="26"/>
        <v>38</v>
      </c>
      <c r="C41" s="97" t="e">
        <f>#REF!</f>
        <v>#REF!</v>
      </c>
      <c r="D41" s="57" t="e">
        <f>VLOOKUP(D$1,#REF!,D2,FALSE)</f>
        <v>#REF!</v>
      </c>
      <c r="E41" s="57" t="e">
        <f>VLOOKUP(E$1,#REF!,E2,FALSE)</f>
        <v>#REF!</v>
      </c>
      <c r="F41" s="57" t="e">
        <f>VLOOKUP(F$1,#REF!,F2,FALSE)</f>
        <v>#REF!</v>
      </c>
      <c r="G41" s="57" t="e">
        <f>VLOOKUP(G$1,#REF!,G2,FALSE)</f>
        <v>#REF!</v>
      </c>
      <c r="H41" s="57" t="e">
        <f>VLOOKUP(H$1,#REF!,H2,FALSE)</f>
        <v>#REF!</v>
      </c>
      <c r="I41" s="57" t="e">
        <f>VLOOKUP(I$1,#REF!,I2,FALSE)</f>
        <v>#REF!</v>
      </c>
      <c r="J41" s="57" t="e">
        <f>VLOOKUP(J$1,#REF!,J2,FALSE)</f>
        <v>#REF!</v>
      </c>
      <c r="K41" s="57" t="e">
        <f>VLOOKUP(K$1,#REF!,K2,FALSE)</f>
        <v>#REF!</v>
      </c>
      <c r="L41" s="57" t="e">
        <f>VLOOKUP(L$1,#REF!,L2,FALSE)</f>
        <v>#REF!</v>
      </c>
      <c r="M41" s="57" t="e">
        <f>VLOOKUP(M$1,#REF!,M2,FALSE)</f>
        <v>#REF!</v>
      </c>
      <c r="N41" s="55">
        <f t="shared" si="17"/>
        <v>0</v>
      </c>
      <c r="O41" s="50" t="str">
        <f t="shared" si="18"/>
        <v>No-To be included in the study</v>
      </c>
      <c r="Q41" s="9">
        <f t="shared" si="27"/>
        <v>38</v>
      </c>
      <c r="R41" s="47" t="e">
        <f t="shared" si="19"/>
        <v>#REF!</v>
      </c>
      <c r="S41" s="57" t="e">
        <f>VLOOKUP(S$1,#REF!,S2,FALSE)</f>
        <v>#REF!</v>
      </c>
      <c r="T41" s="57" t="e">
        <f>VLOOKUP(T$1,#REF!,T2,FALSE)</f>
        <v>#REF!</v>
      </c>
      <c r="U41" s="57" t="e">
        <f>VLOOKUP(U$1,#REF!,U2,FALSE)</f>
        <v>#REF!</v>
      </c>
      <c r="V41" s="57" t="e">
        <f>VLOOKUP(V$1,#REF!,V2,FALSE)</f>
        <v>#REF!</v>
      </c>
      <c r="W41" s="57" t="e">
        <f>VLOOKUP(W$1,#REF!,W2,FALSE)</f>
        <v>#REF!</v>
      </c>
      <c r="X41" s="57" t="e">
        <f>VLOOKUP(X$1,#REF!,X2,FALSE)</f>
        <v>#REF!</v>
      </c>
      <c r="Y41" s="57" t="e">
        <f>VLOOKUP(Y$1,#REF!,Y2,FALSE)</f>
        <v>#REF!</v>
      </c>
      <c r="Z41" s="57" t="e">
        <f>VLOOKUP(Z$1,#REF!,Z2,FALSE)</f>
        <v>#REF!</v>
      </c>
      <c r="AA41" s="57" t="e">
        <f>VLOOKUP(AA$1,#REF!,AA2,FALSE)</f>
        <v>#REF!</v>
      </c>
      <c r="AB41" s="57" t="e">
        <f>VLOOKUP(AB$1,#REF!,AB2,FALSE)</f>
        <v>#REF!</v>
      </c>
      <c r="AD41" s="9">
        <f t="shared" si="28"/>
        <v>38</v>
      </c>
      <c r="AE41" s="47" t="e">
        <f t="shared" si="20"/>
        <v>#REF!</v>
      </c>
      <c r="AF41" s="117" t="e">
        <f>VLOOKUP(AF$1,#REF!,AF2,FALSE)</f>
        <v>#REF!</v>
      </c>
      <c r="AG41" s="117" t="e">
        <f>VLOOKUP(AG$1,#REF!,AG2,FALSE)</f>
        <v>#REF!</v>
      </c>
      <c r="AH41" s="117" t="e">
        <f>VLOOKUP(AH$1,#REF!,AH2,FALSE)</f>
        <v>#REF!</v>
      </c>
      <c r="AI41" s="117" t="e">
        <f>VLOOKUP(AI$1,#REF!,AI2,FALSE)</f>
        <v>#REF!</v>
      </c>
      <c r="AJ41" s="117" t="e">
        <f>VLOOKUP(AJ$1,#REF!,AJ2,FALSE)</f>
        <v>#REF!</v>
      </c>
      <c r="AK41" s="117" t="e">
        <f>VLOOKUP(AK$1,#REF!,AK2,FALSE)</f>
        <v>#REF!</v>
      </c>
      <c r="AL41" s="117" t="e">
        <f>VLOOKUP(AL$1,#REF!,AL2,FALSE)</f>
        <v>#REF!</v>
      </c>
      <c r="AM41" s="117" t="e">
        <f>VLOOKUP(AM$1,#REF!,AM2,FALSE)</f>
        <v>#REF!</v>
      </c>
      <c r="AN41" s="117" t="e">
        <f>VLOOKUP(AN$1,#REF!,AN2,FALSE)</f>
        <v>#REF!</v>
      </c>
      <c r="AO41" s="117" t="e">
        <f>VLOOKUP(AO$1,#REF!,AO2,FALSE)</f>
        <v>#REF!</v>
      </c>
      <c r="AQ41" s="9">
        <f t="shared" si="29"/>
        <v>38</v>
      </c>
      <c r="AR41" s="47" t="e">
        <f t="shared" si="21"/>
        <v>#REF!</v>
      </c>
      <c r="AS41" s="117" t="e">
        <f>VLOOKUP(AS$1,#REF!,AS2,FALSE)</f>
        <v>#REF!</v>
      </c>
      <c r="AT41" s="117" t="e">
        <f>VLOOKUP(AT$1,#REF!,AT2,FALSE)</f>
        <v>#REF!</v>
      </c>
      <c r="AU41" s="117" t="e">
        <f>VLOOKUP(AU$1,#REF!,AU2,FALSE)</f>
        <v>#REF!</v>
      </c>
      <c r="AV41" s="117" t="e">
        <f>VLOOKUP(AV$1,#REF!,AV2,FALSE)</f>
        <v>#REF!</v>
      </c>
      <c r="AW41" s="117" t="e">
        <f>VLOOKUP(AW$1,#REF!,AW2,FALSE)</f>
        <v>#REF!</v>
      </c>
      <c r="AX41" s="117" t="e">
        <f>VLOOKUP(AX$1,#REF!,AX2,FALSE)</f>
        <v>#REF!</v>
      </c>
      <c r="AY41" s="117" t="e">
        <f>VLOOKUP(AY$1,#REF!,AY2,FALSE)</f>
        <v>#REF!</v>
      </c>
      <c r="AZ41" s="117" t="e">
        <f>VLOOKUP(AZ$1,#REF!,AZ2,FALSE)</f>
        <v>#REF!</v>
      </c>
      <c r="BA41" s="117" t="e">
        <f>VLOOKUP(BA$1,#REF!,BA2,FALSE)</f>
        <v>#REF!</v>
      </c>
      <c r="BB41" s="117" t="e">
        <f>VLOOKUP(BB$1,#REF!,BB2,FALSE)</f>
        <v>#REF!</v>
      </c>
      <c r="BD41" s="9">
        <f t="shared" si="30"/>
        <v>38</v>
      </c>
      <c r="BE41" s="47" t="e">
        <f t="shared" si="22"/>
        <v>#REF!</v>
      </c>
      <c r="BF41" s="121" t="e">
        <f>VLOOKUP(BF$1,#REF!,BF2,FALSE)</f>
        <v>#REF!</v>
      </c>
      <c r="BG41" s="121" t="e">
        <f>VLOOKUP(BG$1,#REF!,BG2,FALSE)</f>
        <v>#REF!</v>
      </c>
      <c r="BH41" s="121" t="e">
        <f>VLOOKUP(BH$1,#REF!,BH2,FALSE)</f>
        <v>#REF!</v>
      </c>
      <c r="BI41" s="121" t="e">
        <f>VLOOKUP(BI$1,#REF!,BI2,FALSE)</f>
        <v>#REF!</v>
      </c>
      <c r="BJ41" s="121" t="e">
        <f>VLOOKUP(BJ$1,#REF!,BJ2,FALSE)</f>
        <v>#REF!</v>
      </c>
      <c r="BK41" s="121" t="e">
        <f>VLOOKUP(BK$1,#REF!,BK2,FALSE)</f>
        <v>#REF!</v>
      </c>
      <c r="BL41" s="121" t="e">
        <f>VLOOKUP(BL$1,#REF!,BL2,FALSE)</f>
        <v>#REF!</v>
      </c>
      <c r="BM41" s="121" t="e">
        <f>VLOOKUP(BM$1,#REF!,BM2,FALSE)</f>
        <v>#REF!</v>
      </c>
      <c r="BN41" s="121" t="e">
        <f>VLOOKUP(BN$1,#REF!,BN2,FALSE)</f>
        <v>#REF!</v>
      </c>
      <c r="BO41" s="121" t="e">
        <f>VLOOKUP(BO$1,#REF!,BO2,FALSE)</f>
        <v>#REF!</v>
      </c>
      <c r="BQ41" s="9">
        <f t="shared" si="31"/>
        <v>38</v>
      </c>
      <c r="BR41" s="47" t="e">
        <f t="shared" si="23"/>
        <v>#REF!</v>
      </c>
      <c r="BS41" s="121" t="e">
        <f>VLOOKUP(BS$1,#REF!,BS2,FALSE)</f>
        <v>#REF!</v>
      </c>
      <c r="BT41" s="121" t="e">
        <f>VLOOKUP(BT$1,#REF!,BT2,FALSE)</f>
        <v>#REF!</v>
      </c>
      <c r="BU41" s="121" t="e">
        <f>VLOOKUP(BU$1,#REF!,BU2,FALSE)</f>
        <v>#REF!</v>
      </c>
      <c r="BV41" s="121" t="e">
        <f>VLOOKUP(BV$1,#REF!,BV2,FALSE)</f>
        <v>#REF!</v>
      </c>
      <c r="BW41" s="121" t="e">
        <f>VLOOKUP(BW$1,#REF!,BW2,FALSE)</f>
        <v>#REF!</v>
      </c>
      <c r="BX41" s="121" t="e">
        <f>VLOOKUP(BX$1,#REF!,BX2,FALSE)</f>
        <v>#REF!</v>
      </c>
      <c r="BY41" s="121" t="e">
        <f>VLOOKUP(BY$1,#REF!,BY2,FALSE)</f>
        <v>#REF!</v>
      </c>
      <c r="BZ41" s="121" t="e">
        <f>VLOOKUP(BZ$1,#REF!,BZ2,FALSE)</f>
        <v>#REF!</v>
      </c>
      <c r="CA41" s="121" t="e">
        <f>VLOOKUP(CA$1,#REF!,CA2,FALSE)</f>
        <v>#REF!</v>
      </c>
      <c r="CB41" s="121" t="e">
        <f>VLOOKUP(CB$1,#REF!,CB2,FALSE)</f>
        <v>#REF!</v>
      </c>
      <c r="CD41" s="9">
        <f t="shared" si="32"/>
        <v>38</v>
      </c>
      <c r="CE41" s="47" t="e">
        <f t="shared" si="24"/>
        <v>#REF!</v>
      </c>
      <c r="CF41" s="121" t="e">
        <f>VLOOKUP(CF$1,#REF!,CF2,FALSE)</f>
        <v>#REF!</v>
      </c>
      <c r="CG41" s="121" t="e">
        <f>VLOOKUP(CG$1,#REF!,CG2,FALSE)</f>
        <v>#REF!</v>
      </c>
      <c r="CH41" s="121" t="e">
        <f>VLOOKUP(CH$1,#REF!,CH2,FALSE)</f>
        <v>#REF!</v>
      </c>
      <c r="CI41" s="121" t="e">
        <f>VLOOKUP(CI$1,#REF!,CI2,FALSE)</f>
        <v>#REF!</v>
      </c>
      <c r="CJ41" s="121" t="e">
        <f>VLOOKUP(CJ$1,#REF!,CJ2,FALSE)</f>
        <v>#REF!</v>
      </c>
      <c r="CK41" s="121" t="e">
        <f>VLOOKUP(CK$1,#REF!,CK2,FALSE)</f>
        <v>#REF!</v>
      </c>
      <c r="CL41" s="121" t="e">
        <f>VLOOKUP(CL$1,#REF!,CL2,FALSE)</f>
        <v>#REF!</v>
      </c>
      <c r="CM41" s="121" t="e">
        <f>VLOOKUP(CM$1,#REF!,CM2,FALSE)</f>
        <v>#REF!</v>
      </c>
      <c r="CN41" s="121" t="e">
        <f>VLOOKUP(CN$1,#REF!,CN2,FALSE)</f>
        <v>#REF!</v>
      </c>
      <c r="CO41" s="121" t="e">
        <f>VLOOKUP(CO$1,#REF!,CO2,FALSE)</f>
        <v>#REF!</v>
      </c>
      <c r="CQ41" s="9">
        <f t="shared" si="33"/>
        <v>38</v>
      </c>
      <c r="CR41" s="47" t="e">
        <f t="shared" si="25"/>
        <v>#REF!</v>
      </c>
      <c r="CS41" s="121" t="e">
        <f>VLOOKUP(CS$1,#REF!,CS2,FALSE)</f>
        <v>#REF!</v>
      </c>
      <c r="CT41" s="121" t="e">
        <f>VLOOKUP(CT$1,#REF!,CT2,FALSE)</f>
        <v>#REF!</v>
      </c>
      <c r="CU41" s="121" t="e">
        <f>VLOOKUP(CU$1,#REF!,CU2,FALSE)</f>
        <v>#REF!</v>
      </c>
      <c r="CV41" s="121" t="e">
        <f>VLOOKUP(CV$1,#REF!,CV2,FALSE)</f>
        <v>#REF!</v>
      </c>
      <c r="CW41" s="121" t="e">
        <f>VLOOKUP(CW$1,#REF!,CW2,FALSE)</f>
        <v>#REF!</v>
      </c>
      <c r="CX41" s="121" t="e">
        <f>VLOOKUP(CX$1,#REF!,CX2,FALSE)</f>
        <v>#REF!</v>
      </c>
      <c r="CY41" s="121" t="e">
        <f>VLOOKUP(CY$1,#REF!,CY2,FALSE)</f>
        <v>#REF!</v>
      </c>
      <c r="CZ41" s="121" t="e">
        <f>VLOOKUP(CZ$1,#REF!,CZ2,FALSE)</f>
        <v>#REF!</v>
      </c>
      <c r="DA41" s="121" t="e">
        <f>VLOOKUP(DA$1,#REF!,DA2,FALSE)</f>
        <v>#REF!</v>
      </c>
      <c r="DB41" s="121" t="e">
        <f>VLOOKUP(DB$1,#REF!,DB2,FALSE)</f>
        <v>#REF!</v>
      </c>
    </row>
    <row r="42" spans="2:106" ht="18" x14ac:dyDescent="0.25">
      <c r="B42" s="53">
        <f t="shared" si="26"/>
        <v>39</v>
      </c>
      <c r="C42" s="97" t="e">
        <f>#REF!</f>
        <v>#REF!</v>
      </c>
      <c r="D42" s="57" t="e">
        <f>VLOOKUP(D$1,#REF!,D2,FALSE)</f>
        <v>#REF!</v>
      </c>
      <c r="E42" s="57" t="e">
        <f>VLOOKUP(E$1,#REF!,E2,FALSE)</f>
        <v>#REF!</v>
      </c>
      <c r="F42" s="57" t="e">
        <f>VLOOKUP(F$1,#REF!,F2,FALSE)</f>
        <v>#REF!</v>
      </c>
      <c r="G42" s="57" t="e">
        <f>VLOOKUP(G$1,#REF!,G2,FALSE)</f>
        <v>#REF!</v>
      </c>
      <c r="H42" s="57" t="e">
        <f>VLOOKUP(H$1,#REF!,H2,FALSE)</f>
        <v>#REF!</v>
      </c>
      <c r="I42" s="57" t="e">
        <f>VLOOKUP(I$1,#REF!,I2,FALSE)</f>
        <v>#REF!</v>
      </c>
      <c r="J42" s="57" t="e">
        <f>VLOOKUP(J$1,#REF!,J2,FALSE)</f>
        <v>#REF!</v>
      </c>
      <c r="K42" s="57" t="e">
        <f>VLOOKUP(K$1,#REF!,K2,FALSE)</f>
        <v>#REF!</v>
      </c>
      <c r="L42" s="57" t="e">
        <f>VLOOKUP(L$1,#REF!,L2,FALSE)</f>
        <v>#REF!</v>
      </c>
      <c r="M42" s="57" t="e">
        <f>VLOOKUP(M$1,#REF!,M2,FALSE)</f>
        <v>#REF!</v>
      </c>
      <c r="N42" s="55">
        <f t="shared" si="17"/>
        <v>0</v>
      </c>
      <c r="O42" s="50" t="str">
        <f t="shared" si="18"/>
        <v>No-To be included in the study</v>
      </c>
      <c r="Q42" s="9">
        <f t="shared" si="27"/>
        <v>39</v>
      </c>
      <c r="R42" s="47" t="e">
        <f t="shared" si="19"/>
        <v>#REF!</v>
      </c>
      <c r="S42" s="57" t="e">
        <f>VLOOKUP(S$1,#REF!,S2,FALSE)</f>
        <v>#REF!</v>
      </c>
      <c r="T42" s="57" t="e">
        <f>VLOOKUP(T$1,#REF!,T2,FALSE)</f>
        <v>#REF!</v>
      </c>
      <c r="U42" s="57" t="e">
        <f>VLOOKUP(U$1,#REF!,U2,FALSE)</f>
        <v>#REF!</v>
      </c>
      <c r="V42" s="57" t="e">
        <f>VLOOKUP(V$1,#REF!,V2,FALSE)</f>
        <v>#REF!</v>
      </c>
      <c r="W42" s="57" t="e">
        <f>VLOOKUP(W$1,#REF!,W2,FALSE)</f>
        <v>#REF!</v>
      </c>
      <c r="X42" s="57" t="e">
        <f>VLOOKUP(X$1,#REF!,X2,FALSE)</f>
        <v>#REF!</v>
      </c>
      <c r="Y42" s="57" t="e">
        <f>VLOOKUP(Y$1,#REF!,Y2,FALSE)</f>
        <v>#REF!</v>
      </c>
      <c r="Z42" s="57" t="e">
        <f>VLOOKUP(Z$1,#REF!,Z2,FALSE)</f>
        <v>#REF!</v>
      </c>
      <c r="AA42" s="57" t="e">
        <f>VLOOKUP(AA$1,#REF!,AA2,FALSE)</f>
        <v>#REF!</v>
      </c>
      <c r="AB42" s="57" t="e">
        <f>VLOOKUP(AB$1,#REF!,AB2,FALSE)</f>
        <v>#REF!</v>
      </c>
      <c r="AD42" s="9">
        <f t="shared" si="28"/>
        <v>39</v>
      </c>
      <c r="AE42" s="47" t="e">
        <f t="shared" si="20"/>
        <v>#REF!</v>
      </c>
      <c r="AF42" s="117" t="e">
        <f>VLOOKUP(AF$1,#REF!,AF2,FALSE)</f>
        <v>#REF!</v>
      </c>
      <c r="AG42" s="117" t="e">
        <f>VLOOKUP(AG$1,#REF!,AG2,FALSE)</f>
        <v>#REF!</v>
      </c>
      <c r="AH42" s="117" t="e">
        <f>VLOOKUP(AH$1,#REF!,AH2,FALSE)</f>
        <v>#REF!</v>
      </c>
      <c r="AI42" s="117" t="e">
        <f>VLOOKUP(AI$1,#REF!,AI2,FALSE)</f>
        <v>#REF!</v>
      </c>
      <c r="AJ42" s="117" t="e">
        <f>VLOOKUP(AJ$1,#REF!,AJ2,FALSE)</f>
        <v>#REF!</v>
      </c>
      <c r="AK42" s="117" t="e">
        <f>VLOOKUP(AK$1,#REF!,AK2,FALSE)</f>
        <v>#REF!</v>
      </c>
      <c r="AL42" s="117" t="e">
        <f>VLOOKUP(AL$1,#REF!,AL2,FALSE)</f>
        <v>#REF!</v>
      </c>
      <c r="AM42" s="117" t="e">
        <f>VLOOKUP(AM$1,#REF!,AM2,FALSE)</f>
        <v>#REF!</v>
      </c>
      <c r="AN42" s="117" t="e">
        <f>VLOOKUP(AN$1,#REF!,AN2,FALSE)</f>
        <v>#REF!</v>
      </c>
      <c r="AO42" s="117" t="e">
        <f>VLOOKUP(AO$1,#REF!,AO2,FALSE)</f>
        <v>#REF!</v>
      </c>
      <c r="AQ42" s="9">
        <f t="shared" si="29"/>
        <v>39</v>
      </c>
      <c r="AR42" s="47" t="e">
        <f t="shared" si="21"/>
        <v>#REF!</v>
      </c>
      <c r="AS42" s="117" t="e">
        <f>VLOOKUP(AS$1,#REF!,AS2,FALSE)</f>
        <v>#REF!</v>
      </c>
      <c r="AT42" s="117" t="e">
        <f>VLOOKUP(AT$1,#REF!,AT2,FALSE)</f>
        <v>#REF!</v>
      </c>
      <c r="AU42" s="117" t="e">
        <f>VLOOKUP(AU$1,#REF!,AU2,FALSE)</f>
        <v>#REF!</v>
      </c>
      <c r="AV42" s="117" t="e">
        <f>VLOOKUP(AV$1,#REF!,AV2,FALSE)</f>
        <v>#REF!</v>
      </c>
      <c r="AW42" s="117" t="e">
        <f>VLOOKUP(AW$1,#REF!,AW2,FALSE)</f>
        <v>#REF!</v>
      </c>
      <c r="AX42" s="117" t="e">
        <f>VLOOKUP(AX$1,#REF!,AX2,FALSE)</f>
        <v>#REF!</v>
      </c>
      <c r="AY42" s="117" t="e">
        <f>VLOOKUP(AY$1,#REF!,AY2,FALSE)</f>
        <v>#REF!</v>
      </c>
      <c r="AZ42" s="117" t="e">
        <f>VLOOKUP(AZ$1,#REF!,AZ2,FALSE)</f>
        <v>#REF!</v>
      </c>
      <c r="BA42" s="117" t="e">
        <f>VLOOKUP(BA$1,#REF!,BA2,FALSE)</f>
        <v>#REF!</v>
      </c>
      <c r="BB42" s="117" t="e">
        <f>VLOOKUP(BB$1,#REF!,BB2,FALSE)</f>
        <v>#REF!</v>
      </c>
      <c r="BD42" s="9">
        <f t="shared" si="30"/>
        <v>39</v>
      </c>
      <c r="BE42" s="47" t="e">
        <f t="shared" si="22"/>
        <v>#REF!</v>
      </c>
      <c r="BF42" s="121" t="e">
        <f>VLOOKUP(BF$1,#REF!,BF2,FALSE)</f>
        <v>#REF!</v>
      </c>
      <c r="BG42" s="121" t="e">
        <f>VLOOKUP(BG$1,#REF!,BG2,FALSE)</f>
        <v>#REF!</v>
      </c>
      <c r="BH42" s="121" t="e">
        <f>VLOOKUP(BH$1,#REF!,BH2,FALSE)</f>
        <v>#REF!</v>
      </c>
      <c r="BI42" s="121" t="e">
        <f>VLOOKUP(BI$1,#REF!,BI2,FALSE)</f>
        <v>#REF!</v>
      </c>
      <c r="BJ42" s="121" t="e">
        <f>VLOOKUP(BJ$1,#REF!,BJ2,FALSE)</f>
        <v>#REF!</v>
      </c>
      <c r="BK42" s="121" t="e">
        <f>VLOOKUP(BK$1,#REF!,BK2,FALSE)</f>
        <v>#REF!</v>
      </c>
      <c r="BL42" s="121" t="e">
        <f>VLOOKUP(BL$1,#REF!,BL2,FALSE)</f>
        <v>#REF!</v>
      </c>
      <c r="BM42" s="121" t="e">
        <f>VLOOKUP(BM$1,#REF!,BM2,FALSE)</f>
        <v>#REF!</v>
      </c>
      <c r="BN42" s="121" t="e">
        <f>VLOOKUP(BN$1,#REF!,BN2,FALSE)</f>
        <v>#REF!</v>
      </c>
      <c r="BO42" s="121" t="e">
        <f>VLOOKUP(BO$1,#REF!,BO2,FALSE)</f>
        <v>#REF!</v>
      </c>
      <c r="BQ42" s="9">
        <f t="shared" si="31"/>
        <v>39</v>
      </c>
      <c r="BR42" s="47" t="e">
        <f t="shared" si="23"/>
        <v>#REF!</v>
      </c>
      <c r="BS42" s="121" t="e">
        <f>VLOOKUP(BS$1,#REF!,BS2,FALSE)</f>
        <v>#REF!</v>
      </c>
      <c r="BT42" s="121" t="e">
        <f>VLOOKUP(BT$1,#REF!,BT2,FALSE)</f>
        <v>#REF!</v>
      </c>
      <c r="BU42" s="121" t="e">
        <f>VLOOKUP(BU$1,#REF!,BU2,FALSE)</f>
        <v>#REF!</v>
      </c>
      <c r="BV42" s="121" t="e">
        <f>VLOOKUP(BV$1,#REF!,BV2,FALSE)</f>
        <v>#REF!</v>
      </c>
      <c r="BW42" s="121" t="e">
        <f>VLOOKUP(BW$1,#REF!,BW2,FALSE)</f>
        <v>#REF!</v>
      </c>
      <c r="BX42" s="121" t="e">
        <f>VLOOKUP(BX$1,#REF!,BX2,FALSE)</f>
        <v>#REF!</v>
      </c>
      <c r="BY42" s="121" t="e">
        <f>VLOOKUP(BY$1,#REF!,BY2,FALSE)</f>
        <v>#REF!</v>
      </c>
      <c r="BZ42" s="121" t="e">
        <f>VLOOKUP(BZ$1,#REF!,BZ2,FALSE)</f>
        <v>#REF!</v>
      </c>
      <c r="CA42" s="121" t="e">
        <f>VLOOKUP(CA$1,#REF!,CA2,FALSE)</f>
        <v>#REF!</v>
      </c>
      <c r="CB42" s="121" t="e">
        <f>VLOOKUP(CB$1,#REF!,CB2,FALSE)</f>
        <v>#REF!</v>
      </c>
      <c r="CD42" s="9">
        <f t="shared" si="32"/>
        <v>39</v>
      </c>
      <c r="CE42" s="47" t="e">
        <f t="shared" si="24"/>
        <v>#REF!</v>
      </c>
      <c r="CF42" s="121" t="e">
        <f>VLOOKUP(CF$1,#REF!,CF2,FALSE)</f>
        <v>#REF!</v>
      </c>
      <c r="CG42" s="121" t="e">
        <f>VLOOKUP(CG$1,#REF!,CG2,FALSE)</f>
        <v>#REF!</v>
      </c>
      <c r="CH42" s="121" t="e">
        <f>VLOOKUP(CH$1,#REF!,CH2,FALSE)</f>
        <v>#REF!</v>
      </c>
      <c r="CI42" s="121" t="e">
        <f>VLOOKUP(CI$1,#REF!,CI2,FALSE)</f>
        <v>#REF!</v>
      </c>
      <c r="CJ42" s="121" t="e">
        <f>VLOOKUP(CJ$1,#REF!,CJ2,FALSE)</f>
        <v>#REF!</v>
      </c>
      <c r="CK42" s="121" t="e">
        <f>VLOOKUP(CK$1,#REF!,CK2,FALSE)</f>
        <v>#REF!</v>
      </c>
      <c r="CL42" s="121" t="e">
        <f>VLOOKUP(CL$1,#REF!,CL2,FALSE)</f>
        <v>#REF!</v>
      </c>
      <c r="CM42" s="121" t="e">
        <f>VLOOKUP(CM$1,#REF!,CM2,FALSE)</f>
        <v>#REF!</v>
      </c>
      <c r="CN42" s="121" t="e">
        <f>VLOOKUP(CN$1,#REF!,CN2,FALSE)</f>
        <v>#REF!</v>
      </c>
      <c r="CO42" s="121" t="e">
        <f>VLOOKUP(CO$1,#REF!,CO2,FALSE)</f>
        <v>#REF!</v>
      </c>
      <c r="CQ42" s="9">
        <f t="shared" si="33"/>
        <v>39</v>
      </c>
      <c r="CR42" s="47" t="e">
        <f t="shared" si="25"/>
        <v>#REF!</v>
      </c>
      <c r="CS42" s="121" t="e">
        <f>VLOOKUP(CS$1,#REF!,CS2,FALSE)</f>
        <v>#REF!</v>
      </c>
      <c r="CT42" s="121" t="e">
        <f>VLOOKUP(CT$1,#REF!,CT2,FALSE)</f>
        <v>#REF!</v>
      </c>
      <c r="CU42" s="121" t="e">
        <f>VLOOKUP(CU$1,#REF!,CU2,FALSE)</f>
        <v>#REF!</v>
      </c>
      <c r="CV42" s="121" t="e">
        <f>VLOOKUP(CV$1,#REF!,CV2,FALSE)</f>
        <v>#REF!</v>
      </c>
      <c r="CW42" s="121" t="e">
        <f>VLOOKUP(CW$1,#REF!,CW2,FALSE)</f>
        <v>#REF!</v>
      </c>
      <c r="CX42" s="121" t="e">
        <f>VLOOKUP(CX$1,#REF!,CX2,FALSE)</f>
        <v>#REF!</v>
      </c>
      <c r="CY42" s="121" t="e">
        <f>VLOOKUP(CY$1,#REF!,CY2,FALSE)</f>
        <v>#REF!</v>
      </c>
      <c r="CZ42" s="121" t="e">
        <f>VLOOKUP(CZ$1,#REF!,CZ2,FALSE)</f>
        <v>#REF!</v>
      </c>
      <c r="DA42" s="121" t="e">
        <f>VLOOKUP(DA$1,#REF!,DA2,FALSE)</f>
        <v>#REF!</v>
      </c>
      <c r="DB42" s="121" t="e">
        <f>VLOOKUP(DB$1,#REF!,DB2,FALSE)</f>
        <v>#REF!</v>
      </c>
    </row>
    <row r="43" spans="2:106" s="104" customFormat="1" ht="18" hidden="1" customHeight="1" x14ac:dyDescent="0.25">
      <c r="B43" s="99">
        <f t="shared" si="26"/>
        <v>40</v>
      </c>
      <c r="C43" s="100" t="e">
        <f>#REF!</f>
        <v>#REF!</v>
      </c>
      <c r="D43" s="101" t="e">
        <f>VLOOKUP(D$1,#REF!,D2,FALSE)</f>
        <v>#REF!</v>
      </c>
      <c r="E43" s="101" t="e">
        <f>VLOOKUP(E$1,#REF!,E2,FALSE)</f>
        <v>#REF!</v>
      </c>
      <c r="F43" s="101" t="e">
        <f>VLOOKUP(F$1,#REF!,F2,FALSE)</f>
        <v>#REF!</v>
      </c>
      <c r="G43" s="101" t="e">
        <f>VLOOKUP(G$1,#REF!,G2,FALSE)</f>
        <v>#REF!</v>
      </c>
      <c r="H43" s="101" t="e">
        <f>VLOOKUP(H$1,#REF!,H2,FALSE)</f>
        <v>#REF!</v>
      </c>
      <c r="I43" s="101" t="e">
        <f>VLOOKUP(I$1,#REF!,I2,FALSE)</f>
        <v>#REF!</v>
      </c>
      <c r="J43" s="101" t="e">
        <f>VLOOKUP(J$1,#REF!,J2,FALSE)</f>
        <v>#REF!</v>
      </c>
      <c r="K43" s="101" t="e">
        <f>VLOOKUP(K$1,#REF!,K2,FALSE)</f>
        <v>#REF!</v>
      </c>
      <c r="L43" s="101" t="e">
        <f>VLOOKUP(L$1,#REF!,L2,FALSE)</f>
        <v>#REF!</v>
      </c>
      <c r="M43" s="101" t="e">
        <f>VLOOKUP(M$1,#REF!,M2,FALSE)</f>
        <v>#REF!</v>
      </c>
      <c r="N43" s="102">
        <f t="shared" si="17"/>
        <v>0</v>
      </c>
      <c r="O43" s="103" t="str">
        <f t="shared" si="18"/>
        <v>No-To be included in the study</v>
      </c>
      <c r="Q43" s="105">
        <f t="shared" si="27"/>
        <v>40</v>
      </c>
      <c r="R43" s="105" t="e">
        <f t="shared" si="19"/>
        <v>#REF!</v>
      </c>
      <c r="S43" s="101" t="e">
        <f>VLOOKUP(S$1,#REF!,S2,FALSE)</f>
        <v>#REF!</v>
      </c>
      <c r="T43" s="101" t="e">
        <f>VLOOKUP(T$1,#REF!,T2,FALSE)</f>
        <v>#REF!</v>
      </c>
      <c r="U43" s="101" t="e">
        <f>VLOOKUP(U$1,#REF!,U2,FALSE)</f>
        <v>#REF!</v>
      </c>
      <c r="V43" s="101" t="e">
        <f>VLOOKUP(V$1,#REF!,V2,FALSE)</f>
        <v>#REF!</v>
      </c>
      <c r="W43" s="101" t="e">
        <f>VLOOKUP(W$1,#REF!,W2,FALSE)</f>
        <v>#REF!</v>
      </c>
      <c r="X43" s="101" t="e">
        <f>VLOOKUP(X$1,#REF!,X2,FALSE)</f>
        <v>#REF!</v>
      </c>
      <c r="Y43" s="101" t="e">
        <f>VLOOKUP(Y$1,#REF!,Y2,FALSE)</f>
        <v>#REF!</v>
      </c>
      <c r="Z43" s="101" t="e">
        <f>VLOOKUP(Z$1,#REF!,Z2,FALSE)</f>
        <v>#REF!</v>
      </c>
      <c r="AA43" s="101" t="e">
        <f>VLOOKUP(AA$1,#REF!,AA2,FALSE)</f>
        <v>#REF!</v>
      </c>
      <c r="AB43" s="101" t="e">
        <f>VLOOKUP(AB$1,#REF!,AB2,FALSE)</f>
        <v>#REF!</v>
      </c>
      <c r="AD43" s="105">
        <f t="shared" si="28"/>
        <v>40</v>
      </c>
      <c r="AE43" s="105" t="e">
        <f t="shared" si="20"/>
        <v>#REF!</v>
      </c>
      <c r="AF43" s="116" t="e">
        <f>VLOOKUP(AF$1,#REF!,AF2,FALSE)</f>
        <v>#REF!</v>
      </c>
      <c r="AG43" s="116" t="e">
        <f>VLOOKUP(AG$1,#REF!,AG2,FALSE)</f>
        <v>#REF!</v>
      </c>
      <c r="AH43" s="116" t="e">
        <f>VLOOKUP(AH$1,#REF!,AH2,FALSE)</f>
        <v>#REF!</v>
      </c>
      <c r="AI43" s="116" t="e">
        <f>VLOOKUP(AI$1,#REF!,AI2,FALSE)</f>
        <v>#REF!</v>
      </c>
      <c r="AJ43" s="116" t="e">
        <f>VLOOKUP(AJ$1,#REF!,AJ2,FALSE)</f>
        <v>#REF!</v>
      </c>
      <c r="AK43" s="116" t="e">
        <f>VLOOKUP(AK$1,#REF!,AK2,FALSE)</f>
        <v>#REF!</v>
      </c>
      <c r="AL43" s="116" t="e">
        <f>VLOOKUP(AL$1,#REF!,AL2,FALSE)</f>
        <v>#REF!</v>
      </c>
      <c r="AM43" s="116" t="e">
        <f>VLOOKUP(AM$1,#REF!,AM2,FALSE)</f>
        <v>#REF!</v>
      </c>
      <c r="AN43" s="116" t="e">
        <f>VLOOKUP(AN$1,#REF!,AN2,FALSE)</f>
        <v>#REF!</v>
      </c>
      <c r="AO43" s="116" t="e">
        <f>VLOOKUP(AO$1,#REF!,AO2,FALSE)</f>
        <v>#REF!</v>
      </c>
      <c r="AQ43" s="105">
        <f t="shared" si="29"/>
        <v>40</v>
      </c>
      <c r="AR43" s="105" t="e">
        <f t="shared" si="21"/>
        <v>#REF!</v>
      </c>
      <c r="AS43" s="116" t="e">
        <f>VLOOKUP(AS$1,#REF!,AS2,FALSE)</f>
        <v>#REF!</v>
      </c>
      <c r="AT43" s="116" t="e">
        <f>VLOOKUP(AT$1,#REF!,AT2,FALSE)</f>
        <v>#REF!</v>
      </c>
      <c r="AU43" s="116" t="e">
        <f>VLOOKUP(AU$1,#REF!,AU2,FALSE)</f>
        <v>#REF!</v>
      </c>
      <c r="AV43" s="116" t="e">
        <f>VLOOKUP(AV$1,#REF!,AV2,FALSE)</f>
        <v>#REF!</v>
      </c>
      <c r="AW43" s="116" t="e">
        <f>VLOOKUP(AW$1,#REF!,AW2,FALSE)</f>
        <v>#REF!</v>
      </c>
      <c r="AX43" s="116" t="e">
        <f>VLOOKUP(AX$1,#REF!,AX2,FALSE)</f>
        <v>#REF!</v>
      </c>
      <c r="AY43" s="116" t="e">
        <f>VLOOKUP(AY$1,#REF!,AY2,FALSE)</f>
        <v>#REF!</v>
      </c>
      <c r="AZ43" s="116" t="e">
        <f>VLOOKUP(AZ$1,#REF!,AZ2,FALSE)</f>
        <v>#REF!</v>
      </c>
      <c r="BA43" s="116" t="e">
        <f>VLOOKUP(BA$1,#REF!,BA2,FALSE)</f>
        <v>#REF!</v>
      </c>
      <c r="BB43" s="116" t="e">
        <f>VLOOKUP(BB$1,#REF!,BB2,FALSE)</f>
        <v>#REF!</v>
      </c>
      <c r="BD43" s="105">
        <f t="shared" si="30"/>
        <v>40</v>
      </c>
      <c r="BE43" s="105" t="e">
        <f t="shared" si="22"/>
        <v>#REF!</v>
      </c>
      <c r="BF43" s="120" t="e">
        <f>VLOOKUP(BF$1,#REF!,BF2,FALSE)</f>
        <v>#REF!</v>
      </c>
      <c r="BG43" s="120" t="e">
        <f>VLOOKUP(BG$1,#REF!,BG2,FALSE)</f>
        <v>#REF!</v>
      </c>
      <c r="BH43" s="120" t="e">
        <f>VLOOKUP(BH$1,#REF!,BH2,FALSE)</f>
        <v>#REF!</v>
      </c>
      <c r="BI43" s="120" t="e">
        <f>VLOOKUP(BI$1,#REF!,BI2,FALSE)</f>
        <v>#REF!</v>
      </c>
      <c r="BJ43" s="120" t="e">
        <f>VLOOKUP(BJ$1,#REF!,BJ2,FALSE)</f>
        <v>#REF!</v>
      </c>
      <c r="BK43" s="120" t="e">
        <f>VLOOKUP(BK$1,#REF!,BK2,FALSE)</f>
        <v>#REF!</v>
      </c>
      <c r="BL43" s="120" t="e">
        <f>VLOOKUP(BL$1,#REF!,BL2,FALSE)</f>
        <v>#REF!</v>
      </c>
      <c r="BM43" s="120" t="e">
        <f>VLOOKUP(BM$1,#REF!,BM2,FALSE)</f>
        <v>#REF!</v>
      </c>
      <c r="BN43" s="120" t="e">
        <f>VLOOKUP(BN$1,#REF!,BN2,FALSE)</f>
        <v>#REF!</v>
      </c>
      <c r="BO43" s="120" t="e">
        <f>VLOOKUP(BO$1,#REF!,BO2,FALSE)</f>
        <v>#REF!</v>
      </c>
      <c r="BQ43" s="105">
        <f t="shared" si="31"/>
        <v>40</v>
      </c>
      <c r="BR43" s="105" t="e">
        <f t="shared" si="23"/>
        <v>#REF!</v>
      </c>
      <c r="BS43" s="120" t="e">
        <f>VLOOKUP(BS$1,#REF!,BS2,FALSE)</f>
        <v>#REF!</v>
      </c>
      <c r="BT43" s="120" t="e">
        <f>VLOOKUP(BT$1,#REF!,BT2,FALSE)</f>
        <v>#REF!</v>
      </c>
      <c r="BU43" s="120" t="e">
        <f>VLOOKUP(BU$1,#REF!,BU2,FALSE)</f>
        <v>#REF!</v>
      </c>
      <c r="BV43" s="120" t="e">
        <f>VLOOKUP(BV$1,#REF!,BV2,FALSE)</f>
        <v>#REF!</v>
      </c>
      <c r="BW43" s="120" t="e">
        <f>VLOOKUP(BW$1,#REF!,BW2,FALSE)</f>
        <v>#REF!</v>
      </c>
      <c r="BX43" s="120" t="e">
        <f>VLOOKUP(BX$1,#REF!,BX2,FALSE)</f>
        <v>#REF!</v>
      </c>
      <c r="BY43" s="120" t="e">
        <f>VLOOKUP(BY$1,#REF!,BY2,FALSE)</f>
        <v>#REF!</v>
      </c>
      <c r="BZ43" s="120" t="e">
        <f>VLOOKUP(BZ$1,#REF!,BZ2,FALSE)</f>
        <v>#REF!</v>
      </c>
      <c r="CA43" s="120" t="e">
        <f>VLOOKUP(CA$1,#REF!,CA2,FALSE)</f>
        <v>#REF!</v>
      </c>
      <c r="CB43" s="120" t="e">
        <f>VLOOKUP(CB$1,#REF!,CB2,FALSE)</f>
        <v>#REF!</v>
      </c>
      <c r="CD43" s="105">
        <f t="shared" si="32"/>
        <v>40</v>
      </c>
      <c r="CE43" s="105" t="e">
        <f t="shared" si="24"/>
        <v>#REF!</v>
      </c>
      <c r="CF43" s="120" t="e">
        <f>VLOOKUP(CF$1,#REF!,CF2,FALSE)</f>
        <v>#REF!</v>
      </c>
      <c r="CG43" s="120" t="e">
        <f>VLOOKUP(CG$1,#REF!,CG2,FALSE)</f>
        <v>#REF!</v>
      </c>
      <c r="CH43" s="120" t="e">
        <f>VLOOKUP(CH$1,#REF!,CH2,FALSE)</f>
        <v>#REF!</v>
      </c>
      <c r="CI43" s="120" t="e">
        <f>VLOOKUP(CI$1,#REF!,CI2,FALSE)</f>
        <v>#REF!</v>
      </c>
      <c r="CJ43" s="120" t="e">
        <f>VLOOKUP(CJ$1,#REF!,CJ2,FALSE)</f>
        <v>#REF!</v>
      </c>
      <c r="CK43" s="120" t="e">
        <f>VLOOKUP(CK$1,#REF!,CK2,FALSE)</f>
        <v>#REF!</v>
      </c>
      <c r="CL43" s="120" t="e">
        <f>VLOOKUP(CL$1,#REF!,CL2,FALSE)</f>
        <v>#REF!</v>
      </c>
      <c r="CM43" s="120" t="e">
        <f>VLOOKUP(CM$1,#REF!,CM2,FALSE)</f>
        <v>#REF!</v>
      </c>
      <c r="CN43" s="120" t="e">
        <f>VLOOKUP(CN$1,#REF!,CN2,FALSE)</f>
        <v>#REF!</v>
      </c>
      <c r="CO43" s="120" t="e">
        <f>VLOOKUP(CO$1,#REF!,CO2,FALSE)</f>
        <v>#REF!</v>
      </c>
      <c r="CQ43" s="105">
        <f t="shared" si="33"/>
        <v>40</v>
      </c>
      <c r="CR43" s="105" t="e">
        <f t="shared" si="25"/>
        <v>#REF!</v>
      </c>
      <c r="CS43" s="120" t="e">
        <f>VLOOKUP(CS$1,#REF!,CS2,FALSE)</f>
        <v>#REF!</v>
      </c>
      <c r="CT43" s="120" t="e">
        <f>VLOOKUP(CT$1,#REF!,CT2,FALSE)</f>
        <v>#REF!</v>
      </c>
      <c r="CU43" s="120" t="e">
        <f>VLOOKUP(CU$1,#REF!,CU2,FALSE)</f>
        <v>#REF!</v>
      </c>
      <c r="CV43" s="120" t="e">
        <f>VLOOKUP(CV$1,#REF!,CV2,FALSE)</f>
        <v>#REF!</v>
      </c>
      <c r="CW43" s="120" t="e">
        <f>VLOOKUP(CW$1,#REF!,CW2,FALSE)</f>
        <v>#REF!</v>
      </c>
      <c r="CX43" s="120" t="e">
        <f>VLOOKUP(CX$1,#REF!,CX2,FALSE)</f>
        <v>#REF!</v>
      </c>
      <c r="CY43" s="120" t="e">
        <f>VLOOKUP(CY$1,#REF!,CY2,FALSE)</f>
        <v>#REF!</v>
      </c>
      <c r="CZ43" s="120" t="e">
        <f>VLOOKUP(CZ$1,#REF!,CZ2,FALSE)</f>
        <v>#REF!</v>
      </c>
      <c r="DA43" s="120" t="e">
        <f>VLOOKUP(DA$1,#REF!,DA2,FALSE)</f>
        <v>#REF!</v>
      </c>
      <c r="DB43" s="120" t="e">
        <f>VLOOKUP(DB$1,#REF!,DB2,FALSE)</f>
        <v>#REF!</v>
      </c>
    </row>
    <row r="44" spans="2:106" ht="18.75" thickBot="1" x14ac:dyDescent="0.3">
      <c r="B44" s="54">
        <f t="shared" si="26"/>
        <v>41</v>
      </c>
      <c r="C44" s="98" t="e">
        <f>#REF!</f>
        <v>#REF!</v>
      </c>
      <c r="D44" s="58" t="e">
        <f>VLOOKUP(D$1,#REF!,D2,FALSE)</f>
        <v>#REF!</v>
      </c>
      <c r="E44" s="58" t="e">
        <f>VLOOKUP(E$1,#REF!,E2,FALSE)</f>
        <v>#REF!</v>
      </c>
      <c r="F44" s="58" t="e">
        <f>VLOOKUP(F$1,#REF!,F2,FALSE)</f>
        <v>#REF!</v>
      </c>
      <c r="G44" s="58" t="e">
        <f>VLOOKUP(G$1,#REF!,G2,FALSE)</f>
        <v>#REF!</v>
      </c>
      <c r="H44" s="58" t="e">
        <f>VLOOKUP(H$1,#REF!,H2,FALSE)</f>
        <v>#REF!</v>
      </c>
      <c r="I44" s="58" t="e">
        <f>VLOOKUP(I$1,#REF!,I2,FALSE)</f>
        <v>#REF!</v>
      </c>
      <c r="J44" s="58" t="e">
        <f>VLOOKUP(J$1,#REF!,J2,FALSE)</f>
        <v>#REF!</v>
      </c>
      <c r="K44" s="58" t="e">
        <f>VLOOKUP(K$1,#REF!,K2,FALSE)</f>
        <v>#REF!</v>
      </c>
      <c r="L44" s="58" t="e">
        <f>VLOOKUP(L$1,#REF!,L2,FALSE)</f>
        <v>#REF!</v>
      </c>
      <c r="M44" s="58" t="e">
        <f>VLOOKUP(M$1,#REF!,M2,FALSE)</f>
        <v>#REF!</v>
      </c>
      <c r="N44" s="56">
        <f t="shared" si="17"/>
        <v>0</v>
      </c>
      <c r="O44" s="51" t="str">
        <f t="shared" si="18"/>
        <v>No-To be included in the study</v>
      </c>
      <c r="Q44" s="9">
        <f t="shared" si="27"/>
        <v>41</v>
      </c>
      <c r="R44" s="47" t="e">
        <f t="shared" si="19"/>
        <v>#REF!</v>
      </c>
      <c r="S44" s="58" t="e">
        <f>VLOOKUP(S$1,#REF!,S2,FALSE)</f>
        <v>#REF!</v>
      </c>
      <c r="T44" s="58" t="e">
        <f>VLOOKUP(T$1,#REF!,T2,FALSE)</f>
        <v>#REF!</v>
      </c>
      <c r="U44" s="58" t="e">
        <f>VLOOKUP(U$1,#REF!,U2,FALSE)</f>
        <v>#REF!</v>
      </c>
      <c r="V44" s="58" t="e">
        <f>VLOOKUP(V$1,#REF!,V2,FALSE)</f>
        <v>#REF!</v>
      </c>
      <c r="W44" s="58" t="e">
        <f>VLOOKUP(W$1,#REF!,W2,FALSE)</f>
        <v>#REF!</v>
      </c>
      <c r="X44" s="58" t="e">
        <f>VLOOKUP(X$1,#REF!,X2,FALSE)</f>
        <v>#REF!</v>
      </c>
      <c r="Y44" s="58" t="e">
        <f>VLOOKUP(Y$1,#REF!,Y2,FALSE)</f>
        <v>#REF!</v>
      </c>
      <c r="Z44" s="58" t="e">
        <f>VLOOKUP(Z$1,#REF!,Z2,FALSE)</f>
        <v>#REF!</v>
      </c>
      <c r="AA44" s="58" t="e">
        <f>VLOOKUP(AA$1,#REF!,AA2,FALSE)</f>
        <v>#REF!</v>
      </c>
      <c r="AB44" s="58" t="e">
        <f>VLOOKUP(AB$1,#REF!,AB2,FALSE)</f>
        <v>#REF!</v>
      </c>
      <c r="AD44" s="9">
        <f t="shared" si="28"/>
        <v>41</v>
      </c>
      <c r="AE44" s="47" t="e">
        <f t="shared" si="20"/>
        <v>#REF!</v>
      </c>
      <c r="AF44" s="118" t="e">
        <f>VLOOKUP(AF$1,#REF!,AF2,FALSE)</f>
        <v>#REF!</v>
      </c>
      <c r="AG44" s="118" t="e">
        <f>VLOOKUP(AG$1,#REF!,AG2,FALSE)</f>
        <v>#REF!</v>
      </c>
      <c r="AH44" s="118" t="e">
        <f>VLOOKUP(AH$1,#REF!,AH2,FALSE)</f>
        <v>#REF!</v>
      </c>
      <c r="AI44" s="118" t="e">
        <f>VLOOKUP(AI$1,#REF!,AI2,FALSE)</f>
        <v>#REF!</v>
      </c>
      <c r="AJ44" s="118" t="e">
        <f>VLOOKUP(AJ$1,#REF!,AJ2,FALSE)</f>
        <v>#REF!</v>
      </c>
      <c r="AK44" s="118" t="e">
        <f>VLOOKUP(AK$1,#REF!,AK2,FALSE)</f>
        <v>#REF!</v>
      </c>
      <c r="AL44" s="118" t="e">
        <f>VLOOKUP(AL$1,#REF!,AL2,FALSE)</f>
        <v>#REF!</v>
      </c>
      <c r="AM44" s="118" t="e">
        <f>VLOOKUP(AM$1,#REF!,AM2,FALSE)</f>
        <v>#REF!</v>
      </c>
      <c r="AN44" s="118" t="e">
        <f>VLOOKUP(AN$1,#REF!,AN2,FALSE)</f>
        <v>#REF!</v>
      </c>
      <c r="AO44" s="118" t="e">
        <f>VLOOKUP(AO$1,#REF!,AO2,FALSE)</f>
        <v>#REF!</v>
      </c>
      <c r="AQ44" s="9">
        <f t="shared" si="29"/>
        <v>41</v>
      </c>
      <c r="AR44" s="47" t="e">
        <f t="shared" si="21"/>
        <v>#REF!</v>
      </c>
      <c r="AS44" s="118" t="e">
        <f>VLOOKUP(AS$1,#REF!,AS2,FALSE)</f>
        <v>#REF!</v>
      </c>
      <c r="AT44" s="118" t="e">
        <f>VLOOKUP(AT$1,#REF!,AT2,FALSE)</f>
        <v>#REF!</v>
      </c>
      <c r="AU44" s="118" t="e">
        <f>VLOOKUP(AU$1,#REF!,AU2,FALSE)</f>
        <v>#REF!</v>
      </c>
      <c r="AV44" s="118" t="e">
        <f>VLOOKUP(AV$1,#REF!,AV2,FALSE)</f>
        <v>#REF!</v>
      </c>
      <c r="AW44" s="118" t="e">
        <f>VLOOKUP(AW$1,#REF!,AW2,FALSE)</f>
        <v>#REF!</v>
      </c>
      <c r="AX44" s="118" t="e">
        <f>VLOOKUP(AX$1,#REF!,AX2,FALSE)</f>
        <v>#REF!</v>
      </c>
      <c r="AY44" s="118" t="e">
        <f>VLOOKUP(AY$1,#REF!,AY2,FALSE)</f>
        <v>#REF!</v>
      </c>
      <c r="AZ44" s="118" t="e">
        <f>VLOOKUP(AZ$1,#REF!,AZ2,FALSE)</f>
        <v>#REF!</v>
      </c>
      <c r="BA44" s="118" t="e">
        <f>VLOOKUP(BA$1,#REF!,BA2,FALSE)</f>
        <v>#REF!</v>
      </c>
      <c r="BB44" s="118" t="e">
        <f>VLOOKUP(BB$1,#REF!,BB2,FALSE)</f>
        <v>#REF!</v>
      </c>
      <c r="BD44" s="9">
        <f t="shared" si="30"/>
        <v>41</v>
      </c>
      <c r="BE44" s="47" t="e">
        <f t="shared" si="22"/>
        <v>#REF!</v>
      </c>
      <c r="BF44" s="122" t="e">
        <f>VLOOKUP(BF$1,#REF!,BF2,FALSE)</f>
        <v>#REF!</v>
      </c>
      <c r="BG44" s="122" t="e">
        <f>VLOOKUP(BG$1,#REF!,BG2,FALSE)</f>
        <v>#REF!</v>
      </c>
      <c r="BH44" s="122" t="e">
        <f>VLOOKUP(BH$1,#REF!,BH2,FALSE)</f>
        <v>#REF!</v>
      </c>
      <c r="BI44" s="122" t="e">
        <f>VLOOKUP(BI$1,#REF!,BI2,FALSE)</f>
        <v>#REF!</v>
      </c>
      <c r="BJ44" s="122" t="e">
        <f>VLOOKUP(BJ$1,#REF!,BJ2,FALSE)</f>
        <v>#REF!</v>
      </c>
      <c r="BK44" s="122" t="e">
        <f>VLOOKUP(BK$1,#REF!,BK2,FALSE)</f>
        <v>#REF!</v>
      </c>
      <c r="BL44" s="122" t="e">
        <f>VLOOKUP(BL$1,#REF!,BL2,FALSE)</f>
        <v>#REF!</v>
      </c>
      <c r="BM44" s="122" t="e">
        <f>VLOOKUP(BM$1,#REF!,BM2,FALSE)</f>
        <v>#REF!</v>
      </c>
      <c r="BN44" s="122" t="e">
        <f>VLOOKUP(BN$1,#REF!,BN2,FALSE)</f>
        <v>#REF!</v>
      </c>
      <c r="BO44" s="122" t="e">
        <f>VLOOKUP(BO$1,#REF!,BO2,FALSE)</f>
        <v>#REF!</v>
      </c>
      <c r="BQ44" s="9">
        <f t="shared" si="31"/>
        <v>41</v>
      </c>
      <c r="BR44" s="47" t="e">
        <f t="shared" si="23"/>
        <v>#REF!</v>
      </c>
      <c r="BS44" s="122" t="e">
        <f>VLOOKUP(BS$1,#REF!,BS2,FALSE)</f>
        <v>#REF!</v>
      </c>
      <c r="BT44" s="122" t="e">
        <f>VLOOKUP(BT$1,#REF!,BT2,FALSE)</f>
        <v>#REF!</v>
      </c>
      <c r="BU44" s="122" t="e">
        <f>VLOOKUP(BU$1,#REF!,BU2,FALSE)</f>
        <v>#REF!</v>
      </c>
      <c r="BV44" s="122" t="e">
        <f>VLOOKUP(BV$1,#REF!,BV2,FALSE)</f>
        <v>#REF!</v>
      </c>
      <c r="BW44" s="122" t="e">
        <f>VLOOKUP(BW$1,#REF!,BW2,FALSE)</f>
        <v>#REF!</v>
      </c>
      <c r="BX44" s="122" t="e">
        <f>VLOOKUP(BX$1,#REF!,BX2,FALSE)</f>
        <v>#REF!</v>
      </c>
      <c r="BY44" s="122" t="e">
        <f>VLOOKUP(BY$1,#REF!,BY2,FALSE)</f>
        <v>#REF!</v>
      </c>
      <c r="BZ44" s="122" t="e">
        <f>VLOOKUP(BZ$1,#REF!,BZ2,FALSE)</f>
        <v>#REF!</v>
      </c>
      <c r="CA44" s="122" t="e">
        <f>VLOOKUP(CA$1,#REF!,CA2,FALSE)</f>
        <v>#REF!</v>
      </c>
      <c r="CB44" s="122" t="e">
        <f>VLOOKUP(CB$1,#REF!,CB2,FALSE)</f>
        <v>#REF!</v>
      </c>
      <c r="CD44" s="9">
        <f t="shared" si="32"/>
        <v>41</v>
      </c>
      <c r="CE44" s="47" t="e">
        <f t="shared" si="24"/>
        <v>#REF!</v>
      </c>
      <c r="CF44" s="122" t="e">
        <f>VLOOKUP(CF$1,#REF!,CF2,FALSE)</f>
        <v>#REF!</v>
      </c>
      <c r="CG44" s="122" t="e">
        <f>VLOOKUP(CG$1,#REF!,CG2,FALSE)</f>
        <v>#REF!</v>
      </c>
      <c r="CH44" s="122" t="e">
        <f>VLOOKUP(CH$1,#REF!,CH2,FALSE)</f>
        <v>#REF!</v>
      </c>
      <c r="CI44" s="122" t="e">
        <f>VLOOKUP(CI$1,#REF!,CI2,FALSE)</f>
        <v>#REF!</v>
      </c>
      <c r="CJ44" s="122" t="e">
        <f>VLOOKUP(CJ$1,#REF!,CJ2,FALSE)</f>
        <v>#REF!</v>
      </c>
      <c r="CK44" s="122" t="e">
        <f>VLOOKUP(CK$1,#REF!,CK2,FALSE)</f>
        <v>#REF!</v>
      </c>
      <c r="CL44" s="122" t="e">
        <f>VLOOKUP(CL$1,#REF!,CL2,FALSE)</f>
        <v>#REF!</v>
      </c>
      <c r="CM44" s="122" t="e">
        <f>VLOOKUP(CM$1,#REF!,CM2,FALSE)</f>
        <v>#REF!</v>
      </c>
      <c r="CN44" s="122" t="e">
        <f>VLOOKUP(CN$1,#REF!,CN2,FALSE)</f>
        <v>#REF!</v>
      </c>
      <c r="CO44" s="122" t="e">
        <f>VLOOKUP(CO$1,#REF!,CO2,FALSE)</f>
        <v>#REF!</v>
      </c>
      <c r="CQ44" s="9">
        <f t="shared" si="33"/>
        <v>41</v>
      </c>
      <c r="CR44" s="47" t="e">
        <f t="shared" si="25"/>
        <v>#REF!</v>
      </c>
      <c r="CS44" s="122" t="e">
        <f>VLOOKUP(CS$1,#REF!,CS2,FALSE)</f>
        <v>#REF!</v>
      </c>
      <c r="CT44" s="122" t="e">
        <f>VLOOKUP(CT$1,#REF!,CT2,FALSE)</f>
        <v>#REF!</v>
      </c>
      <c r="CU44" s="122" t="e">
        <f>VLOOKUP(CU$1,#REF!,CU2,FALSE)</f>
        <v>#REF!</v>
      </c>
      <c r="CV44" s="122" t="e">
        <f>VLOOKUP(CV$1,#REF!,CV2,FALSE)</f>
        <v>#REF!</v>
      </c>
      <c r="CW44" s="122" t="e">
        <f>VLOOKUP(CW$1,#REF!,CW2,FALSE)</f>
        <v>#REF!</v>
      </c>
      <c r="CX44" s="122" t="e">
        <f>VLOOKUP(CX$1,#REF!,CX2,FALSE)</f>
        <v>#REF!</v>
      </c>
      <c r="CY44" s="122" t="e">
        <f>VLOOKUP(CY$1,#REF!,CY2,FALSE)</f>
        <v>#REF!</v>
      </c>
      <c r="CZ44" s="122" t="e">
        <f>VLOOKUP(CZ$1,#REF!,CZ2,FALSE)</f>
        <v>#REF!</v>
      </c>
      <c r="DA44" s="122" t="e">
        <f>VLOOKUP(DA$1,#REF!,DA2,FALSE)</f>
        <v>#REF!</v>
      </c>
      <c r="DB44" s="122" t="e">
        <f>VLOOKUP(DB$1,#REF!,DB2,FALSE)</f>
        <v>#REF!</v>
      </c>
    </row>
  </sheetData>
  <mergeCells count="10">
    <mergeCell ref="HE1:HO1"/>
    <mergeCell ref="DE1:DO1"/>
    <mergeCell ref="DR1:EB1"/>
    <mergeCell ref="EE1:EO1"/>
    <mergeCell ref="N1:O2"/>
    <mergeCell ref="ER1:FB1"/>
    <mergeCell ref="FE1:FO1"/>
    <mergeCell ref="FR1:GB1"/>
    <mergeCell ref="GE1:GO1"/>
    <mergeCell ref="GR1:HB1"/>
  </mergeCells>
  <conditionalFormatting sqref="D4:O44">
    <cfRule type="cellIs" dxfId="2" priority="3" operator="equal">
      <formula>0</formula>
    </cfRule>
  </conditionalFormatting>
  <conditionalFormatting sqref="O4:O44">
    <cfRule type="containsText" dxfId="1" priority="1" operator="containsText" text="No">
      <formula>NOT(ISERROR(SEARCH("No",O4)))</formula>
    </cfRule>
    <cfRule type="containsText" dxfId="0" priority="2" operator="containsText" text="Yes">
      <formula>NOT(ISERROR(SEARCH("Yes",O4)))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425"/>
  <sheetViews>
    <sheetView workbookViewId="0">
      <selection sqref="A1:K418"/>
    </sheetView>
  </sheetViews>
  <sheetFormatPr defaultColWidth="10.7109375" defaultRowHeight="19.899999999999999" customHeight="1" x14ac:dyDescent="0.25"/>
  <cols>
    <col min="1" max="1" width="67.42578125" bestFit="1" customWidth="1"/>
    <col min="14" max="14" width="25.7109375" customWidth="1"/>
    <col min="15" max="23" width="12.42578125" bestFit="1" customWidth="1"/>
    <col min="24" max="24" width="11.42578125" bestFit="1" customWidth="1"/>
  </cols>
  <sheetData>
    <row r="1" spans="1:24" ht="19.899999999999999" customHeight="1" thickBot="1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24" ht="19.899999999999999" customHeight="1" thickBot="1" x14ac:dyDescent="0.3">
      <c r="A2" s="12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N2" s="144" t="s">
        <v>384</v>
      </c>
      <c r="O2" s="145"/>
      <c r="P2" s="145"/>
      <c r="Q2" s="145"/>
      <c r="R2" s="145"/>
      <c r="S2" s="145"/>
      <c r="T2" s="145"/>
      <c r="U2" s="145"/>
      <c r="V2" s="145"/>
      <c r="W2" s="145"/>
      <c r="X2" s="146"/>
    </row>
    <row r="3" spans="1:24" ht="19.899999999999999" customHeight="1" thickBot="1" x14ac:dyDescent="0.3">
      <c r="A3" s="124" t="s">
        <v>3</v>
      </c>
      <c r="B3" s="125">
        <v>2019</v>
      </c>
      <c r="C3" s="125">
        <v>2018</v>
      </c>
      <c r="D3" s="125">
        <v>2017</v>
      </c>
      <c r="E3" s="125">
        <v>2016</v>
      </c>
      <c r="F3" s="125">
        <v>2015</v>
      </c>
      <c r="G3" s="125">
        <v>2014</v>
      </c>
      <c r="H3" s="125">
        <v>2013</v>
      </c>
      <c r="I3" s="125">
        <v>2012</v>
      </c>
      <c r="J3" s="125">
        <v>2011</v>
      </c>
      <c r="K3" s="125">
        <v>2010</v>
      </c>
      <c r="N3" s="79" t="s">
        <v>334</v>
      </c>
      <c r="O3" s="80">
        <v>2019</v>
      </c>
      <c r="P3" s="80">
        <v>2018</v>
      </c>
      <c r="Q3" s="80">
        <v>2017</v>
      </c>
      <c r="R3" s="80">
        <v>2016</v>
      </c>
      <c r="S3" s="80">
        <v>2015</v>
      </c>
      <c r="T3" s="80">
        <v>2014</v>
      </c>
      <c r="U3" s="80">
        <v>2013</v>
      </c>
      <c r="V3" s="80">
        <v>2012</v>
      </c>
      <c r="W3" s="80">
        <v>2011</v>
      </c>
      <c r="X3" s="80">
        <v>2010</v>
      </c>
    </row>
    <row r="4" spans="1:24" ht="19.899999999999999" customHeight="1" thickBot="1" x14ac:dyDescent="0.3">
      <c r="A4" s="124" t="s">
        <v>4</v>
      </c>
      <c r="B4" s="125">
        <v>12</v>
      </c>
      <c r="C4" s="125">
        <v>12</v>
      </c>
      <c r="D4" s="125">
        <v>12</v>
      </c>
      <c r="E4" s="125">
        <v>12</v>
      </c>
      <c r="F4" s="125">
        <v>12</v>
      </c>
      <c r="G4" s="125">
        <v>12</v>
      </c>
      <c r="H4" s="125">
        <v>12</v>
      </c>
      <c r="I4" s="125">
        <v>12</v>
      </c>
      <c r="J4" s="125">
        <v>12</v>
      </c>
      <c r="K4" s="125">
        <v>12</v>
      </c>
      <c r="N4" s="148" t="s">
        <v>335</v>
      </c>
      <c r="O4" s="149"/>
      <c r="P4" s="149"/>
      <c r="Q4" s="149"/>
      <c r="R4" s="149"/>
      <c r="S4" s="149"/>
      <c r="T4" s="149"/>
      <c r="U4" s="149"/>
      <c r="V4" s="149"/>
      <c r="W4" s="149"/>
      <c r="X4" s="150"/>
    </row>
    <row r="5" spans="1:24" ht="19.899999999999999" customHeight="1" x14ac:dyDescent="0.25">
      <c r="A5" s="124" t="s">
        <v>5</v>
      </c>
      <c r="B5" s="125" t="s">
        <v>333</v>
      </c>
      <c r="C5" s="125" t="s">
        <v>333</v>
      </c>
      <c r="D5" s="125" t="s">
        <v>333</v>
      </c>
      <c r="E5" s="125" t="s">
        <v>333</v>
      </c>
      <c r="F5" s="125" t="s">
        <v>333</v>
      </c>
      <c r="G5" s="125" t="s">
        <v>333</v>
      </c>
      <c r="H5" s="125" t="s">
        <v>333</v>
      </c>
      <c r="I5" s="125" t="s">
        <v>333</v>
      </c>
      <c r="J5" s="125" t="s">
        <v>333</v>
      </c>
      <c r="K5" s="125" t="s">
        <v>333</v>
      </c>
      <c r="N5" s="52" t="s">
        <v>336</v>
      </c>
      <c r="O5" s="75">
        <v>4.8099999999999996</v>
      </c>
      <c r="P5" s="76">
        <v>4.78</v>
      </c>
      <c r="Q5" s="75">
        <v>4.68</v>
      </c>
      <c r="R5" s="76">
        <v>5.18</v>
      </c>
      <c r="S5" s="75">
        <v>4.74</v>
      </c>
      <c r="T5" s="76">
        <v>5.08</v>
      </c>
      <c r="U5" s="75">
        <v>4.41</v>
      </c>
      <c r="V5" s="76">
        <v>5.45</v>
      </c>
      <c r="W5" s="75">
        <v>4.8099999999999996</v>
      </c>
      <c r="X5" s="76">
        <v>5.72</v>
      </c>
    </row>
    <row r="6" spans="1:24" ht="19.899999999999999" customHeight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N6" s="53" t="s">
        <v>337</v>
      </c>
      <c r="O6" s="66">
        <v>1.06</v>
      </c>
      <c r="P6" s="63">
        <v>1.06</v>
      </c>
      <c r="Q6" s="66">
        <v>1.3</v>
      </c>
      <c r="R6" s="63">
        <v>1.24</v>
      </c>
      <c r="S6" s="66">
        <v>1.46</v>
      </c>
      <c r="T6" s="63">
        <v>1.26</v>
      </c>
      <c r="U6" s="66">
        <v>1.44</v>
      </c>
      <c r="V6" s="63">
        <v>1.42</v>
      </c>
      <c r="W6" s="66">
        <v>1.43</v>
      </c>
      <c r="X6" s="63">
        <v>1.39</v>
      </c>
    </row>
    <row r="7" spans="1:24" ht="19.899999999999999" customHeight="1" x14ac:dyDescent="0.25">
      <c r="A7" s="126" t="s">
        <v>7</v>
      </c>
      <c r="B7" s="127" t="s">
        <v>8</v>
      </c>
      <c r="C7" s="127" t="s">
        <v>8</v>
      </c>
      <c r="D7" s="127" t="s">
        <v>8</v>
      </c>
      <c r="E7" s="127" t="s">
        <v>8</v>
      </c>
      <c r="F7" s="127" t="s">
        <v>8</v>
      </c>
      <c r="G7" s="127" t="s">
        <v>8</v>
      </c>
      <c r="H7" s="127" t="s">
        <v>8</v>
      </c>
      <c r="I7" s="127" t="s">
        <v>8</v>
      </c>
      <c r="J7" s="127" t="s">
        <v>8</v>
      </c>
      <c r="K7" s="127" t="s">
        <v>8</v>
      </c>
      <c r="N7" s="53" t="s">
        <v>338</v>
      </c>
      <c r="O7" s="67">
        <v>9925.0499999999993</v>
      </c>
      <c r="P7" s="64">
        <v>9134.65</v>
      </c>
      <c r="Q7" s="67">
        <v>8398.82</v>
      </c>
      <c r="R7" s="64">
        <v>8106.85</v>
      </c>
      <c r="S7" s="67">
        <v>8091.53</v>
      </c>
      <c r="T7" s="64">
        <v>6639.97</v>
      </c>
      <c r="U7" s="67">
        <v>5860.46</v>
      </c>
      <c r="V7" s="64">
        <v>5328.62</v>
      </c>
      <c r="W7" s="67">
        <v>4660.1000000000004</v>
      </c>
      <c r="X7" s="64">
        <v>4022.34</v>
      </c>
    </row>
    <row r="8" spans="1:24" ht="19.899999999999999" customHeight="1" x14ac:dyDescent="0.25">
      <c r="A8" s="128" t="s">
        <v>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N8" s="53" t="s">
        <v>339</v>
      </c>
      <c r="O8" s="67">
        <v>2433.9699999999998</v>
      </c>
      <c r="P8" s="64">
        <v>1769.99</v>
      </c>
      <c r="Q8" s="67">
        <v>1572.62</v>
      </c>
      <c r="R8" s="64">
        <v>1609.91</v>
      </c>
      <c r="S8" s="67">
        <v>1731.18</v>
      </c>
      <c r="T8" s="64">
        <v>1738.63</v>
      </c>
      <c r="U8" s="67">
        <v>1424.94</v>
      </c>
      <c r="V8" s="64">
        <v>1114.21</v>
      </c>
      <c r="W8" s="67">
        <v>1491.83</v>
      </c>
      <c r="X8" s="64">
        <v>1382.74</v>
      </c>
    </row>
    <row r="9" spans="1:24" ht="19.899999999999999" customHeight="1" x14ac:dyDescent="0.25">
      <c r="A9" s="130" t="s">
        <v>10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N9" s="53" t="s">
        <v>340</v>
      </c>
      <c r="O9" s="66">
        <v>5.34</v>
      </c>
      <c r="P9" s="63">
        <v>4.3</v>
      </c>
      <c r="Q9" s="66">
        <v>4.1100000000000003</v>
      </c>
      <c r="R9" s="63">
        <v>6.71</v>
      </c>
      <c r="S9" s="66">
        <v>5.29</v>
      </c>
      <c r="T9" s="63">
        <v>2.75</v>
      </c>
      <c r="U9" s="66">
        <v>5.32</v>
      </c>
      <c r="V9" s="63">
        <v>4.9800000000000004</v>
      </c>
      <c r="W9" s="66">
        <v>5.8</v>
      </c>
      <c r="X9" s="63">
        <v>6.75</v>
      </c>
    </row>
    <row r="10" spans="1:24" ht="19.899999999999999" customHeight="1" x14ac:dyDescent="0.25">
      <c r="A10" s="1" t="s">
        <v>11</v>
      </c>
      <c r="B10" s="132">
        <v>80.364000000000004</v>
      </c>
      <c r="C10" s="132">
        <v>261.65499999999997</v>
      </c>
      <c r="D10" s="132">
        <v>58.283999999999999</v>
      </c>
      <c r="E10" s="132">
        <v>57.844999999999999</v>
      </c>
      <c r="F10" s="132">
        <v>61.094999999999999</v>
      </c>
      <c r="G10" s="132">
        <v>266.98500000000001</v>
      </c>
      <c r="H10" s="132">
        <v>163.02099999999999</v>
      </c>
      <c r="I10" s="132">
        <v>181.99600000000001</v>
      </c>
      <c r="J10" s="132">
        <v>394.642</v>
      </c>
      <c r="K10" s="132">
        <v>0</v>
      </c>
      <c r="N10" s="53" t="s">
        <v>341</v>
      </c>
      <c r="O10" s="66">
        <v>5.19</v>
      </c>
      <c r="P10" s="63">
        <v>4.83</v>
      </c>
      <c r="Q10" s="66">
        <v>8.56</v>
      </c>
      <c r="R10" s="63">
        <v>6.56</v>
      </c>
      <c r="S10" s="66">
        <v>7.55</v>
      </c>
      <c r="T10" s="63">
        <v>9.92</v>
      </c>
      <c r="U10" s="66">
        <v>7.82</v>
      </c>
      <c r="V10" s="63">
        <v>4.54</v>
      </c>
      <c r="W10" s="66">
        <v>6.78</v>
      </c>
      <c r="X10" s="63">
        <v>8.4700000000000006</v>
      </c>
    </row>
    <row r="11" spans="1:24" ht="19.899999999999999" customHeight="1" x14ac:dyDescent="0.25">
      <c r="A11" s="2" t="s">
        <v>12</v>
      </c>
      <c r="B11" s="133">
        <v>0</v>
      </c>
      <c r="C11" s="133">
        <v>135.44300000000001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N11" s="53" t="s">
        <v>342</v>
      </c>
      <c r="O11" s="66">
        <v>2.13</v>
      </c>
      <c r="P11" s="63">
        <v>1.95</v>
      </c>
      <c r="Q11" s="66">
        <v>1.72</v>
      </c>
      <c r="R11" s="63">
        <v>1.86</v>
      </c>
      <c r="S11" s="66">
        <v>1.37</v>
      </c>
      <c r="T11" s="63">
        <v>1.78</v>
      </c>
      <c r="U11" s="66">
        <v>1.49</v>
      </c>
      <c r="V11" s="63">
        <v>1.4</v>
      </c>
      <c r="W11" s="66">
        <v>1.42</v>
      </c>
      <c r="X11" s="63">
        <v>1.27</v>
      </c>
    </row>
    <row r="12" spans="1:24" ht="19.899999999999999" customHeight="1" x14ac:dyDescent="0.25">
      <c r="A12" s="1" t="s">
        <v>13</v>
      </c>
      <c r="B12" s="134">
        <v>5.0839999999999996</v>
      </c>
      <c r="C12" s="134">
        <v>9.6720000000000006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N12" s="53" t="s">
        <v>343</v>
      </c>
      <c r="O12" s="66">
        <v>0.56999999999999995</v>
      </c>
      <c r="P12" s="63">
        <v>0.61</v>
      </c>
      <c r="Q12" s="66">
        <v>0.43</v>
      </c>
      <c r="R12" s="63">
        <v>0.43</v>
      </c>
      <c r="S12" s="66">
        <v>0.47</v>
      </c>
      <c r="T12" s="63">
        <v>0.43</v>
      </c>
      <c r="U12" s="66">
        <v>0.49</v>
      </c>
      <c r="V12" s="63">
        <v>0.52</v>
      </c>
      <c r="W12" s="66">
        <v>0.54</v>
      </c>
      <c r="X12" s="63">
        <v>0.52</v>
      </c>
    </row>
    <row r="13" spans="1:24" ht="19.899999999999999" customHeight="1" x14ac:dyDescent="0.25">
      <c r="A13" s="2" t="s">
        <v>14</v>
      </c>
      <c r="B13" s="133">
        <v>0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N13" s="53" t="s">
        <v>344</v>
      </c>
      <c r="O13" s="66">
        <v>1</v>
      </c>
      <c r="P13" s="63">
        <v>1.0900000000000001</v>
      </c>
      <c r="Q13" s="66">
        <v>0.66</v>
      </c>
      <c r="R13" s="63">
        <v>0.68</v>
      </c>
      <c r="S13" s="66">
        <v>0.85</v>
      </c>
      <c r="T13" s="63">
        <v>0.74</v>
      </c>
      <c r="U13" s="66">
        <v>0.94</v>
      </c>
      <c r="V13" s="63">
        <v>1.06</v>
      </c>
      <c r="W13" s="66">
        <v>1.21</v>
      </c>
      <c r="X13" s="63">
        <v>1.1100000000000001</v>
      </c>
    </row>
    <row r="14" spans="1:24" ht="19.899999999999999" customHeight="1" x14ac:dyDescent="0.25">
      <c r="A14" s="1" t="s">
        <v>15</v>
      </c>
      <c r="B14" s="134">
        <v>75.28</v>
      </c>
      <c r="C14" s="134">
        <v>116.54</v>
      </c>
      <c r="D14" s="134">
        <v>58.283999999999999</v>
      </c>
      <c r="E14" s="134">
        <v>57.844999999999999</v>
      </c>
      <c r="F14" s="134">
        <v>61.094999999999999</v>
      </c>
      <c r="G14" s="134">
        <v>266.98500000000001</v>
      </c>
      <c r="H14" s="134">
        <v>163.02099999999999</v>
      </c>
      <c r="I14" s="134">
        <v>181.99600000000001</v>
      </c>
      <c r="J14" s="134">
        <v>394.642</v>
      </c>
      <c r="K14" s="134">
        <v>0</v>
      </c>
      <c r="N14" s="53" t="s">
        <v>345</v>
      </c>
      <c r="O14" s="66">
        <v>2.12</v>
      </c>
      <c r="P14" s="63">
        <v>2.57</v>
      </c>
      <c r="Q14" s="66">
        <v>2.4</v>
      </c>
      <c r="R14" s="63">
        <v>3.41</v>
      </c>
      <c r="S14" s="66">
        <v>1.89</v>
      </c>
      <c r="T14" s="63">
        <v>1.28</v>
      </c>
      <c r="U14" s="66">
        <v>1.71</v>
      </c>
      <c r="V14" s="63">
        <v>1.92</v>
      </c>
      <c r="W14" s="66">
        <v>1.57</v>
      </c>
      <c r="X14" s="63">
        <v>1.78</v>
      </c>
    </row>
    <row r="15" spans="1:24" ht="19.899999999999999" customHeight="1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N15" s="53" t="s">
        <v>346</v>
      </c>
      <c r="O15" s="66">
        <v>456</v>
      </c>
      <c r="P15" s="63">
        <v>412</v>
      </c>
      <c r="Q15" s="66">
        <v>382.4</v>
      </c>
      <c r="R15" s="63">
        <v>240</v>
      </c>
      <c r="S15" s="66">
        <v>327.25</v>
      </c>
      <c r="T15" s="63">
        <v>632.4</v>
      </c>
      <c r="U15" s="66">
        <v>267.75</v>
      </c>
      <c r="V15" s="63">
        <v>223.55</v>
      </c>
      <c r="W15" s="66">
        <v>257</v>
      </c>
      <c r="X15" s="63">
        <v>205</v>
      </c>
    </row>
    <row r="16" spans="1:24" ht="19.899999999999999" customHeight="1" x14ac:dyDescent="0.25">
      <c r="A16" s="1" t="s">
        <v>16</v>
      </c>
      <c r="B16" s="132">
        <v>0</v>
      </c>
      <c r="C16" s="132">
        <v>56.825000000000003</v>
      </c>
      <c r="D16" s="132">
        <v>51.363</v>
      </c>
      <c r="E16" s="132">
        <v>57.484000000000002</v>
      </c>
      <c r="F16" s="132">
        <v>37.731999999999999</v>
      </c>
      <c r="G16" s="132">
        <v>146.18100000000001</v>
      </c>
      <c r="H16" s="132">
        <v>128.83099999999999</v>
      </c>
      <c r="I16" s="132">
        <v>331.43099999999998</v>
      </c>
      <c r="J16" s="132">
        <v>45.087000000000003</v>
      </c>
      <c r="K16" s="132">
        <v>0</v>
      </c>
      <c r="N16" s="53" t="s">
        <v>347</v>
      </c>
      <c r="O16" s="66">
        <v>2.52</v>
      </c>
      <c r="P16" s="63">
        <v>2.54</v>
      </c>
      <c r="Q16" s="66">
        <v>2.5099999999999998</v>
      </c>
      <c r="R16" s="63">
        <v>3.41</v>
      </c>
      <c r="S16" s="66">
        <v>2.73</v>
      </c>
      <c r="T16" s="63">
        <v>1.33</v>
      </c>
      <c r="U16" s="66">
        <v>2.95</v>
      </c>
      <c r="V16" s="63">
        <v>2.4500000000000002</v>
      </c>
      <c r="W16" s="66">
        <v>2.8</v>
      </c>
      <c r="X16" s="63">
        <v>2.81</v>
      </c>
    </row>
    <row r="17" spans="1:24" ht="19.899999999999999" customHeight="1" x14ac:dyDescent="0.25">
      <c r="A17" s="2" t="s">
        <v>17</v>
      </c>
      <c r="B17" s="133">
        <v>0</v>
      </c>
      <c r="C17" s="133">
        <v>5.8470000000000004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N17" s="53" t="s">
        <v>348</v>
      </c>
      <c r="O17" s="66">
        <v>4.8099999999999996</v>
      </c>
      <c r="P17" s="63">
        <v>5.67</v>
      </c>
      <c r="Q17" s="66">
        <v>4.7</v>
      </c>
      <c r="R17" s="63">
        <v>3.92</v>
      </c>
      <c r="S17" s="66">
        <v>8.58</v>
      </c>
      <c r="T17" s="63" t="e">
        <v>#N/A</v>
      </c>
      <c r="U17" s="66">
        <v>2.39</v>
      </c>
      <c r="V17" s="63">
        <v>3.51</v>
      </c>
      <c r="W17" s="66">
        <v>2.61</v>
      </c>
      <c r="X17" s="63">
        <v>1.63</v>
      </c>
    </row>
    <row r="18" spans="1:24" ht="19.899999999999999" customHeight="1" x14ac:dyDescent="0.25">
      <c r="A18" s="1" t="s">
        <v>18</v>
      </c>
      <c r="B18" s="134">
        <v>0</v>
      </c>
      <c r="C18" s="134">
        <v>50.978000000000002</v>
      </c>
      <c r="D18" s="134">
        <v>51.363</v>
      </c>
      <c r="E18" s="134">
        <v>57.484000000000002</v>
      </c>
      <c r="F18" s="134">
        <v>37.731999999999999</v>
      </c>
      <c r="G18" s="134">
        <v>146.18100000000001</v>
      </c>
      <c r="H18" s="134">
        <v>128.83099999999999</v>
      </c>
      <c r="I18" s="134">
        <v>331.43099999999998</v>
      </c>
      <c r="J18" s="134">
        <v>45.087000000000003</v>
      </c>
      <c r="K18" s="134">
        <v>0</v>
      </c>
      <c r="N18" s="53" t="s">
        <v>349</v>
      </c>
      <c r="O18" s="67">
        <v>1150</v>
      </c>
      <c r="P18" s="64">
        <v>1045</v>
      </c>
      <c r="Q18" s="66">
        <v>959</v>
      </c>
      <c r="R18" s="63">
        <v>818</v>
      </c>
      <c r="S18" s="66">
        <v>894</v>
      </c>
      <c r="T18" s="63">
        <v>842</v>
      </c>
      <c r="U18" s="66">
        <v>791</v>
      </c>
      <c r="V18" s="63">
        <v>547</v>
      </c>
      <c r="W18" s="66">
        <v>720</v>
      </c>
      <c r="X18" s="63">
        <v>577</v>
      </c>
    </row>
    <row r="19" spans="1:24" ht="19.899999999999999" customHeight="1" x14ac:dyDescent="0.2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N19" s="53" t="s">
        <v>350</v>
      </c>
      <c r="O19" s="66">
        <v>10.71</v>
      </c>
      <c r="P19" s="63">
        <v>12.07</v>
      </c>
      <c r="Q19" s="66">
        <v>10.38</v>
      </c>
      <c r="R19" s="63">
        <v>8.2100000000000009</v>
      </c>
      <c r="S19" s="66">
        <v>10.17</v>
      </c>
      <c r="T19" s="63">
        <v>6.43</v>
      </c>
      <c r="U19" s="66">
        <v>6.64</v>
      </c>
      <c r="V19" s="63">
        <v>7.01</v>
      </c>
      <c r="W19" s="66">
        <v>8.83</v>
      </c>
      <c r="X19" s="63">
        <v>7.09</v>
      </c>
    </row>
    <row r="20" spans="1:24" ht="19.899999999999999" customHeight="1" x14ac:dyDescent="0.25">
      <c r="A20" s="1" t="s">
        <v>19</v>
      </c>
      <c r="B20" s="132">
        <v>72.905000000000001</v>
      </c>
      <c r="C20" s="132">
        <v>83.286000000000001</v>
      </c>
      <c r="D20" s="132">
        <v>1.1870000000000001</v>
      </c>
      <c r="E20" s="132">
        <v>1.075</v>
      </c>
      <c r="F20" s="132">
        <v>344</v>
      </c>
      <c r="G20" s="132">
        <v>247</v>
      </c>
      <c r="H20" s="132">
        <v>317</v>
      </c>
      <c r="I20" s="132">
        <v>6.1479999999999997</v>
      </c>
      <c r="J20" s="132">
        <v>6.6440000000000001</v>
      </c>
      <c r="K20" s="132">
        <v>7.64</v>
      </c>
      <c r="N20" s="53" t="s">
        <v>351</v>
      </c>
      <c r="O20" s="66">
        <v>888.51</v>
      </c>
      <c r="P20" s="63">
        <v>660.87</v>
      </c>
      <c r="Q20" s="66">
        <v>677.93</v>
      </c>
      <c r="R20" s="63">
        <v>683.83</v>
      </c>
      <c r="S20" s="66">
        <v>883.63</v>
      </c>
      <c r="T20" s="63">
        <v>920.34</v>
      </c>
      <c r="U20" s="66">
        <v>779.36</v>
      </c>
      <c r="V20" s="63">
        <v>541.74</v>
      </c>
      <c r="W20" s="66">
        <v>666.33</v>
      </c>
      <c r="X20" s="63">
        <v>517.76</v>
      </c>
    </row>
    <row r="21" spans="1:24" ht="19.899999999999999" customHeight="1" x14ac:dyDescent="0.25">
      <c r="A21" s="2" t="s">
        <v>20</v>
      </c>
      <c r="B21" s="135">
        <v>176.083</v>
      </c>
      <c r="C21" s="135">
        <v>265.10300000000001</v>
      </c>
      <c r="D21" s="135">
        <v>234.78700000000001</v>
      </c>
      <c r="E21" s="135">
        <v>217.005</v>
      </c>
      <c r="F21" s="135">
        <v>198.82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N21" s="53" t="s">
        <v>352</v>
      </c>
      <c r="O21" s="66">
        <v>9.49</v>
      </c>
      <c r="P21" s="63">
        <v>8.4600000000000009</v>
      </c>
      <c r="Q21" s="66">
        <v>8.9600000000000009</v>
      </c>
      <c r="R21" s="63">
        <v>9.42</v>
      </c>
      <c r="S21" s="66">
        <v>10.220000000000001</v>
      </c>
      <c r="T21" s="63">
        <v>11.96</v>
      </c>
      <c r="U21" s="66">
        <v>10.5</v>
      </c>
      <c r="V21" s="63">
        <v>9.59</v>
      </c>
      <c r="W21" s="66">
        <v>10.93</v>
      </c>
      <c r="X21" s="63">
        <v>10.25</v>
      </c>
    </row>
    <row r="22" spans="1:24" ht="19.899999999999999" customHeight="1" x14ac:dyDescent="0.2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N22" s="53" t="s">
        <v>353</v>
      </c>
      <c r="O22" s="66">
        <v>7.62</v>
      </c>
      <c r="P22" s="63">
        <v>6.15</v>
      </c>
      <c r="Q22" s="66">
        <v>7.23</v>
      </c>
      <c r="R22" s="63">
        <v>8.32</v>
      </c>
      <c r="S22" s="66">
        <v>10.7</v>
      </c>
      <c r="T22" s="63">
        <v>13.61</v>
      </c>
      <c r="U22" s="66">
        <v>12.86</v>
      </c>
      <c r="V22" s="63">
        <v>9.61</v>
      </c>
      <c r="W22" s="66">
        <v>12.99</v>
      </c>
      <c r="X22" s="63">
        <v>12.03</v>
      </c>
    </row>
    <row r="23" spans="1:24" ht="19.899999999999999" customHeight="1" x14ac:dyDescent="0.25">
      <c r="A23" s="2" t="s">
        <v>21</v>
      </c>
      <c r="B23" s="135">
        <v>230.15100000000001</v>
      </c>
      <c r="C23" s="135">
        <v>401.108</v>
      </c>
      <c r="D23" s="135">
        <v>416.959</v>
      </c>
      <c r="E23" s="135">
        <v>196.315</v>
      </c>
      <c r="F23" s="135">
        <v>329.86200000000002</v>
      </c>
      <c r="G23" s="135">
        <v>287.16300000000001</v>
      </c>
      <c r="H23" s="135">
        <v>242.88800000000001</v>
      </c>
      <c r="I23" s="135">
        <v>0</v>
      </c>
      <c r="J23" s="135">
        <v>799</v>
      </c>
      <c r="K23" s="135">
        <v>895</v>
      </c>
      <c r="N23" s="53" t="s">
        <v>354</v>
      </c>
      <c r="O23" s="66">
        <v>4.3899999999999997</v>
      </c>
      <c r="P23" s="63">
        <v>4.7699999999999996</v>
      </c>
      <c r="Q23" s="66">
        <v>7.82</v>
      </c>
      <c r="R23" s="63">
        <v>4.9400000000000004</v>
      </c>
      <c r="S23" s="66">
        <v>6.53</v>
      </c>
      <c r="T23" s="63">
        <v>7.82</v>
      </c>
      <c r="U23" s="66">
        <v>6.6</v>
      </c>
      <c r="V23" s="63">
        <v>4.59</v>
      </c>
      <c r="W23" s="66">
        <v>5.73</v>
      </c>
      <c r="X23" s="63">
        <v>5.86</v>
      </c>
    </row>
    <row r="24" spans="1:24" ht="19.899999999999999" customHeight="1" x14ac:dyDescent="0.25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N24" s="53" t="s">
        <v>355</v>
      </c>
      <c r="O24" s="66">
        <v>0.99</v>
      </c>
      <c r="P24" s="63">
        <v>0.91</v>
      </c>
      <c r="Q24" s="66">
        <v>0.93</v>
      </c>
      <c r="R24" s="63">
        <v>0.92</v>
      </c>
      <c r="S24" s="66">
        <v>1.0900000000000001</v>
      </c>
      <c r="T24" s="63">
        <v>1.18</v>
      </c>
      <c r="U24" s="66">
        <v>1.3</v>
      </c>
      <c r="V24" s="63">
        <v>1.07</v>
      </c>
      <c r="W24" s="66">
        <v>1.3</v>
      </c>
      <c r="X24" s="63">
        <v>1.26</v>
      </c>
    </row>
    <row r="25" spans="1:24" ht="19.899999999999999" customHeight="1" x14ac:dyDescent="0.25">
      <c r="A25" s="2" t="s">
        <v>22</v>
      </c>
      <c r="B25" s="135">
        <v>559.50300000000004</v>
      </c>
      <c r="C25" s="135" t="s">
        <v>441</v>
      </c>
      <c r="D25" s="135">
        <v>762.58</v>
      </c>
      <c r="E25" s="135">
        <v>529.72400000000005</v>
      </c>
      <c r="F25" s="135">
        <v>627.85299999999995</v>
      </c>
      <c r="G25" s="135">
        <v>700.57600000000002</v>
      </c>
      <c r="H25" s="135">
        <v>535.05700000000002</v>
      </c>
      <c r="I25" s="135">
        <v>519.57500000000005</v>
      </c>
      <c r="J25" s="135">
        <v>447.17200000000003</v>
      </c>
      <c r="K25" s="135">
        <v>8.5350000000000001</v>
      </c>
      <c r="N25" s="53" t="s">
        <v>356</v>
      </c>
      <c r="O25" s="66">
        <v>51.46</v>
      </c>
      <c r="P25" s="63">
        <v>50.23</v>
      </c>
      <c r="Q25" s="66">
        <v>18.03</v>
      </c>
      <c r="R25" s="63">
        <v>26.45</v>
      </c>
      <c r="S25" s="66">
        <v>8.9</v>
      </c>
      <c r="T25" s="63">
        <v>25.37</v>
      </c>
      <c r="U25" s="66">
        <v>17.170000000000002</v>
      </c>
      <c r="V25" s="63">
        <v>20.64</v>
      </c>
      <c r="W25" s="66">
        <v>24.92</v>
      </c>
      <c r="X25" s="63">
        <v>23.71</v>
      </c>
    </row>
    <row r="26" spans="1:24" ht="19.899999999999999" customHeight="1" x14ac:dyDescent="0.2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N26" s="53" t="s">
        <v>357</v>
      </c>
      <c r="O26" s="67">
        <v>10081.5</v>
      </c>
      <c r="P26" s="64">
        <v>9282</v>
      </c>
      <c r="Q26" s="67">
        <v>8509.7900000000009</v>
      </c>
      <c r="R26" s="64">
        <v>8227.83</v>
      </c>
      <c r="S26" s="67">
        <v>8191.18</v>
      </c>
      <c r="T26" s="64">
        <v>6706.14</v>
      </c>
      <c r="U26" s="67">
        <v>5910.31</v>
      </c>
      <c r="V26" s="64">
        <v>5378.97</v>
      </c>
      <c r="W26" s="67">
        <v>4861.49</v>
      </c>
      <c r="X26" s="64">
        <v>4165.93</v>
      </c>
    </row>
    <row r="27" spans="1:24" ht="19.899999999999999" customHeight="1" x14ac:dyDescent="0.25">
      <c r="A27" s="2" t="s">
        <v>23</v>
      </c>
      <c r="B27" s="135">
        <v>264.16399999999999</v>
      </c>
      <c r="C27" s="135">
        <v>242.02699999999999</v>
      </c>
      <c r="D27" s="135">
        <v>30.974</v>
      </c>
      <c r="E27" s="135">
        <v>503.22899999999998</v>
      </c>
      <c r="F27" s="135">
        <v>574.86599999999999</v>
      </c>
      <c r="G27" s="135">
        <v>604.77200000000005</v>
      </c>
      <c r="H27" s="135">
        <v>182.501</v>
      </c>
      <c r="I27" s="135">
        <v>98.533000000000001</v>
      </c>
      <c r="J27" s="135">
        <v>38.039000000000001</v>
      </c>
      <c r="K27" s="135">
        <v>40.942</v>
      </c>
      <c r="N27" s="53" t="s">
        <v>358</v>
      </c>
      <c r="O27" s="66">
        <v>5.21</v>
      </c>
      <c r="P27" s="63">
        <v>4.25</v>
      </c>
      <c r="Q27" s="66">
        <v>5.14</v>
      </c>
      <c r="R27" s="63">
        <v>4.18</v>
      </c>
      <c r="S27" s="66">
        <v>5.46</v>
      </c>
      <c r="T27" s="63">
        <v>6.48</v>
      </c>
      <c r="U27" s="66">
        <v>5.93</v>
      </c>
      <c r="V27" s="63">
        <v>4.22</v>
      </c>
      <c r="W27" s="66">
        <v>5.8</v>
      </c>
      <c r="X27" s="63">
        <v>5.19</v>
      </c>
    </row>
    <row r="28" spans="1:24" ht="19.899999999999999" customHeight="1" x14ac:dyDescent="0.25">
      <c r="A28" s="1" t="s">
        <v>24</v>
      </c>
      <c r="B28" s="134">
        <v>13.744</v>
      </c>
      <c r="C28" s="134">
        <v>22.454000000000001</v>
      </c>
      <c r="D28" s="134">
        <v>7.484</v>
      </c>
      <c r="E28" s="134">
        <v>9.33</v>
      </c>
      <c r="F28" s="134">
        <v>6.6420000000000003</v>
      </c>
      <c r="G28" s="134">
        <v>0</v>
      </c>
      <c r="H28" s="134">
        <v>0</v>
      </c>
      <c r="I28" s="134">
        <v>2.54</v>
      </c>
      <c r="J28" s="134">
        <v>2.4089999999999998</v>
      </c>
      <c r="K28" s="134">
        <v>2.3050000000000002</v>
      </c>
      <c r="N28" s="53" t="s">
        <v>359</v>
      </c>
      <c r="O28" s="67">
        <v>301758.59000000003</v>
      </c>
      <c r="P28" s="64">
        <v>238989.8</v>
      </c>
      <c r="Q28" s="67">
        <v>242103.65</v>
      </c>
      <c r="R28" s="64">
        <v>201357.47</v>
      </c>
      <c r="S28" s="67">
        <v>264489.27</v>
      </c>
      <c r="T28" s="64">
        <v>247710.69</v>
      </c>
      <c r="U28" s="67">
        <v>222806.18</v>
      </c>
      <c r="V28" s="64">
        <v>174909.35</v>
      </c>
      <c r="W28" s="67">
        <v>189329.23</v>
      </c>
      <c r="X28" s="64">
        <v>150271.22</v>
      </c>
    </row>
    <row r="29" spans="1:24" ht="19.899999999999999" customHeight="1" x14ac:dyDescent="0.25">
      <c r="A29" s="2" t="s">
        <v>25</v>
      </c>
      <c r="B29" s="133">
        <v>188.54499999999999</v>
      </c>
      <c r="C29" s="133">
        <v>146.767</v>
      </c>
      <c r="D29" s="133">
        <v>4.766</v>
      </c>
      <c r="E29" s="133">
        <v>386.55</v>
      </c>
      <c r="F29" s="133">
        <v>338.79300000000001</v>
      </c>
      <c r="G29" s="133">
        <v>223.19200000000001</v>
      </c>
      <c r="H29" s="133">
        <v>88.468000000000004</v>
      </c>
      <c r="I29" s="133">
        <v>85.218999999999994</v>
      </c>
      <c r="J29" s="133">
        <v>17.731000000000002</v>
      </c>
      <c r="K29" s="133">
        <v>31.638999999999999</v>
      </c>
      <c r="N29" s="53" t="s">
        <v>360</v>
      </c>
      <c r="O29" s="66">
        <v>9.1300000000000008</v>
      </c>
      <c r="P29" s="63">
        <v>8.24</v>
      </c>
      <c r="Q29" s="66">
        <v>8.5399999999999991</v>
      </c>
      <c r="R29" s="63">
        <v>7.18</v>
      </c>
      <c r="S29" s="66">
        <v>8.9600000000000009</v>
      </c>
      <c r="T29" s="63">
        <v>9.44</v>
      </c>
      <c r="U29" s="66">
        <v>8.7799999999999994</v>
      </c>
      <c r="V29" s="63">
        <v>8.09</v>
      </c>
      <c r="W29" s="66">
        <v>10.09</v>
      </c>
      <c r="X29" s="63">
        <v>8.86</v>
      </c>
    </row>
    <row r="30" spans="1:24" ht="19.899999999999999" customHeight="1" x14ac:dyDescent="0.25">
      <c r="A30" s="1" t="s">
        <v>26</v>
      </c>
      <c r="B30" s="134">
        <v>61.875</v>
      </c>
      <c r="C30" s="134">
        <v>72.805999999999997</v>
      </c>
      <c r="D30" s="134">
        <v>18.724</v>
      </c>
      <c r="E30" s="134">
        <v>107.349</v>
      </c>
      <c r="F30" s="134">
        <v>229.43100000000001</v>
      </c>
      <c r="G30" s="134">
        <v>381.58</v>
      </c>
      <c r="H30" s="134">
        <v>94.033000000000001</v>
      </c>
      <c r="I30" s="134">
        <v>10.773999999999999</v>
      </c>
      <c r="J30" s="134">
        <v>17.899000000000001</v>
      </c>
      <c r="K30" s="134">
        <v>6.9980000000000002</v>
      </c>
      <c r="N30" s="53" t="s">
        <v>361</v>
      </c>
      <c r="O30" s="66">
        <v>12.09</v>
      </c>
      <c r="P30" s="63">
        <v>13.11</v>
      </c>
      <c r="Q30" s="66">
        <v>13.62</v>
      </c>
      <c r="R30" s="63">
        <v>14.57</v>
      </c>
      <c r="S30" s="66">
        <v>9.9499999999999993</v>
      </c>
      <c r="T30" s="63">
        <v>14.22</v>
      </c>
      <c r="U30" s="66">
        <v>15.29</v>
      </c>
      <c r="V30" s="63">
        <v>14.4</v>
      </c>
      <c r="W30" s="66">
        <v>12.24</v>
      </c>
      <c r="X30" s="63">
        <v>15.72</v>
      </c>
    </row>
    <row r="31" spans="1:24" ht="19.899999999999999" customHeight="1" x14ac:dyDescent="0.25">
      <c r="A31" s="2" t="s">
        <v>27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N31" s="53" t="s">
        <v>362</v>
      </c>
      <c r="O31" s="66">
        <v>1.08</v>
      </c>
      <c r="P31" s="63">
        <v>0.95</v>
      </c>
      <c r="Q31" s="66">
        <v>1.1000000000000001</v>
      </c>
      <c r="R31" s="63">
        <v>1.23</v>
      </c>
      <c r="S31" s="66">
        <v>1.0900000000000001</v>
      </c>
      <c r="T31" s="63">
        <v>1.97</v>
      </c>
      <c r="U31" s="66">
        <v>2.0299999999999998</v>
      </c>
      <c r="V31" s="63">
        <v>1.46</v>
      </c>
      <c r="W31" s="66">
        <v>1.75</v>
      </c>
      <c r="X31" s="63">
        <v>2.02</v>
      </c>
    </row>
    <row r="32" spans="1:24" ht="19.899999999999999" customHeight="1" x14ac:dyDescent="0.25">
      <c r="A32" s="1" t="s">
        <v>28</v>
      </c>
      <c r="B32" s="134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N32" s="53" t="s">
        <v>363</v>
      </c>
      <c r="O32" s="66">
        <v>4.41</v>
      </c>
      <c r="P32" s="63">
        <v>4.8899999999999997</v>
      </c>
      <c r="Q32" s="66">
        <v>5.87</v>
      </c>
      <c r="R32" s="63">
        <v>6.19</v>
      </c>
      <c r="S32" s="66">
        <v>5.08</v>
      </c>
      <c r="T32" s="63">
        <v>7.53</v>
      </c>
      <c r="U32" s="66">
        <v>8.36</v>
      </c>
      <c r="V32" s="63">
        <v>7</v>
      </c>
      <c r="W32" s="66">
        <v>5.47</v>
      </c>
      <c r="X32" s="63">
        <v>5.89</v>
      </c>
    </row>
    <row r="33" spans="1:24" ht="19.899999999999999" customHeight="1" x14ac:dyDescent="0.2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N33" s="53" t="s">
        <v>364</v>
      </c>
      <c r="O33" s="66">
        <v>9.34</v>
      </c>
      <c r="P33" s="63">
        <v>8.2899999999999991</v>
      </c>
      <c r="Q33" s="66">
        <v>9.6300000000000008</v>
      </c>
      <c r="R33" s="63">
        <v>12.18</v>
      </c>
      <c r="S33" s="66">
        <v>9.83</v>
      </c>
      <c r="T33" s="63">
        <v>15.54</v>
      </c>
      <c r="U33" s="66">
        <v>15.06</v>
      </c>
      <c r="V33" s="63">
        <v>14.26</v>
      </c>
      <c r="W33" s="66">
        <v>11.32</v>
      </c>
      <c r="X33" s="63">
        <v>14.11</v>
      </c>
    </row>
    <row r="34" spans="1:24" ht="19.899999999999999" customHeight="1" x14ac:dyDescent="0.25">
      <c r="A34" s="1" t="s">
        <v>29</v>
      </c>
      <c r="B34" s="132">
        <v>743.303</v>
      </c>
      <c r="C34" s="132" t="s">
        <v>442</v>
      </c>
      <c r="D34" s="132">
        <v>735.27</v>
      </c>
      <c r="E34" s="132">
        <v>975.10799999999995</v>
      </c>
      <c r="F34" s="132" t="s">
        <v>443</v>
      </c>
      <c r="G34" s="132" t="s">
        <v>444</v>
      </c>
      <c r="H34" s="132">
        <v>554.53700000000003</v>
      </c>
      <c r="I34" s="132">
        <v>436.11200000000002</v>
      </c>
      <c r="J34" s="132">
        <v>90.569000000000003</v>
      </c>
      <c r="K34" s="132">
        <v>49.476999999999997</v>
      </c>
      <c r="N34" s="53" t="s">
        <v>365</v>
      </c>
      <c r="O34" s="66">
        <v>1.46</v>
      </c>
      <c r="P34" s="63">
        <v>1.37</v>
      </c>
      <c r="Q34" s="66">
        <v>1.24</v>
      </c>
      <c r="R34" s="63">
        <v>1.37</v>
      </c>
      <c r="S34" s="66">
        <v>1.1599999999999999</v>
      </c>
      <c r="T34" s="63">
        <v>2.0299999999999998</v>
      </c>
      <c r="U34" s="66">
        <v>2.06</v>
      </c>
      <c r="V34" s="63">
        <v>1.48</v>
      </c>
      <c r="W34" s="66">
        <v>1.66</v>
      </c>
      <c r="X34" s="63">
        <v>1.94</v>
      </c>
    </row>
    <row r="35" spans="1:24" ht="19.899999999999999" customHeight="1" x14ac:dyDescent="0.25">
      <c r="A35" s="2" t="s">
        <v>30</v>
      </c>
      <c r="B35" s="135">
        <v>823.66700000000003</v>
      </c>
      <c r="C35" s="135" t="s">
        <v>445</v>
      </c>
      <c r="D35" s="135">
        <v>793.55399999999997</v>
      </c>
      <c r="E35" s="135" t="s">
        <v>446</v>
      </c>
      <c r="F35" s="135" t="s">
        <v>447</v>
      </c>
      <c r="G35" s="135" t="s">
        <v>448</v>
      </c>
      <c r="H35" s="135">
        <v>717.55799999999999</v>
      </c>
      <c r="I35" s="135">
        <v>618.10799999999995</v>
      </c>
      <c r="J35" s="135">
        <v>485.21100000000001</v>
      </c>
      <c r="K35" s="135">
        <v>49.476999999999997</v>
      </c>
      <c r="N35" s="53" t="s">
        <v>366</v>
      </c>
      <c r="O35" s="67">
        <v>10740</v>
      </c>
      <c r="P35" s="64">
        <v>8661</v>
      </c>
      <c r="Q35" s="67">
        <v>9235</v>
      </c>
      <c r="R35" s="64">
        <v>9966</v>
      </c>
      <c r="S35" s="67">
        <v>8790</v>
      </c>
      <c r="T35" s="64">
        <v>13086</v>
      </c>
      <c r="U35" s="67">
        <v>11915</v>
      </c>
      <c r="V35" s="64">
        <v>7799</v>
      </c>
      <c r="W35" s="67">
        <v>8153</v>
      </c>
      <c r="X35" s="64">
        <v>8141</v>
      </c>
    </row>
    <row r="36" spans="1:24" ht="19.899999999999999" customHeight="1" x14ac:dyDescent="0.2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N36" s="53" t="s">
        <v>367</v>
      </c>
      <c r="O36" s="66">
        <v>1.37</v>
      </c>
      <c r="P36" s="63">
        <v>1.2</v>
      </c>
      <c r="Q36" s="66">
        <v>1.05</v>
      </c>
      <c r="R36" s="63">
        <v>1.1499999999999999</v>
      </c>
      <c r="S36" s="66">
        <v>0.88</v>
      </c>
      <c r="T36" s="63">
        <v>1.1100000000000001</v>
      </c>
      <c r="U36" s="66">
        <v>0.91</v>
      </c>
      <c r="V36" s="63">
        <v>0.81</v>
      </c>
      <c r="W36" s="66">
        <v>0.85</v>
      </c>
      <c r="X36" s="63">
        <v>0.76</v>
      </c>
    </row>
    <row r="37" spans="1:24" ht="19.899999999999999" customHeight="1" x14ac:dyDescent="0.25">
      <c r="A37" s="130" t="s">
        <v>31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N37" s="53" t="s">
        <v>368</v>
      </c>
      <c r="O37" s="66">
        <v>21</v>
      </c>
      <c r="P37" s="63">
        <v>7.32</v>
      </c>
      <c r="Q37" s="66">
        <v>5.93</v>
      </c>
      <c r="R37" s="63">
        <v>10.07</v>
      </c>
      <c r="S37" s="66">
        <v>11.19</v>
      </c>
      <c r="T37" s="63">
        <v>8.0500000000000007</v>
      </c>
      <c r="U37" s="66">
        <v>6.4</v>
      </c>
      <c r="V37" s="63">
        <v>41.24</v>
      </c>
      <c r="W37" s="66">
        <v>58.7</v>
      </c>
      <c r="X37" s="63">
        <v>50</v>
      </c>
    </row>
    <row r="38" spans="1:24" ht="19.899999999999999" customHeight="1" x14ac:dyDescent="0.2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N38" s="53" t="s">
        <v>369</v>
      </c>
      <c r="O38" s="66">
        <v>56</v>
      </c>
      <c r="P38" s="63">
        <v>45.45</v>
      </c>
      <c r="Q38" s="66">
        <v>49.79</v>
      </c>
      <c r="R38" s="63">
        <v>44.66</v>
      </c>
      <c r="S38" s="66">
        <v>17.28</v>
      </c>
      <c r="T38" s="63">
        <v>100</v>
      </c>
      <c r="U38" s="66">
        <v>64.900000000000006</v>
      </c>
      <c r="V38" s="63">
        <v>53.33</v>
      </c>
      <c r="W38" s="66">
        <v>65.25</v>
      </c>
      <c r="X38" s="63">
        <v>76.83</v>
      </c>
    </row>
    <row r="39" spans="1:24" ht="19.899999999999999" customHeight="1" x14ac:dyDescent="0.25">
      <c r="A39" s="2" t="s">
        <v>32</v>
      </c>
      <c r="B39" s="135">
        <v>437.774</v>
      </c>
      <c r="C39" s="135">
        <v>576.34400000000005</v>
      </c>
      <c r="D39" s="135">
        <v>687.88099999999997</v>
      </c>
      <c r="E39" s="135">
        <v>919.21400000000006</v>
      </c>
      <c r="F39" s="135">
        <v>783.45600000000002</v>
      </c>
      <c r="G39" s="135">
        <v>936.553</v>
      </c>
      <c r="H39" s="135">
        <v>341.154</v>
      </c>
      <c r="I39" s="135">
        <v>333.113</v>
      </c>
      <c r="J39" s="135">
        <v>307.81799999999998</v>
      </c>
      <c r="K39" s="135">
        <v>43.331000000000003</v>
      </c>
      <c r="N39" s="53" t="s">
        <v>370</v>
      </c>
      <c r="O39" s="66">
        <v>11.94</v>
      </c>
      <c r="P39" s="63">
        <v>10.78</v>
      </c>
      <c r="Q39" s="66">
        <v>11.07</v>
      </c>
      <c r="R39" s="63">
        <v>9.49</v>
      </c>
      <c r="S39" s="66">
        <v>10.36</v>
      </c>
      <c r="T39" s="63">
        <v>12.05</v>
      </c>
      <c r="U39" s="66">
        <v>10.66</v>
      </c>
      <c r="V39" s="63">
        <v>10.28</v>
      </c>
      <c r="W39" s="66">
        <v>11.96</v>
      </c>
      <c r="X39" s="63">
        <v>11.05</v>
      </c>
    </row>
    <row r="40" spans="1:24" ht="19.899999999999999" customHeight="1" x14ac:dyDescent="0.25">
      <c r="A40" s="1" t="s">
        <v>33</v>
      </c>
      <c r="B40" s="134" t="s">
        <v>449</v>
      </c>
      <c r="C40" s="134" t="s">
        <v>450</v>
      </c>
      <c r="D40" s="134" t="s">
        <v>451</v>
      </c>
      <c r="E40" s="134" t="s">
        <v>451</v>
      </c>
      <c r="F40" s="134" t="s">
        <v>451</v>
      </c>
      <c r="G40" s="134" t="s">
        <v>452</v>
      </c>
      <c r="H40" s="134">
        <v>534.17200000000003</v>
      </c>
      <c r="I40" s="134">
        <v>486.18400000000003</v>
      </c>
      <c r="J40" s="134">
        <v>374.029</v>
      </c>
      <c r="K40" s="134">
        <v>83.725999999999999</v>
      </c>
      <c r="N40" s="53" t="s">
        <v>371</v>
      </c>
      <c r="O40" s="66">
        <v>11.83</v>
      </c>
      <c r="P40" s="63">
        <v>9.86</v>
      </c>
      <c r="Q40" s="66">
        <v>10.29</v>
      </c>
      <c r="R40" s="63">
        <v>8.7200000000000006</v>
      </c>
      <c r="S40" s="66">
        <v>11.27</v>
      </c>
      <c r="T40" s="63">
        <v>14.19</v>
      </c>
      <c r="U40" s="66">
        <v>13.87</v>
      </c>
      <c r="V40" s="63">
        <v>11.02</v>
      </c>
      <c r="W40" s="66">
        <v>15.55</v>
      </c>
      <c r="X40" s="63">
        <v>13.91</v>
      </c>
    </row>
    <row r="41" spans="1:24" ht="19.899999999999999" customHeight="1" x14ac:dyDescent="0.25">
      <c r="A41" s="2" t="s">
        <v>34</v>
      </c>
      <c r="B41" s="133">
        <v>0</v>
      </c>
      <c r="C41" s="133">
        <v>0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N41" s="53" t="s">
        <v>372</v>
      </c>
      <c r="O41" s="66">
        <v>1.31</v>
      </c>
      <c r="P41" s="63">
        <v>1.31</v>
      </c>
      <c r="Q41" s="66">
        <v>1.3</v>
      </c>
      <c r="R41" s="63">
        <v>1.32</v>
      </c>
      <c r="S41" s="66">
        <v>1.1599999999999999</v>
      </c>
      <c r="T41" s="63">
        <v>1.28</v>
      </c>
      <c r="U41" s="66">
        <v>1.21</v>
      </c>
      <c r="V41" s="63">
        <v>1.27</v>
      </c>
      <c r="W41" s="66">
        <v>1.19</v>
      </c>
      <c r="X41" s="63">
        <v>1.25</v>
      </c>
    </row>
    <row r="42" spans="1:24" ht="19.899999999999999" customHeight="1" x14ac:dyDescent="0.25">
      <c r="A42" s="1" t="s">
        <v>35</v>
      </c>
      <c r="B42" s="134">
        <v>102.834</v>
      </c>
      <c r="C42" s="134">
        <v>21.071999999999999</v>
      </c>
      <c r="D42" s="134">
        <v>58.451999999999998</v>
      </c>
      <c r="E42" s="134">
        <v>77.962999999999994</v>
      </c>
      <c r="F42" s="134">
        <v>15.606</v>
      </c>
      <c r="G42" s="134">
        <v>6.0019999999999998</v>
      </c>
      <c r="H42" s="134">
        <v>26.681999999999999</v>
      </c>
      <c r="I42" s="134">
        <v>29.744</v>
      </c>
      <c r="J42" s="134">
        <v>29.988</v>
      </c>
      <c r="K42" s="134">
        <v>26.053999999999998</v>
      </c>
      <c r="N42" s="53" t="s">
        <v>373</v>
      </c>
      <c r="O42" s="66">
        <v>4.07</v>
      </c>
      <c r="P42" s="63">
        <v>5.6</v>
      </c>
      <c r="Q42" s="66">
        <v>3.53</v>
      </c>
      <c r="R42" s="63">
        <v>3.42</v>
      </c>
      <c r="S42" s="66">
        <v>3.95</v>
      </c>
      <c r="T42" s="63">
        <v>2.84</v>
      </c>
      <c r="U42" s="66">
        <v>3.86</v>
      </c>
      <c r="V42" s="63">
        <v>5.07</v>
      </c>
      <c r="W42" s="66">
        <v>3.78</v>
      </c>
      <c r="X42" s="63">
        <v>3.22</v>
      </c>
    </row>
    <row r="43" spans="1:24" ht="19.899999999999999" customHeight="1" x14ac:dyDescent="0.25">
      <c r="A43" s="2" t="s">
        <v>36</v>
      </c>
      <c r="B43" s="133" t="s">
        <v>453</v>
      </c>
      <c r="C43" s="133">
        <v>-750.63900000000001</v>
      </c>
      <c r="D43" s="133">
        <v>-587.07500000000005</v>
      </c>
      <c r="E43" s="133">
        <v>-375.25299999999999</v>
      </c>
      <c r="F43" s="133">
        <v>-448.654</v>
      </c>
      <c r="G43" s="133">
        <v>-179.42599999999999</v>
      </c>
      <c r="H43" s="133">
        <v>-219.7</v>
      </c>
      <c r="I43" s="133">
        <v>-182.815</v>
      </c>
      <c r="J43" s="133">
        <v>-96.198999999999998</v>
      </c>
      <c r="K43" s="133">
        <v>-66.448999999999998</v>
      </c>
      <c r="N43" s="53" t="s">
        <v>374</v>
      </c>
      <c r="O43" s="67">
        <v>3303890.22</v>
      </c>
      <c r="P43" s="64">
        <v>2900472.75</v>
      </c>
      <c r="Q43" s="67">
        <v>2833793.31</v>
      </c>
      <c r="R43" s="64">
        <v>2804826.55</v>
      </c>
      <c r="S43" s="67">
        <v>2953250.08</v>
      </c>
      <c r="T43" s="64">
        <v>2623467.33</v>
      </c>
      <c r="U43" s="67">
        <v>2538939.3199999998</v>
      </c>
      <c r="V43" s="64">
        <v>2163306.7400000002</v>
      </c>
      <c r="W43" s="67">
        <v>1876067.78</v>
      </c>
      <c r="X43" s="64">
        <v>1696085.62</v>
      </c>
    </row>
    <row r="44" spans="1:24" ht="19.899999999999999" customHeight="1" x14ac:dyDescent="0.2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N44" s="53" t="s">
        <v>375</v>
      </c>
      <c r="O44" s="66">
        <v>7.23</v>
      </c>
      <c r="P44" s="63">
        <v>5.88</v>
      </c>
      <c r="Q44" s="66">
        <v>8.66</v>
      </c>
      <c r="R44" s="63">
        <v>6.83</v>
      </c>
      <c r="S44" s="66">
        <v>9.23</v>
      </c>
      <c r="T44" s="63">
        <v>10.44</v>
      </c>
      <c r="U44" s="66">
        <v>10.41</v>
      </c>
      <c r="V44" s="63">
        <v>7.63</v>
      </c>
      <c r="W44" s="66">
        <v>9.82</v>
      </c>
      <c r="X44" s="63">
        <v>9</v>
      </c>
    </row>
    <row r="45" spans="1:24" ht="19.899999999999999" customHeight="1" x14ac:dyDescent="0.25">
      <c r="A45" s="2" t="s">
        <v>37</v>
      </c>
      <c r="B45" s="135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N45" s="53" t="s">
        <v>376</v>
      </c>
      <c r="O45" s="66">
        <v>3.43</v>
      </c>
      <c r="P45" s="63">
        <v>3.58</v>
      </c>
      <c r="Q45" s="66">
        <v>4.66</v>
      </c>
      <c r="R45" s="63">
        <v>5.51</v>
      </c>
      <c r="S45" s="66">
        <v>4.32</v>
      </c>
      <c r="T45" s="63">
        <v>7.11</v>
      </c>
      <c r="U45" s="66">
        <v>7.14</v>
      </c>
      <c r="V45" s="63">
        <v>4.95</v>
      </c>
      <c r="W45" s="66">
        <v>5.01</v>
      </c>
      <c r="X45" s="63">
        <v>6.3</v>
      </c>
    </row>
    <row r="46" spans="1:24" ht="19.899999999999999" customHeight="1" x14ac:dyDescent="0.25">
      <c r="A46" s="1" t="s">
        <v>38</v>
      </c>
      <c r="B46" s="134">
        <v>0</v>
      </c>
      <c r="C46" s="134">
        <v>0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N46" s="53" t="s">
        <v>377</v>
      </c>
      <c r="O46" s="66">
        <v>5.21</v>
      </c>
      <c r="P46" s="63">
        <v>4.96</v>
      </c>
      <c r="Q46" s="66">
        <v>6.43</v>
      </c>
      <c r="R46" s="63">
        <v>8.2100000000000009</v>
      </c>
      <c r="S46" s="66">
        <v>5.87</v>
      </c>
      <c r="T46" s="63">
        <v>9.5399999999999991</v>
      </c>
      <c r="U46" s="66">
        <v>9.91</v>
      </c>
      <c r="V46" s="63">
        <v>6.94</v>
      </c>
      <c r="W46" s="66">
        <v>6.47</v>
      </c>
      <c r="X46" s="63">
        <v>8.52</v>
      </c>
    </row>
    <row r="47" spans="1:24" ht="19.899999999999999" customHeight="1" x14ac:dyDescent="0.25">
      <c r="A47" s="2" t="s">
        <v>39</v>
      </c>
      <c r="B47" s="133">
        <v>0</v>
      </c>
      <c r="C47" s="133">
        <v>0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N47" s="53" t="s">
        <v>378</v>
      </c>
      <c r="O47" s="66">
        <v>5.97</v>
      </c>
      <c r="P47" s="63">
        <v>6.02</v>
      </c>
      <c r="Q47" s="66">
        <v>8.42</v>
      </c>
      <c r="R47" s="63">
        <v>7.48</v>
      </c>
      <c r="S47" s="66">
        <v>4.59</v>
      </c>
      <c r="T47" s="63">
        <v>11.07</v>
      </c>
      <c r="U47" s="66">
        <v>11.37</v>
      </c>
      <c r="V47" s="63">
        <v>7.29</v>
      </c>
      <c r="W47" s="66">
        <v>8.24</v>
      </c>
      <c r="X47" s="63">
        <v>11.93</v>
      </c>
    </row>
    <row r="48" spans="1:24" ht="19.899999999999999" customHeight="1" x14ac:dyDescent="0.25">
      <c r="A48" s="1" t="s">
        <v>40</v>
      </c>
      <c r="B48" s="134">
        <v>0</v>
      </c>
      <c r="C48" s="134">
        <v>0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N48" s="53" t="s">
        <v>379</v>
      </c>
      <c r="O48" s="66">
        <v>14.75</v>
      </c>
      <c r="P48" s="63">
        <v>6.85</v>
      </c>
      <c r="Q48" s="66">
        <v>6.16</v>
      </c>
      <c r="R48" s="63">
        <v>9.68</v>
      </c>
      <c r="S48" s="66">
        <v>10.47</v>
      </c>
      <c r="T48" s="63">
        <v>8.65</v>
      </c>
      <c r="U48" s="66">
        <v>10.96</v>
      </c>
      <c r="V48" s="63">
        <v>55.94</v>
      </c>
      <c r="W48" s="66">
        <v>61.36</v>
      </c>
      <c r="X48" s="63">
        <v>60.87</v>
      </c>
    </row>
    <row r="49" spans="1:24" ht="19.899999999999999" customHeight="1" x14ac:dyDescent="0.2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N49" s="53" t="s">
        <v>380</v>
      </c>
      <c r="O49" s="66">
        <v>12.31</v>
      </c>
      <c r="P49" s="63">
        <v>11.97</v>
      </c>
      <c r="Q49" s="66">
        <v>11.15</v>
      </c>
      <c r="R49" s="63">
        <v>8.9</v>
      </c>
      <c r="S49" s="66">
        <v>11.32</v>
      </c>
      <c r="T49" s="63">
        <v>12.1</v>
      </c>
      <c r="U49" s="66">
        <v>11.26</v>
      </c>
      <c r="V49" s="63">
        <v>10.47</v>
      </c>
      <c r="W49" s="66">
        <v>13.14</v>
      </c>
      <c r="X49" s="63">
        <v>11.24</v>
      </c>
    </row>
    <row r="50" spans="1:24" ht="19.899999999999999" customHeight="1" x14ac:dyDescent="0.25">
      <c r="A50" s="1" t="s">
        <v>41</v>
      </c>
      <c r="B50" s="132">
        <v>-3.8130000000000002</v>
      </c>
      <c r="C50" s="132">
        <v>1.8340000000000001</v>
      </c>
      <c r="D50" s="132">
        <v>0</v>
      </c>
      <c r="E50" s="132">
        <v>0</v>
      </c>
      <c r="F50" s="132">
        <v>4.4180000000000001</v>
      </c>
      <c r="G50" s="132">
        <v>12.218</v>
      </c>
      <c r="H50" s="132">
        <v>22.297999999999998</v>
      </c>
      <c r="I50" s="132">
        <v>115.732</v>
      </c>
      <c r="J50" s="132">
        <v>161.76</v>
      </c>
      <c r="K50" s="132">
        <v>0</v>
      </c>
      <c r="N50" s="53" t="s">
        <v>381</v>
      </c>
      <c r="O50" s="66">
        <v>12.32</v>
      </c>
      <c r="P50" s="63">
        <v>10.27</v>
      </c>
      <c r="Q50" s="66">
        <v>10.47</v>
      </c>
      <c r="R50" s="63">
        <v>8.7100000000000009</v>
      </c>
      <c r="S50" s="66">
        <v>12.09</v>
      </c>
      <c r="T50" s="63">
        <v>15.07</v>
      </c>
      <c r="U50" s="66">
        <v>15.09</v>
      </c>
      <c r="V50" s="63">
        <v>11.76</v>
      </c>
      <c r="W50" s="66">
        <v>16.690000000000001</v>
      </c>
      <c r="X50" s="63">
        <v>14.54</v>
      </c>
    </row>
    <row r="51" spans="1:24" ht="19.899999999999999" customHeight="1" x14ac:dyDescent="0.2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N51" s="53" t="s">
        <v>382</v>
      </c>
      <c r="O51" s="66">
        <v>9.64</v>
      </c>
      <c r="P51" s="63">
        <v>9.49</v>
      </c>
      <c r="Q51" s="66">
        <v>9.31</v>
      </c>
      <c r="R51" s="63">
        <v>8.64</v>
      </c>
      <c r="S51" s="66">
        <v>10.98</v>
      </c>
      <c r="T51" s="63">
        <v>11.74</v>
      </c>
      <c r="U51" s="66">
        <v>10.7</v>
      </c>
      <c r="V51" s="63">
        <v>9.6999999999999993</v>
      </c>
      <c r="W51" s="66">
        <v>12.06</v>
      </c>
      <c r="X51" s="63">
        <v>10.44</v>
      </c>
    </row>
    <row r="52" spans="1:24" ht="19.899999999999999" customHeight="1" thickBot="1" x14ac:dyDescent="0.3">
      <c r="A52" s="1" t="s">
        <v>42</v>
      </c>
      <c r="B52" s="132">
        <v>433.96100000000001</v>
      </c>
      <c r="C52" s="132">
        <v>578.178</v>
      </c>
      <c r="D52" s="132">
        <v>687.88099999999997</v>
      </c>
      <c r="E52" s="132">
        <v>919.21400000000006</v>
      </c>
      <c r="F52" s="132">
        <v>787.87400000000002</v>
      </c>
      <c r="G52" s="132">
        <v>948.77099999999996</v>
      </c>
      <c r="H52" s="132">
        <v>363.452</v>
      </c>
      <c r="I52" s="132">
        <v>448.84500000000003</v>
      </c>
      <c r="J52" s="132">
        <v>469.57799999999997</v>
      </c>
      <c r="K52" s="132">
        <v>43.331000000000003</v>
      </c>
      <c r="N52" s="54" t="s">
        <v>383</v>
      </c>
      <c r="O52" s="77">
        <v>7.93</v>
      </c>
      <c r="P52" s="78">
        <v>6.57</v>
      </c>
      <c r="Q52" s="77">
        <v>7.7</v>
      </c>
      <c r="R52" s="78">
        <v>8.2799999999999994</v>
      </c>
      <c r="S52" s="77">
        <v>11.48</v>
      </c>
      <c r="T52" s="78">
        <v>14.35</v>
      </c>
      <c r="U52" s="77">
        <v>13.84</v>
      </c>
      <c r="V52" s="78">
        <v>10.06</v>
      </c>
      <c r="W52" s="77">
        <v>14.13</v>
      </c>
      <c r="X52" s="78">
        <v>12.65</v>
      </c>
    </row>
    <row r="53" spans="1:24" ht="19.899999999999999" customHeight="1" x14ac:dyDescent="0.2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N53" s="73" t="s">
        <v>387</v>
      </c>
      <c r="O53" s="74">
        <f>B86</f>
        <v>769.96799999999996</v>
      </c>
      <c r="P53" s="74">
        <f t="shared" ref="P53:X53" si="0">C86</f>
        <v>358.95600000000002</v>
      </c>
      <c r="Q53" s="74" t="str">
        <f t="shared" si="0"/>
        <v>3,269,836</v>
      </c>
      <c r="R53" s="74" t="str">
        <f t="shared" si="0"/>
        <v>3,269,836</v>
      </c>
      <c r="S53" s="74" t="str">
        <f t="shared" si="0"/>
        <v>3,151,082</v>
      </c>
      <c r="T53" s="74" t="str">
        <f t="shared" si="0"/>
        <v>1,435,075</v>
      </c>
      <c r="U53" s="74">
        <f t="shared" si="0"/>
        <v>912.15800000000002</v>
      </c>
      <c r="V53" s="74">
        <f t="shared" si="0"/>
        <v>717.41099999999994</v>
      </c>
      <c r="W53" s="74">
        <f t="shared" si="0"/>
        <v>449.62900000000002</v>
      </c>
      <c r="X53" s="74">
        <f t="shared" si="0"/>
        <v>313.29199999999997</v>
      </c>
    </row>
    <row r="54" spans="1:24" ht="19.899999999999999" customHeight="1" x14ac:dyDescent="0.25">
      <c r="A54" s="128" t="s">
        <v>43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N54" s="16" t="s">
        <v>388</v>
      </c>
      <c r="O54" s="17">
        <f>O53*O7/100</f>
        <v>76419.708983999997</v>
      </c>
      <c r="P54" s="18">
        <f t="shared" ref="P54:X54" si="1">P53*P7/100</f>
        <v>32789.374254000002</v>
      </c>
      <c r="Q54" s="17" t="e">
        <f t="shared" si="1"/>
        <v>#VALUE!</v>
      </c>
      <c r="R54" s="18" t="e">
        <f t="shared" si="1"/>
        <v>#VALUE!</v>
      </c>
      <c r="S54" s="17" t="e">
        <f t="shared" si="1"/>
        <v>#VALUE!</v>
      </c>
      <c r="T54" s="18" t="e">
        <f t="shared" si="1"/>
        <v>#VALUE!</v>
      </c>
      <c r="U54" s="17">
        <f t="shared" si="1"/>
        <v>53456.654726800007</v>
      </c>
      <c r="V54" s="18">
        <f t="shared" si="1"/>
        <v>38228.106028199996</v>
      </c>
      <c r="W54" s="17">
        <f t="shared" si="1"/>
        <v>20953.161029000003</v>
      </c>
      <c r="X54" s="18">
        <f t="shared" si="1"/>
        <v>12601.669432799999</v>
      </c>
    </row>
    <row r="55" spans="1:24" ht="19.899999999999999" customHeight="1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N55" s="16" t="s">
        <v>389</v>
      </c>
      <c r="O55" s="17">
        <f t="shared" ref="O55:X55" si="2">O53*O8/100</f>
        <v>18740.790129599998</v>
      </c>
      <c r="P55" s="18">
        <f t="shared" si="2"/>
        <v>6353.4853044000001</v>
      </c>
      <c r="Q55" s="17" t="e">
        <f t="shared" si="2"/>
        <v>#VALUE!</v>
      </c>
      <c r="R55" s="18" t="e">
        <f t="shared" si="2"/>
        <v>#VALUE!</v>
      </c>
      <c r="S55" s="17" t="e">
        <f t="shared" si="2"/>
        <v>#VALUE!</v>
      </c>
      <c r="T55" s="18" t="e">
        <f t="shared" si="2"/>
        <v>#VALUE!</v>
      </c>
      <c r="U55" s="17">
        <f t="shared" si="2"/>
        <v>12997.704205200002</v>
      </c>
      <c r="V55" s="18">
        <f t="shared" si="2"/>
        <v>7993.4651030999994</v>
      </c>
      <c r="W55" s="17">
        <f t="shared" si="2"/>
        <v>6707.7003107</v>
      </c>
      <c r="X55" s="18">
        <f t="shared" si="2"/>
        <v>4332.0138007999994</v>
      </c>
    </row>
    <row r="56" spans="1:24" ht="19.899999999999999" customHeight="1" x14ac:dyDescent="0.25">
      <c r="A56" s="1" t="s">
        <v>44</v>
      </c>
      <c r="B56" s="132">
        <v>126</v>
      </c>
      <c r="C56" s="132">
        <v>140.49700000000001</v>
      </c>
      <c r="D56" s="132">
        <v>83.403000000000006</v>
      </c>
      <c r="E56" s="132">
        <v>78.525999999999996</v>
      </c>
      <c r="F56" s="132">
        <v>118.986</v>
      </c>
      <c r="G56" s="132">
        <v>92.498000000000005</v>
      </c>
      <c r="H56" s="132">
        <v>72.587999999999994</v>
      </c>
      <c r="I56" s="132">
        <v>123.733</v>
      </c>
      <c r="J56" s="132">
        <v>946</v>
      </c>
      <c r="K56" s="132">
        <v>933</v>
      </c>
      <c r="N56" s="19" t="s">
        <v>390</v>
      </c>
      <c r="O56" s="20">
        <f>B135/100</f>
        <v>-6.4157899999999994</v>
      </c>
      <c r="P56" s="20">
        <f t="shared" ref="P56:X56" si="3">C135/100</f>
        <v>-1.20414</v>
      </c>
      <c r="Q56" s="20">
        <f t="shared" si="3"/>
        <v>-2.7268699999999999</v>
      </c>
      <c r="R56" s="20">
        <f t="shared" si="3"/>
        <v>1.0364899999999999</v>
      </c>
      <c r="S56" s="20">
        <f t="shared" si="3"/>
        <v>-3.8404500000000001</v>
      </c>
      <c r="T56" s="20">
        <f t="shared" si="3"/>
        <v>-0.43658000000000002</v>
      </c>
      <c r="U56" s="20">
        <f t="shared" si="3"/>
        <v>-0.41783999999999999</v>
      </c>
      <c r="V56" s="20">
        <f t="shared" si="3"/>
        <v>1.13303</v>
      </c>
      <c r="W56" s="20">
        <f t="shared" si="3"/>
        <v>-0.26717999999999997</v>
      </c>
      <c r="X56" s="20">
        <f t="shared" si="3"/>
        <v>-1.96</v>
      </c>
    </row>
    <row r="57" spans="1:24" ht="19.899999999999999" customHeight="1" x14ac:dyDescent="0.25">
      <c r="A57" s="2" t="s">
        <v>45</v>
      </c>
      <c r="B57" s="133">
        <v>0</v>
      </c>
      <c r="C57" s="133">
        <v>81.36</v>
      </c>
      <c r="D57" s="133">
        <v>83.403000000000006</v>
      </c>
      <c r="E57" s="133">
        <v>78.525999999999996</v>
      </c>
      <c r="F57" s="133">
        <v>97.146000000000001</v>
      </c>
      <c r="G57" s="133">
        <v>92.498000000000005</v>
      </c>
      <c r="H57" s="133">
        <v>72.587999999999994</v>
      </c>
      <c r="I57" s="133">
        <v>93.727999999999994</v>
      </c>
      <c r="J57" s="133">
        <v>0</v>
      </c>
      <c r="K57" s="133">
        <v>0</v>
      </c>
      <c r="N57" s="16" t="s">
        <v>391</v>
      </c>
      <c r="O57" s="21">
        <f>(B30+B29+B28)-(B66+B68)</f>
        <v>115.88899999999998</v>
      </c>
      <c r="P57" s="21">
        <f t="shared" ref="P57:X57" si="4">(C30+C29+C28)-(C66+C68)</f>
        <v>38.739999999999981</v>
      </c>
      <c r="Q57" s="21">
        <f t="shared" si="4"/>
        <v>8.7040000000000006</v>
      </c>
      <c r="R57" s="21">
        <f t="shared" si="4"/>
        <v>468.01599999999996</v>
      </c>
      <c r="S57" s="21">
        <f t="shared" si="4"/>
        <v>279.00700000000012</v>
      </c>
      <c r="T57" s="21">
        <f t="shared" si="4"/>
        <v>340.69299999999993</v>
      </c>
      <c r="U57" s="21">
        <f t="shared" si="4"/>
        <v>-99.017000000000024</v>
      </c>
      <c r="V57" s="21">
        <f t="shared" si="4"/>
        <v>53.003</v>
      </c>
      <c r="W57" s="21">
        <f t="shared" si="4"/>
        <v>23.443000000000001</v>
      </c>
      <c r="X57" s="21">
        <f t="shared" si="4"/>
        <v>35.866999999999997</v>
      </c>
    </row>
    <row r="58" spans="1:24" ht="19.899999999999999" customHeight="1" x14ac:dyDescent="0.25">
      <c r="A58" s="1" t="s">
        <v>46</v>
      </c>
      <c r="B58" s="134">
        <v>0</v>
      </c>
      <c r="C58" s="134">
        <v>0</v>
      </c>
      <c r="D58" s="134">
        <v>0</v>
      </c>
      <c r="E58" s="134"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N58" s="16" t="s">
        <v>392</v>
      </c>
      <c r="O58" s="21">
        <f>B20</f>
        <v>72.905000000000001</v>
      </c>
      <c r="P58" s="21">
        <f t="shared" ref="P58:X58" si="5">C20</f>
        <v>83.286000000000001</v>
      </c>
      <c r="Q58" s="21">
        <f t="shared" si="5"/>
        <v>1.1870000000000001</v>
      </c>
      <c r="R58" s="21">
        <f t="shared" si="5"/>
        <v>1.075</v>
      </c>
      <c r="S58" s="21">
        <f t="shared" si="5"/>
        <v>344</v>
      </c>
      <c r="T58" s="21">
        <f t="shared" si="5"/>
        <v>247</v>
      </c>
      <c r="U58" s="21">
        <f t="shared" si="5"/>
        <v>317</v>
      </c>
      <c r="V58" s="21">
        <f t="shared" si="5"/>
        <v>6.1479999999999997</v>
      </c>
      <c r="W58" s="21">
        <f t="shared" si="5"/>
        <v>6.6440000000000001</v>
      </c>
      <c r="X58" s="21">
        <f t="shared" si="5"/>
        <v>7.64</v>
      </c>
    </row>
    <row r="59" spans="1:24" ht="19.899999999999999" customHeight="1" x14ac:dyDescent="0.25">
      <c r="A59" s="2" t="s">
        <v>47</v>
      </c>
      <c r="B59" s="133">
        <v>0</v>
      </c>
      <c r="C59" s="133">
        <v>0</v>
      </c>
      <c r="D59" s="133">
        <v>0</v>
      </c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N59" s="19" t="s">
        <v>393</v>
      </c>
      <c r="O59" s="22">
        <f>O57+O58</f>
        <v>188.79399999999998</v>
      </c>
      <c r="P59" s="23">
        <f t="shared" ref="P59:X59" si="6">P57+P58</f>
        <v>122.02599999999998</v>
      </c>
      <c r="Q59" s="22">
        <f t="shared" si="6"/>
        <v>9.891</v>
      </c>
      <c r="R59" s="23">
        <f t="shared" si="6"/>
        <v>469.09099999999995</v>
      </c>
      <c r="S59" s="22">
        <f t="shared" si="6"/>
        <v>623.00700000000006</v>
      </c>
      <c r="T59" s="23">
        <f t="shared" si="6"/>
        <v>587.69299999999998</v>
      </c>
      <c r="U59" s="22">
        <f t="shared" si="6"/>
        <v>217.98299999999998</v>
      </c>
      <c r="V59" s="23">
        <f t="shared" si="6"/>
        <v>59.150999999999996</v>
      </c>
      <c r="W59" s="22">
        <f t="shared" si="6"/>
        <v>30.087000000000003</v>
      </c>
      <c r="X59" s="23">
        <f t="shared" si="6"/>
        <v>43.506999999999998</v>
      </c>
    </row>
    <row r="60" spans="1:24" ht="19.899999999999999" customHeight="1" x14ac:dyDescent="0.25">
      <c r="A60" s="1" t="s">
        <v>48</v>
      </c>
      <c r="B60" s="134">
        <v>0</v>
      </c>
      <c r="C60" s="134">
        <v>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N60" s="16" t="s">
        <v>394</v>
      </c>
      <c r="O60" s="21">
        <f>B146</f>
        <v>0</v>
      </c>
      <c r="P60" s="21">
        <f t="shared" ref="P60:X60" si="7">C146</f>
        <v>0</v>
      </c>
      <c r="Q60" s="21">
        <f t="shared" si="7"/>
        <v>0</v>
      </c>
      <c r="R60" s="21">
        <f t="shared" si="7"/>
        <v>0</v>
      </c>
      <c r="S60" s="21">
        <f t="shared" si="7"/>
        <v>0</v>
      </c>
      <c r="T60" s="21">
        <f t="shared" si="7"/>
        <v>0</v>
      </c>
      <c r="U60" s="21">
        <f t="shared" si="7"/>
        <v>0</v>
      </c>
      <c r="V60" s="21">
        <f t="shared" si="7"/>
        <v>0</v>
      </c>
      <c r="W60" s="21">
        <f t="shared" si="7"/>
        <v>0</v>
      </c>
      <c r="X60" s="21">
        <f t="shared" si="7"/>
        <v>0</v>
      </c>
    </row>
    <row r="61" spans="1:24" ht="19.899999999999999" customHeight="1" x14ac:dyDescent="0.25">
      <c r="A61" s="2" t="s">
        <v>49</v>
      </c>
      <c r="B61" s="133">
        <v>126</v>
      </c>
      <c r="C61" s="133">
        <v>5.8659999999999997</v>
      </c>
      <c r="D61" s="133">
        <v>0</v>
      </c>
      <c r="E61" s="133">
        <v>0</v>
      </c>
      <c r="F61" s="133">
        <v>0</v>
      </c>
      <c r="G61" s="133">
        <v>0</v>
      </c>
      <c r="H61" s="133">
        <v>0</v>
      </c>
      <c r="I61" s="133">
        <v>28.939</v>
      </c>
      <c r="J61" s="133">
        <v>0</v>
      </c>
      <c r="K61" s="133">
        <v>107</v>
      </c>
      <c r="N61" s="16" t="s">
        <v>395</v>
      </c>
      <c r="O61" s="24" t="e">
        <f>B165/B163</f>
        <v>#DIV/0!</v>
      </c>
      <c r="P61" s="24">
        <f t="shared" ref="P61:X61" si="8">C165/C163</f>
        <v>6.6333333333333331E-3</v>
      </c>
      <c r="Q61" s="24" t="e">
        <f t="shared" si="8"/>
        <v>#DIV/0!</v>
      </c>
      <c r="R61" s="24">
        <f t="shared" si="8"/>
        <v>-9.0826059850374055</v>
      </c>
      <c r="S61" s="24">
        <f t="shared" si="8"/>
        <v>-21.224416517055651</v>
      </c>
      <c r="T61" s="24">
        <f t="shared" si="8"/>
        <v>0</v>
      </c>
      <c r="U61" s="24">
        <f t="shared" si="8"/>
        <v>0</v>
      </c>
      <c r="V61" s="24">
        <f t="shared" si="8"/>
        <v>0</v>
      </c>
      <c r="W61" s="24" t="e">
        <f t="shared" si="8"/>
        <v>#DIV/0!</v>
      </c>
      <c r="X61" s="24" t="e">
        <f t="shared" si="8"/>
        <v>#DIV/0!</v>
      </c>
    </row>
    <row r="62" spans="1:24" ht="19.899999999999999" customHeight="1" x14ac:dyDescent="0.2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N62" s="16" t="s">
        <v>396</v>
      </c>
      <c r="O62" s="21">
        <f>B154</f>
        <v>68.23</v>
      </c>
      <c r="P62" s="21">
        <f t="shared" ref="P62:X62" si="9">C154</f>
        <v>53.073</v>
      </c>
      <c r="Q62" s="21">
        <f t="shared" si="9"/>
        <v>77.613</v>
      </c>
      <c r="R62" s="21">
        <f t="shared" si="9"/>
        <v>46.744</v>
      </c>
      <c r="S62" s="21">
        <f t="shared" si="9"/>
        <v>158.05199999999999</v>
      </c>
      <c r="T62" s="21">
        <f t="shared" si="9"/>
        <v>130.55600000000001</v>
      </c>
      <c r="U62" s="21">
        <f t="shared" si="9"/>
        <v>46.941000000000003</v>
      </c>
      <c r="V62" s="21">
        <f t="shared" si="9"/>
        <v>29.456</v>
      </c>
      <c r="W62" s="21">
        <f t="shared" si="9"/>
        <v>1.2709999999999999</v>
      </c>
      <c r="X62" s="21">
        <f t="shared" si="9"/>
        <v>731</v>
      </c>
    </row>
    <row r="63" spans="1:24" ht="19.899999999999999" customHeight="1" x14ac:dyDescent="0.25">
      <c r="A63" s="2" t="s">
        <v>50</v>
      </c>
      <c r="B63" s="135">
        <v>0</v>
      </c>
      <c r="C63" s="135">
        <v>53.271000000000001</v>
      </c>
      <c r="D63" s="135">
        <v>0</v>
      </c>
      <c r="E63" s="135">
        <v>0</v>
      </c>
      <c r="F63" s="135">
        <v>21.84</v>
      </c>
      <c r="G63" s="135">
        <v>0</v>
      </c>
      <c r="H63" s="135">
        <v>0</v>
      </c>
      <c r="I63" s="135">
        <v>1.0660000000000001</v>
      </c>
      <c r="J63" s="135">
        <v>946</v>
      </c>
      <c r="K63" s="135">
        <v>826</v>
      </c>
      <c r="N63" s="19" t="s">
        <v>397</v>
      </c>
      <c r="O63" s="25" t="e">
        <f>O62*(1-O61)</f>
        <v>#DIV/0!</v>
      </c>
      <c r="P63" s="23">
        <f t="shared" ref="P63:X63" si="10">P62*(1-P61)</f>
        <v>52.720949099999999</v>
      </c>
      <c r="Q63" s="25" t="e">
        <f t="shared" si="10"/>
        <v>#DIV/0!</v>
      </c>
      <c r="R63" s="23">
        <f t="shared" si="10"/>
        <v>471.30133416458847</v>
      </c>
      <c r="S63" s="25">
        <f t="shared" si="10"/>
        <v>3512.6134793536798</v>
      </c>
      <c r="T63" s="23">
        <f t="shared" si="10"/>
        <v>130.55600000000001</v>
      </c>
      <c r="U63" s="25">
        <f t="shared" si="10"/>
        <v>46.941000000000003</v>
      </c>
      <c r="V63" s="23">
        <f t="shared" si="10"/>
        <v>29.456</v>
      </c>
      <c r="W63" s="25" t="e">
        <f t="shared" si="10"/>
        <v>#DIV/0!</v>
      </c>
      <c r="X63" s="23" t="e">
        <f t="shared" si="10"/>
        <v>#DIV/0!</v>
      </c>
    </row>
    <row r="64" spans="1:24" ht="19.899999999999999" customHeight="1" x14ac:dyDescent="0.2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N64" s="19" t="s">
        <v>398</v>
      </c>
      <c r="O64" s="22" t="e">
        <f>(O63+O60)-(O59-P59+O60)</f>
        <v>#DIV/0!</v>
      </c>
      <c r="P64" s="65">
        <f t="shared" ref="P64:V64" si="11">(P63+P60)-(P59-Q59+P60)</f>
        <v>-59.414050899999978</v>
      </c>
      <c r="Q64" s="22" t="e">
        <f t="shared" si="11"/>
        <v>#DIV/0!</v>
      </c>
      <c r="R64" s="65">
        <f t="shared" si="11"/>
        <v>625.21733416458858</v>
      </c>
      <c r="S64" s="22">
        <f t="shared" si="11"/>
        <v>3477.29947935368</v>
      </c>
      <c r="T64" s="65">
        <f t="shared" si="11"/>
        <v>-239.15400000000002</v>
      </c>
      <c r="U64" s="22">
        <f t="shared" si="11"/>
        <v>-111.89099999999999</v>
      </c>
      <c r="V64" s="65">
        <f t="shared" si="11"/>
        <v>0.39200000000000657</v>
      </c>
      <c r="W64" s="22" t="e">
        <f>(W63+W60)-(W59-X59+W60)</f>
        <v>#DIV/0!</v>
      </c>
      <c r="X64" s="65" t="e">
        <f>(X63+X60)-(X59+X60)</f>
        <v>#DIV/0!</v>
      </c>
    </row>
    <row r="65" spans="1:24" ht="19.899999999999999" customHeight="1" thickBot="1" x14ac:dyDescent="0.3">
      <c r="A65" s="2" t="s">
        <v>51</v>
      </c>
      <c r="B65" s="135">
        <v>389.58</v>
      </c>
      <c r="C65" s="135">
        <v>591.32899999999995</v>
      </c>
      <c r="D65" s="135">
        <v>22.27</v>
      </c>
      <c r="E65" s="135">
        <v>35.213000000000001</v>
      </c>
      <c r="F65" s="135">
        <v>295.85899999999998</v>
      </c>
      <c r="G65" s="135">
        <v>264.07900000000001</v>
      </c>
      <c r="H65" s="135">
        <v>281.51799999999997</v>
      </c>
      <c r="I65" s="135">
        <v>45.53</v>
      </c>
      <c r="J65" s="135">
        <v>14.686999999999999</v>
      </c>
      <c r="K65" s="135">
        <v>5.2130000000000001</v>
      </c>
      <c r="N65" s="26" t="s">
        <v>399</v>
      </c>
      <c r="O65" s="71" t="e">
        <f>O64/O55</f>
        <v>#DIV/0!</v>
      </c>
      <c r="P65" s="72">
        <f>P64/P55</f>
        <v>-9.3514107695903178E-3</v>
      </c>
      <c r="Q65" s="71" t="e">
        <f t="shared" ref="Q65:X65" si="12">Q64/Q55</f>
        <v>#DIV/0!</v>
      </c>
      <c r="R65" s="72" t="e">
        <f t="shared" si="12"/>
        <v>#VALUE!</v>
      </c>
      <c r="S65" s="71" t="e">
        <f t="shared" si="12"/>
        <v>#VALUE!</v>
      </c>
      <c r="T65" s="72" t="e">
        <f t="shared" si="12"/>
        <v>#VALUE!</v>
      </c>
      <c r="U65" s="71">
        <f t="shared" si="12"/>
        <v>-8.6085202612347245E-3</v>
      </c>
      <c r="V65" s="72">
        <f t="shared" si="12"/>
        <v>4.9040058966165052E-5</v>
      </c>
      <c r="W65" s="71" t="e">
        <f t="shared" si="12"/>
        <v>#DIV/0!</v>
      </c>
      <c r="X65" s="72" t="e">
        <f t="shared" si="12"/>
        <v>#DIV/0!</v>
      </c>
    </row>
    <row r="66" spans="1:24" ht="19.899999999999999" customHeight="1" x14ac:dyDescent="0.25">
      <c r="A66" s="1" t="s">
        <v>52</v>
      </c>
      <c r="B66" s="134">
        <v>135.42400000000001</v>
      </c>
      <c r="C66" s="134">
        <v>189.869</v>
      </c>
      <c r="D66" s="134">
        <v>9.4190000000000005</v>
      </c>
      <c r="E66" s="134">
        <v>22.361999999999998</v>
      </c>
      <c r="F66" s="134">
        <v>83.441999999999993</v>
      </c>
      <c r="G66" s="134">
        <v>87.222999999999999</v>
      </c>
      <c r="H66" s="134">
        <v>187.55500000000001</v>
      </c>
      <c r="I66" s="134">
        <v>25.035</v>
      </c>
      <c r="J66" s="134">
        <v>14.596</v>
      </c>
      <c r="K66" s="134">
        <v>5.0750000000000002</v>
      </c>
      <c r="N66" s="70" t="s">
        <v>400</v>
      </c>
      <c r="O66" s="81">
        <f>B11</f>
        <v>0</v>
      </c>
      <c r="P66" s="81">
        <f t="shared" ref="P66:X66" si="13">C11</f>
        <v>135.44300000000001</v>
      </c>
      <c r="Q66" s="81">
        <f t="shared" si="13"/>
        <v>0</v>
      </c>
      <c r="R66" s="81">
        <f t="shared" si="13"/>
        <v>0</v>
      </c>
      <c r="S66" s="81">
        <f t="shared" si="13"/>
        <v>0</v>
      </c>
      <c r="T66" s="81">
        <f t="shared" si="13"/>
        <v>0</v>
      </c>
      <c r="U66" s="81">
        <f t="shared" si="13"/>
        <v>0</v>
      </c>
      <c r="V66" s="81">
        <f t="shared" si="13"/>
        <v>0</v>
      </c>
      <c r="W66" s="81">
        <f t="shared" si="13"/>
        <v>0</v>
      </c>
      <c r="X66" s="81">
        <f t="shared" si="13"/>
        <v>0</v>
      </c>
    </row>
    <row r="67" spans="1:24" ht="19.899999999999999" customHeight="1" x14ac:dyDescent="0.25">
      <c r="A67" s="2" t="s">
        <v>53</v>
      </c>
      <c r="B67" s="133">
        <v>0</v>
      </c>
      <c r="C67" s="133">
        <v>0</v>
      </c>
      <c r="D67" s="133">
        <v>0</v>
      </c>
      <c r="E67" s="133">
        <v>0</v>
      </c>
      <c r="F67" s="133">
        <v>0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N67" s="68" t="s">
        <v>401</v>
      </c>
      <c r="O67" s="82">
        <f>B34</f>
        <v>743.303</v>
      </c>
      <c r="P67" s="82" t="str">
        <f t="shared" ref="P67:X67" si="14">C34</f>
        <v>1,048,349</v>
      </c>
      <c r="Q67" s="82">
        <f t="shared" si="14"/>
        <v>735.27</v>
      </c>
      <c r="R67" s="82">
        <f t="shared" si="14"/>
        <v>975.10799999999995</v>
      </c>
      <c r="S67" s="82" t="str">
        <f t="shared" si="14"/>
        <v>1,141,624</v>
      </c>
      <c r="T67" s="82" t="str">
        <f t="shared" si="14"/>
        <v>1,038,363</v>
      </c>
      <c r="U67" s="82">
        <f t="shared" si="14"/>
        <v>554.53700000000003</v>
      </c>
      <c r="V67" s="82">
        <f t="shared" si="14"/>
        <v>436.11200000000002</v>
      </c>
      <c r="W67" s="82">
        <f t="shared" si="14"/>
        <v>90.569000000000003</v>
      </c>
      <c r="X67" s="82">
        <f t="shared" si="14"/>
        <v>49.476999999999997</v>
      </c>
    </row>
    <row r="68" spans="1:24" ht="19.899999999999999" customHeight="1" x14ac:dyDescent="0.25">
      <c r="A68" s="1" t="s">
        <v>54</v>
      </c>
      <c r="B68" s="134">
        <v>12.851000000000001</v>
      </c>
      <c r="C68" s="134">
        <v>13.417999999999999</v>
      </c>
      <c r="D68" s="134">
        <v>12.851000000000001</v>
      </c>
      <c r="E68" s="134">
        <v>12.851000000000001</v>
      </c>
      <c r="F68" s="134">
        <v>212.417</v>
      </c>
      <c r="G68" s="134">
        <v>176.85599999999999</v>
      </c>
      <c r="H68" s="134">
        <v>93.962999999999994</v>
      </c>
      <c r="I68" s="134">
        <v>20.495000000000001</v>
      </c>
      <c r="J68" s="134">
        <v>0</v>
      </c>
      <c r="K68" s="134">
        <v>0</v>
      </c>
      <c r="N68" s="68" t="s">
        <v>402</v>
      </c>
      <c r="O68" s="83">
        <f>O66/O67</f>
        <v>0</v>
      </c>
      <c r="P68" s="83" t="e">
        <f t="shared" ref="P68:X68" si="15">P66/P67</f>
        <v>#VALUE!</v>
      </c>
      <c r="Q68" s="83">
        <f t="shared" si="15"/>
        <v>0</v>
      </c>
      <c r="R68" s="83">
        <f t="shared" si="15"/>
        <v>0</v>
      </c>
      <c r="S68" s="83" t="e">
        <f t="shared" si="15"/>
        <v>#VALUE!</v>
      </c>
      <c r="T68" s="83" t="e">
        <f t="shared" si="15"/>
        <v>#VALUE!</v>
      </c>
      <c r="U68" s="83">
        <f t="shared" si="15"/>
        <v>0</v>
      </c>
      <c r="V68" s="83">
        <f t="shared" si="15"/>
        <v>0</v>
      </c>
      <c r="W68" s="83">
        <f t="shared" si="15"/>
        <v>0</v>
      </c>
      <c r="X68" s="83">
        <f t="shared" si="15"/>
        <v>0</v>
      </c>
    </row>
    <row r="69" spans="1:24" ht="19.899999999999999" customHeight="1" x14ac:dyDescent="0.25">
      <c r="A69" s="2" t="s">
        <v>55</v>
      </c>
      <c r="B69" s="133">
        <v>241.30500000000001</v>
      </c>
      <c r="C69" s="133">
        <v>388.04199999999997</v>
      </c>
      <c r="D69" s="133">
        <v>0</v>
      </c>
      <c r="E69" s="133">
        <v>0</v>
      </c>
      <c r="F69" s="133">
        <v>0</v>
      </c>
      <c r="G69" s="133">
        <v>0</v>
      </c>
      <c r="H69" s="133">
        <v>0</v>
      </c>
      <c r="I69" s="133">
        <v>0</v>
      </c>
      <c r="J69" s="133">
        <v>91</v>
      </c>
      <c r="K69" s="133">
        <v>138</v>
      </c>
      <c r="N69" s="68" t="s">
        <v>408</v>
      </c>
      <c r="O69" s="82">
        <f>B215</f>
        <v>-8.1419999999999995</v>
      </c>
      <c r="P69" s="82">
        <f t="shared" ref="P69:X69" si="16">C215</f>
        <v>0</v>
      </c>
      <c r="Q69" s="82">
        <f t="shared" si="16"/>
        <v>0</v>
      </c>
      <c r="R69" s="82">
        <f t="shared" si="16"/>
        <v>0</v>
      </c>
      <c r="S69" s="82">
        <f t="shared" si="16"/>
        <v>0</v>
      </c>
      <c r="T69" s="82">
        <f t="shared" si="16"/>
        <v>0</v>
      </c>
      <c r="U69" s="82">
        <f t="shared" si="16"/>
        <v>0</v>
      </c>
      <c r="V69" s="82">
        <f t="shared" si="16"/>
        <v>0</v>
      </c>
      <c r="W69" s="82">
        <f t="shared" si="16"/>
        <v>0</v>
      </c>
      <c r="X69" s="82">
        <f t="shared" si="16"/>
        <v>0</v>
      </c>
    </row>
    <row r="70" spans="1:24" ht="19.899999999999999" customHeight="1" thickBot="1" x14ac:dyDescent="0.3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N70" s="69" t="s">
        <v>409</v>
      </c>
      <c r="O70" s="84" t="e">
        <f>O69/O66</f>
        <v>#DIV/0!</v>
      </c>
      <c r="P70" s="84">
        <f t="shared" ref="P70:X70" si="17">P69/P66</f>
        <v>0</v>
      </c>
      <c r="Q70" s="84" t="e">
        <f t="shared" si="17"/>
        <v>#DIV/0!</v>
      </c>
      <c r="R70" s="84" t="e">
        <f t="shared" si="17"/>
        <v>#DIV/0!</v>
      </c>
      <c r="S70" s="84" t="e">
        <f t="shared" si="17"/>
        <v>#DIV/0!</v>
      </c>
      <c r="T70" s="84" t="e">
        <f t="shared" si="17"/>
        <v>#DIV/0!</v>
      </c>
      <c r="U70" s="84" t="e">
        <f t="shared" si="17"/>
        <v>#DIV/0!</v>
      </c>
      <c r="V70" s="84" t="e">
        <f t="shared" si="17"/>
        <v>#DIV/0!</v>
      </c>
      <c r="W70" s="84" t="e">
        <f t="shared" si="17"/>
        <v>#DIV/0!</v>
      </c>
      <c r="X70" s="84" t="e">
        <f t="shared" si="17"/>
        <v>#DIV/0!</v>
      </c>
    </row>
    <row r="71" spans="1:24" ht="19.899999999999999" customHeight="1" x14ac:dyDescent="0.25">
      <c r="A71" s="2" t="s">
        <v>56</v>
      </c>
      <c r="B71" s="135">
        <v>389.70600000000002</v>
      </c>
      <c r="C71" s="135">
        <v>731.82600000000002</v>
      </c>
      <c r="D71" s="135">
        <v>105.673</v>
      </c>
      <c r="E71" s="135">
        <v>113.739</v>
      </c>
      <c r="F71" s="135">
        <v>414.84500000000003</v>
      </c>
      <c r="G71" s="135">
        <v>356.577</v>
      </c>
      <c r="H71" s="135">
        <v>354.10599999999999</v>
      </c>
      <c r="I71" s="135">
        <v>169.26300000000001</v>
      </c>
      <c r="J71" s="135">
        <v>15.632999999999999</v>
      </c>
      <c r="K71" s="135">
        <v>6.1459999999999999</v>
      </c>
    </row>
    <row r="72" spans="1:24" ht="19.899999999999999" customHeight="1" x14ac:dyDescent="0.25">
      <c r="A72" s="1" t="s">
        <v>57</v>
      </c>
      <c r="B72" s="132">
        <v>823.66700000000003</v>
      </c>
      <c r="C72" s="132" t="s">
        <v>445</v>
      </c>
      <c r="D72" s="132">
        <v>793.55399999999997</v>
      </c>
      <c r="E72" s="132" t="s">
        <v>446</v>
      </c>
      <c r="F72" s="132" t="s">
        <v>447</v>
      </c>
      <c r="G72" s="132" t="s">
        <v>448</v>
      </c>
      <c r="H72" s="132">
        <v>717.55799999999999</v>
      </c>
      <c r="I72" s="132">
        <v>618.10799999999995</v>
      </c>
      <c r="J72" s="132">
        <v>485.21100000000001</v>
      </c>
      <c r="K72" s="132">
        <v>49.476999999999997</v>
      </c>
    </row>
    <row r="73" spans="1:24" ht="19.899999999999999" customHeight="1" x14ac:dyDescent="0.2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</row>
    <row r="74" spans="1:24" ht="19.899999999999999" customHeight="1" x14ac:dyDescent="0.25">
      <c r="A74" s="1" t="s">
        <v>58</v>
      </c>
      <c r="B74" s="132">
        <v>0</v>
      </c>
      <c r="C74" s="132">
        <v>0</v>
      </c>
      <c r="D74" s="132">
        <v>0</v>
      </c>
      <c r="E74" s="132">
        <v>0</v>
      </c>
      <c r="F74" s="132">
        <v>0</v>
      </c>
      <c r="G74" s="132">
        <v>0</v>
      </c>
      <c r="H74" s="132">
        <v>0</v>
      </c>
      <c r="I74" s="132">
        <v>0</v>
      </c>
      <c r="J74" s="132">
        <v>0</v>
      </c>
      <c r="K74" s="132">
        <v>0</v>
      </c>
    </row>
    <row r="75" spans="1:24" ht="19.899999999999999" customHeight="1" x14ac:dyDescent="0.25">
      <c r="A75" s="2" t="s">
        <v>59</v>
      </c>
      <c r="B75" s="135">
        <v>-125.416</v>
      </c>
      <c r="C75" s="135">
        <v>-349.30200000000002</v>
      </c>
      <c r="D75" s="135">
        <v>8.7040000000000006</v>
      </c>
      <c r="E75" s="135">
        <v>468.01600000000002</v>
      </c>
      <c r="F75" s="135">
        <v>279.00700000000001</v>
      </c>
      <c r="G75" s="135">
        <v>340.69299999999998</v>
      </c>
      <c r="H75" s="135">
        <v>-99.016999999999996</v>
      </c>
      <c r="I75" s="135">
        <v>53.003</v>
      </c>
      <c r="J75" s="135">
        <v>23.352</v>
      </c>
      <c r="K75" s="135">
        <v>35.728999999999999</v>
      </c>
    </row>
    <row r="76" spans="1:24" ht="19.899999999999999" customHeight="1" x14ac:dyDescent="0.25">
      <c r="A76" s="1" t="s">
        <v>60</v>
      </c>
      <c r="B76" s="132">
        <v>434.08699999999999</v>
      </c>
      <c r="C76" s="132">
        <v>718.67499999999995</v>
      </c>
      <c r="D76" s="132">
        <v>771.28399999999999</v>
      </c>
      <c r="E76" s="132">
        <v>997.74</v>
      </c>
      <c r="F76" s="132">
        <v>906.86</v>
      </c>
      <c r="G76" s="132" t="s">
        <v>454</v>
      </c>
      <c r="H76" s="132">
        <v>436.04</v>
      </c>
      <c r="I76" s="132">
        <v>572.57799999999997</v>
      </c>
      <c r="J76" s="132">
        <v>470.524</v>
      </c>
      <c r="K76" s="132">
        <v>44.264000000000003</v>
      </c>
    </row>
    <row r="77" spans="1:24" ht="19.899999999999999" customHeight="1" x14ac:dyDescent="0.2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</row>
    <row r="78" spans="1:24" ht="19.899999999999999" customHeight="1" x14ac:dyDescent="0.25">
      <c r="A78" s="126" t="s">
        <v>61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</row>
    <row r="79" spans="1:24" ht="19.899999999999999" customHeight="1" x14ac:dyDescent="0.2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</row>
    <row r="80" spans="1:24" ht="19.899999999999999" customHeight="1" x14ac:dyDescent="0.25">
      <c r="A80" s="2" t="s">
        <v>62</v>
      </c>
      <c r="B80" s="133" t="s">
        <v>455</v>
      </c>
      <c r="C80" s="133">
        <v>369.733</v>
      </c>
      <c r="D80" s="133" t="s">
        <v>456</v>
      </c>
      <c r="E80" s="133" t="s">
        <v>456</v>
      </c>
      <c r="F80" s="133" t="s">
        <v>456</v>
      </c>
      <c r="G80" s="133" t="s">
        <v>457</v>
      </c>
      <c r="H80" s="133">
        <v>953.34100000000001</v>
      </c>
      <c r="I80" s="133">
        <v>832.226</v>
      </c>
      <c r="J80" s="133">
        <v>674.09</v>
      </c>
      <c r="K80" s="133">
        <v>313.29199999999997</v>
      </c>
    </row>
    <row r="81" spans="1:11" ht="19.899999999999999" customHeight="1" x14ac:dyDescent="0.25">
      <c r="A81" s="1" t="s">
        <v>63</v>
      </c>
      <c r="B81" s="134">
        <v>0</v>
      </c>
      <c r="C81" s="134">
        <v>0</v>
      </c>
      <c r="D81" s="134">
        <v>0</v>
      </c>
      <c r="E81" s="134">
        <v>0</v>
      </c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</row>
    <row r="82" spans="1:11" ht="19.899999999999999" customHeight="1" x14ac:dyDescent="0.25">
      <c r="A82" s="2" t="s">
        <v>64</v>
      </c>
      <c r="B82" s="133" t="s">
        <v>431</v>
      </c>
      <c r="C82" s="133" t="s">
        <v>415</v>
      </c>
      <c r="D82" s="133" t="s">
        <v>440</v>
      </c>
      <c r="E82" s="133" t="s">
        <v>440</v>
      </c>
      <c r="F82" s="133" t="s">
        <v>440</v>
      </c>
      <c r="G82" s="133" t="s">
        <v>440</v>
      </c>
      <c r="H82" s="133" t="s">
        <v>440</v>
      </c>
      <c r="I82" s="133" t="s">
        <v>440</v>
      </c>
      <c r="J82" s="133" t="s">
        <v>440</v>
      </c>
      <c r="K82" s="133" t="s">
        <v>440</v>
      </c>
    </row>
    <row r="83" spans="1:11" ht="19.899999999999999" customHeight="1" x14ac:dyDescent="0.25">
      <c r="A83" s="1" t="s">
        <v>65</v>
      </c>
      <c r="B83" s="134">
        <v>0</v>
      </c>
      <c r="C83" s="134">
        <v>0</v>
      </c>
      <c r="D83" s="134">
        <v>0</v>
      </c>
      <c r="E83" s="134">
        <v>0</v>
      </c>
      <c r="F83" s="134">
        <v>0</v>
      </c>
      <c r="G83" s="134">
        <v>0</v>
      </c>
      <c r="H83" s="134">
        <v>0</v>
      </c>
      <c r="I83" s="134">
        <v>0</v>
      </c>
      <c r="J83" s="134">
        <v>0</v>
      </c>
      <c r="K83" s="134">
        <v>0</v>
      </c>
    </row>
    <row r="84" spans="1:11" ht="19.899999999999999" customHeight="1" x14ac:dyDescent="0.25">
      <c r="A84" s="2" t="s">
        <v>66</v>
      </c>
      <c r="B84" s="133">
        <v>0</v>
      </c>
      <c r="C84" s="133">
        <v>0</v>
      </c>
      <c r="D84" s="133">
        <v>0</v>
      </c>
      <c r="E84" s="133">
        <v>0</v>
      </c>
      <c r="F84" s="133">
        <v>0</v>
      </c>
      <c r="G84" s="133">
        <v>0</v>
      </c>
      <c r="H84" s="133">
        <v>0</v>
      </c>
      <c r="I84" s="133">
        <v>0</v>
      </c>
      <c r="J84" s="133">
        <v>0</v>
      </c>
      <c r="K84" s="133">
        <v>0</v>
      </c>
    </row>
    <row r="85" spans="1:11" ht="19.899999999999999" customHeight="1" x14ac:dyDescent="0.25">
      <c r="A85" s="1" t="s">
        <v>67</v>
      </c>
      <c r="B85" s="134">
        <v>0</v>
      </c>
      <c r="C85" s="134">
        <v>0</v>
      </c>
      <c r="D85" s="134">
        <v>0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</row>
    <row r="86" spans="1:11" ht="19.899999999999999" customHeight="1" x14ac:dyDescent="0.25">
      <c r="A86" s="2" t="s">
        <v>68</v>
      </c>
      <c r="B86" s="133">
        <v>769.96799999999996</v>
      </c>
      <c r="C86" s="133">
        <v>358.95600000000002</v>
      </c>
      <c r="D86" s="133" t="s">
        <v>456</v>
      </c>
      <c r="E86" s="133" t="s">
        <v>456</v>
      </c>
      <c r="F86" s="133" t="s">
        <v>458</v>
      </c>
      <c r="G86" s="133" t="s">
        <v>459</v>
      </c>
      <c r="H86" s="133">
        <v>912.15800000000002</v>
      </c>
      <c r="I86" s="133">
        <v>717.41099999999994</v>
      </c>
      <c r="J86" s="133">
        <v>449.62900000000002</v>
      </c>
      <c r="K86" s="133">
        <v>313.29199999999997</v>
      </c>
    </row>
    <row r="87" spans="1:11" ht="19.899999999999999" customHeight="1" x14ac:dyDescent="0.25">
      <c r="A87" s="1" t="s">
        <v>69</v>
      </c>
      <c r="B87" s="134">
        <v>769.96799999999996</v>
      </c>
      <c r="C87" s="134">
        <v>358.95600000000002</v>
      </c>
      <c r="D87" s="134" t="s">
        <v>456</v>
      </c>
      <c r="E87" s="134" t="s">
        <v>460</v>
      </c>
      <c r="F87" s="134" t="s">
        <v>458</v>
      </c>
      <c r="G87" s="134" t="s">
        <v>461</v>
      </c>
      <c r="H87" s="134">
        <v>912.69799999999998</v>
      </c>
      <c r="I87" s="134">
        <v>721.553</v>
      </c>
      <c r="J87" s="134">
        <v>482.93299999999999</v>
      </c>
      <c r="K87" s="134">
        <v>313.29199999999997</v>
      </c>
    </row>
    <row r="88" spans="1:11" ht="19.899999999999999" customHeight="1" x14ac:dyDescent="0.25">
      <c r="A88" s="2" t="s">
        <v>70</v>
      </c>
      <c r="B88" s="133">
        <v>0</v>
      </c>
      <c r="C88" s="133">
        <v>0</v>
      </c>
      <c r="D88" s="133">
        <v>0</v>
      </c>
      <c r="E88" s="133">
        <v>0</v>
      </c>
      <c r="F88" s="133">
        <v>0</v>
      </c>
      <c r="G88" s="133">
        <v>0</v>
      </c>
      <c r="H88" s="133">
        <v>0</v>
      </c>
      <c r="I88" s="133">
        <v>0</v>
      </c>
      <c r="J88" s="133">
        <v>0</v>
      </c>
      <c r="K88" s="133">
        <v>0</v>
      </c>
    </row>
    <row r="89" spans="1:11" ht="19.899999999999999" customHeight="1" x14ac:dyDescent="0.25">
      <c r="A89" s="1" t="s">
        <v>71</v>
      </c>
      <c r="B89" s="134">
        <v>0</v>
      </c>
      <c r="C89" s="134">
        <v>0</v>
      </c>
      <c r="D89" s="134">
        <v>0</v>
      </c>
      <c r="E89" s="134">
        <v>0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</row>
    <row r="90" spans="1:11" ht="19.899999999999999" customHeight="1" x14ac:dyDescent="0.25">
      <c r="A90" s="2" t="s">
        <v>72</v>
      </c>
      <c r="B90" s="133">
        <v>0</v>
      </c>
      <c r="C90" s="133">
        <v>0</v>
      </c>
      <c r="D90" s="133">
        <v>0</v>
      </c>
      <c r="E90" s="133">
        <v>0</v>
      </c>
      <c r="F90" s="133">
        <v>0</v>
      </c>
      <c r="G90" s="133">
        <v>0</v>
      </c>
      <c r="H90" s="133">
        <v>0</v>
      </c>
      <c r="I90" s="133">
        <v>0</v>
      </c>
      <c r="J90" s="133">
        <v>0</v>
      </c>
      <c r="K90" s="133">
        <v>0</v>
      </c>
    </row>
    <row r="91" spans="1:11" ht="19.899999999999999" customHeight="1" x14ac:dyDescent="0.25">
      <c r="A91" s="1" t="s">
        <v>73</v>
      </c>
      <c r="B91" s="134">
        <v>0</v>
      </c>
      <c r="C91" s="134">
        <v>0</v>
      </c>
      <c r="D91" s="134">
        <v>0</v>
      </c>
      <c r="E91" s="134">
        <v>0</v>
      </c>
      <c r="F91" s="134">
        <v>0</v>
      </c>
      <c r="G91" s="134">
        <v>0</v>
      </c>
      <c r="H91" s="134">
        <v>0</v>
      </c>
      <c r="I91" s="134">
        <v>0</v>
      </c>
      <c r="J91" s="134">
        <v>0</v>
      </c>
      <c r="K91" s="134">
        <v>0</v>
      </c>
    </row>
    <row r="92" spans="1:11" ht="19.899999999999999" customHeight="1" x14ac:dyDescent="0.25">
      <c r="A92" s="2" t="s">
        <v>74</v>
      </c>
      <c r="B92" s="133">
        <v>0</v>
      </c>
      <c r="C92" s="133">
        <v>0</v>
      </c>
      <c r="D92" s="133">
        <v>0</v>
      </c>
      <c r="E92" s="133">
        <v>0</v>
      </c>
      <c r="F92" s="133">
        <v>0</v>
      </c>
      <c r="G92" s="133">
        <v>0</v>
      </c>
      <c r="H92" s="133">
        <v>0</v>
      </c>
      <c r="I92" s="133">
        <v>0</v>
      </c>
      <c r="J92" s="133">
        <v>0</v>
      </c>
      <c r="K92" s="133">
        <v>0</v>
      </c>
    </row>
    <row r="93" spans="1:11" ht="19.899999999999999" customHeight="1" x14ac:dyDescent="0.25">
      <c r="A93" s="1" t="s">
        <v>75</v>
      </c>
      <c r="B93" s="134">
        <v>0</v>
      </c>
      <c r="C93" s="134">
        <v>0</v>
      </c>
      <c r="D93" s="134">
        <v>0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</row>
    <row r="94" spans="1:11" ht="19.899999999999999" customHeight="1" x14ac:dyDescent="0.25">
      <c r="A94" s="2" t="s">
        <v>76</v>
      </c>
      <c r="B94" s="133">
        <v>0</v>
      </c>
      <c r="C94" s="133">
        <v>0</v>
      </c>
      <c r="D94" s="133">
        <v>0</v>
      </c>
      <c r="E94" s="133">
        <v>0</v>
      </c>
      <c r="F94" s="133">
        <v>0</v>
      </c>
      <c r="G94" s="133">
        <v>0</v>
      </c>
      <c r="H94" s="133">
        <v>0</v>
      </c>
      <c r="I94" s="133">
        <v>1.8109999999999999</v>
      </c>
      <c r="J94" s="133">
        <v>2.056</v>
      </c>
      <c r="K94" s="133">
        <v>2.2999999999999998</v>
      </c>
    </row>
    <row r="95" spans="1:11" ht="19.899999999999999" customHeight="1" x14ac:dyDescent="0.25">
      <c r="A95" s="1" t="s">
        <v>77</v>
      </c>
      <c r="B95" s="134">
        <v>92.340999999999994</v>
      </c>
      <c r="C95" s="134">
        <v>10.72</v>
      </c>
      <c r="D95" s="134">
        <v>48.640999999999998</v>
      </c>
      <c r="E95" s="134">
        <v>70.177000000000007</v>
      </c>
      <c r="F95" s="134">
        <v>8.7170000000000005</v>
      </c>
      <c r="G95" s="134">
        <v>0</v>
      </c>
      <c r="H95" s="134">
        <v>0</v>
      </c>
      <c r="I95" s="134">
        <v>0</v>
      </c>
      <c r="J95" s="134">
        <v>0</v>
      </c>
      <c r="K95" s="134">
        <v>0</v>
      </c>
    </row>
    <row r="96" spans="1:11" ht="19.899999999999999" customHeight="1" x14ac:dyDescent="0.25">
      <c r="A96" s="2" t="s">
        <v>78</v>
      </c>
      <c r="B96" s="133">
        <v>2.835</v>
      </c>
      <c r="C96" s="133">
        <v>12.486000000000001</v>
      </c>
      <c r="D96" s="133">
        <v>5.3029999999999999</v>
      </c>
      <c r="E96" s="133">
        <v>6.8529999999999998</v>
      </c>
      <c r="F96" s="133">
        <v>8.2789999999999999</v>
      </c>
      <c r="G96" s="133">
        <v>0</v>
      </c>
      <c r="H96" s="133">
        <v>0</v>
      </c>
      <c r="I96" s="133">
        <v>0</v>
      </c>
      <c r="J96" s="133">
        <v>0</v>
      </c>
      <c r="K96" s="133">
        <v>0</v>
      </c>
    </row>
    <row r="97" spans="1:11" ht="19.899999999999999" customHeight="1" x14ac:dyDescent="0.25">
      <c r="A97" s="1" t="s">
        <v>79</v>
      </c>
      <c r="B97" s="134">
        <v>0</v>
      </c>
      <c r="C97" s="134">
        <v>0</v>
      </c>
      <c r="D97" s="134">
        <v>0</v>
      </c>
      <c r="E97" s="134">
        <v>0</v>
      </c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</row>
    <row r="98" spans="1:11" ht="19.899999999999999" customHeight="1" x14ac:dyDescent="0.25">
      <c r="A98" s="2" t="s">
        <v>80</v>
      </c>
      <c r="B98" s="133">
        <v>380</v>
      </c>
      <c r="C98" s="133">
        <v>149.04599999999999</v>
      </c>
      <c r="D98" s="133">
        <v>0</v>
      </c>
      <c r="E98" s="133">
        <v>0</v>
      </c>
      <c r="F98" s="133">
        <v>57.889000000000003</v>
      </c>
      <c r="G98" s="133">
        <v>53.947000000000003</v>
      </c>
      <c r="H98" s="133">
        <v>173.17699999999999</v>
      </c>
      <c r="I98" s="133">
        <v>28.939</v>
      </c>
      <c r="J98" s="133">
        <v>0</v>
      </c>
      <c r="K98" s="133">
        <v>0</v>
      </c>
    </row>
    <row r="99" spans="1:11" ht="19.899999999999999" customHeight="1" x14ac:dyDescent="0.25">
      <c r="A99" s="1" t="s">
        <v>81</v>
      </c>
      <c r="B99" s="134">
        <v>0</v>
      </c>
      <c r="C99" s="134">
        <v>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28.939</v>
      </c>
      <c r="J99" s="134">
        <v>0</v>
      </c>
      <c r="K99" s="134">
        <v>0</v>
      </c>
    </row>
    <row r="100" spans="1:11" ht="19.899999999999999" customHeight="1" x14ac:dyDescent="0.25">
      <c r="A100" s="2" t="s">
        <v>82</v>
      </c>
      <c r="B100" s="133">
        <v>0</v>
      </c>
      <c r="C100" s="133">
        <v>0</v>
      </c>
      <c r="D100" s="133">
        <v>0</v>
      </c>
      <c r="E100" s="133">
        <v>0</v>
      </c>
      <c r="F100" s="133">
        <v>0</v>
      </c>
      <c r="G100" s="133">
        <v>0</v>
      </c>
      <c r="H100" s="133">
        <v>0</v>
      </c>
      <c r="I100" s="133">
        <v>0</v>
      </c>
      <c r="J100" s="133">
        <v>0</v>
      </c>
      <c r="K100" s="133">
        <v>0</v>
      </c>
    </row>
    <row r="101" spans="1:11" ht="19.899999999999999" customHeight="1" x14ac:dyDescent="0.25">
      <c r="A101" s="1" t="s">
        <v>83</v>
      </c>
      <c r="B101" s="134">
        <v>0</v>
      </c>
      <c r="C101" s="134">
        <v>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</row>
    <row r="102" spans="1:11" ht="19.899999999999999" customHeight="1" x14ac:dyDescent="0.25">
      <c r="A102" s="2" t="s">
        <v>84</v>
      </c>
      <c r="B102" s="133">
        <v>126</v>
      </c>
      <c r="C102" s="133">
        <v>5.8659999999999997</v>
      </c>
      <c r="D102" s="133">
        <v>0</v>
      </c>
      <c r="E102" s="133">
        <v>0</v>
      </c>
      <c r="F102" s="133">
        <v>0</v>
      </c>
      <c r="G102" s="133">
        <v>0</v>
      </c>
      <c r="H102" s="133">
        <v>0</v>
      </c>
      <c r="I102" s="133">
        <v>28.939</v>
      </c>
      <c r="J102" s="133">
        <v>0</v>
      </c>
      <c r="K102" s="133">
        <v>107</v>
      </c>
    </row>
    <row r="103" spans="1:11" ht="19.899999999999999" customHeight="1" x14ac:dyDescent="0.25">
      <c r="A103" s="1" t="s">
        <v>85</v>
      </c>
      <c r="B103" s="134">
        <v>0</v>
      </c>
      <c r="C103" s="134">
        <v>0</v>
      </c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946</v>
      </c>
      <c r="K103" s="134">
        <v>826</v>
      </c>
    </row>
    <row r="104" spans="1:11" ht="19.899999999999999" customHeight="1" x14ac:dyDescent="0.25">
      <c r="A104" s="2" t="s">
        <v>86</v>
      </c>
      <c r="B104" s="133">
        <v>241.30500000000001</v>
      </c>
      <c r="C104" s="133">
        <v>388.04199999999997</v>
      </c>
      <c r="D104" s="133">
        <v>0</v>
      </c>
      <c r="E104" s="133">
        <v>0</v>
      </c>
      <c r="F104" s="133">
        <v>0</v>
      </c>
      <c r="G104" s="133">
        <v>74.167000000000002</v>
      </c>
      <c r="H104" s="133">
        <v>175.57499999999999</v>
      </c>
      <c r="I104" s="133">
        <v>0</v>
      </c>
      <c r="J104" s="133">
        <v>91</v>
      </c>
      <c r="K104" s="133">
        <v>138</v>
      </c>
    </row>
    <row r="105" spans="1:11" ht="19.899999999999999" customHeight="1" x14ac:dyDescent="0.25">
      <c r="A105" s="1" t="s">
        <v>87</v>
      </c>
      <c r="B105" s="134">
        <v>12.349</v>
      </c>
      <c r="C105" s="134">
        <v>10.17</v>
      </c>
      <c r="D105" s="134">
        <v>0</v>
      </c>
      <c r="E105" s="134">
        <v>0</v>
      </c>
      <c r="F105" s="134">
        <v>0</v>
      </c>
      <c r="G105" s="134">
        <v>0</v>
      </c>
      <c r="H105" s="134">
        <v>0</v>
      </c>
      <c r="I105" s="134">
        <v>0</v>
      </c>
      <c r="J105" s="134">
        <v>0</v>
      </c>
      <c r="K105" s="134">
        <v>2.5030000000000001</v>
      </c>
    </row>
    <row r="106" spans="1:11" ht="19.899999999999999" customHeight="1" x14ac:dyDescent="0.25">
      <c r="A106" s="2" t="s">
        <v>88</v>
      </c>
      <c r="B106" s="133">
        <v>0</v>
      </c>
      <c r="C106" s="133">
        <v>0</v>
      </c>
      <c r="D106" s="133">
        <v>0</v>
      </c>
      <c r="E106" s="133">
        <v>0</v>
      </c>
      <c r="F106" s="133">
        <v>0</v>
      </c>
      <c r="G106" s="133">
        <v>0</v>
      </c>
      <c r="H106" s="133">
        <v>0</v>
      </c>
      <c r="I106" s="133">
        <v>0</v>
      </c>
      <c r="J106" s="133">
        <v>0</v>
      </c>
      <c r="K106" s="133">
        <v>0</v>
      </c>
    </row>
    <row r="107" spans="1:11" ht="19.899999999999999" customHeight="1" x14ac:dyDescent="0.25">
      <c r="A107" s="1" t="s">
        <v>89</v>
      </c>
      <c r="B107" s="134">
        <v>842.49699999999996</v>
      </c>
      <c r="C107" s="134">
        <v>806.66600000000005</v>
      </c>
      <c r="D107" s="134">
        <v>427.97399999999999</v>
      </c>
      <c r="E107" s="134">
        <v>652.47</v>
      </c>
      <c r="F107" s="134">
        <v>802.78499999999997</v>
      </c>
      <c r="G107" s="134">
        <v>635.37599999999998</v>
      </c>
      <c r="H107" s="134">
        <v>433.52800000000002</v>
      </c>
      <c r="I107" s="134">
        <v>0</v>
      </c>
      <c r="J107" s="134">
        <v>0</v>
      </c>
      <c r="K107" s="134">
        <v>0</v>
      </c>
    </row>
    <row r="108" spans="1:11" ht="19.899999999999999" customHeight="1" x14ac:dyDescent="0.25">
      <c r="A108" s="2" t="s">
        <v>90</v>
      </c>
      <c r="B108" s="133">
        <v>259.35300000000001</v>
      </c>
      <c r="C108" s="133">
        <v>439.447</v>
      </c>
      <c r="D108" s="133">
        <v>89.897999999999996</v>
      </c>
      <c r="E108" s="133">
        <v>290.08199999999999</v>
      </c>
      <c r="F108" s="133">
        <v>479.87700000000001</v>
      </c>
      <c r="G108" s="133">
        <v>279.16500000000002</v>
      </c>
      <c r="H108" s="133">
        <v>192.37899999999999</v>
      </c>
      <c r="I108" s="133">
        <v>0</v>
      </c>
      <c r="J108" s="133">
        <v>0</v>
      </c>
      <c r="K108" s="133">
        <v>0</v>
      </c>
    </row>
    <row r="109" spans="1:11" ht="19.899999999999999" customHeight="1" x14ac:dyDescent="0.25">
      <c r="A109" s="1" t="s">
        <v>91</v>
      </c>
      <c r="B109" s="134">
        <v>0</v>
      </c>
      <c r="C109" s="134">
        <v>0</v>
      </c>
      <c r="D109" s="134">
        <v>0</v>
      </c>
      <c r="E109" s="134">
        <v>0</v>
      </c>
      <c r="F109" s="134">
        <v>0</v>
      </c>
      <c r="G109" s="134">
        <v>0</v>
      </c>
      <c r="H109" s="134">
        <v>0</v>
      </c>
      <c r="I109" s="134">
        <v>1.0660000000000001</v>
      </c>
      <c r="J109" s="134">
        <v>946</v>
      </c>
      <c r="K109" s="134">
        <v>826</v>
      </c>
    </row>
    <row r="110" spans="1:11" ht="19.899999999999999" customHeight="1" x14ac:dyDescent="0.25">
      <c r="A110" s="2" t="s">
        <v>92</v>
      </c>
      <c r="B110" s="133">
        <v>0</v>
      </c>
      <c r="C110" s="133">
        <v>53.271000000000001</v>
      </c>
      <c r="D110" s="133">
        <v>0</v>
      </c>
      <c r="E110" s="133">
        <v>0</v>
      </c>
      <c r="F110" s="133">
        <v>0</v>
      </c>
      <c r="G110" s="133">
        <v>0</v>
      </c>
      <c r="H110" s="133">
        <v>0</v>
      </c>
      <c r="I110" s="133">
        <v>1.0660000000000001</v>
      </c>
      <c r="J110" s="133">
        <v>946</v>
      </c>
      <c r="K110" s="133">
        <v>826</v>
      </c>
    </row>
    <row r="111" spans="1:11" ht="19.899999999999999" customHeight="1" x14ac:dyDescent="0.25">
      <c r="A111" s="1" t="s">
        <v>93</v>
      </c>
      <c r="B111" s="134">
        <v>0</v>
      </c>
      <c r="C111" s="134">
        <v>0</v>
      </c>
      <c r="D111" s="134">
        <v>0</v>
      </c>
      <c r="E111" s="134"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</row>
    <row r="112" spans="1:11" ht="19.899999999999999" customHeight="1" x14ac:dyDescent="0.25">
      <c r="A112" s="2" t="s">
        <v>94</v>
      </c>
      <c r="B112" s="133">
        <v>0</v>
      </c>
      <c r="C112" s="133">
        <v>0</v>
      </c>
      <c r="D112" s="133">
        <v>0</v>
      </c>
      <c r="E112" s="133">
        <v>0</v>
      </c>
      <c r="F112" s="133">
        <v>0</v>
      </c>
      <c r="G112" s="133">
        <v>0</v>
      </c>
      <c r="H112" s="133">
        <v>0</v>
      </c>
      <c r="I112" s="133">
        <v>0</v>
      </c>
      <c r="J112" s="133">
        <v>0</v>
      </c>
      <c r="K112" s="133">
        <v>0</v>
      </c>
    </row>
    <row r="113" spans="1:11" ht="19.899999999999999" customHeight="1" x14ac:dyDescent="0.25">
      <c r="A113" s="1" t="s">
        <v>95</v>
      </c>
      <c r="B113" s="134">
        <v>0</v>
      </c>
      <c r="C113" s="134">
        <v>0</v>
      </c>
      <c r="D113" s="134">
        <v>0</v>
      </c>
      <c r="E113" s="134">
        <v>0</v>
      </c>
      <c r="F113" s="134">
        <v>0</v>
      </c>
      <c r="G113" s="134">
        <v>0</v>
      </c>
      <c r="H113" s="134">
        <v>0</v>
      </c>
      <c r="I113" s="134">
        <v>0</v>
      </c>
      <c r="J113" s="129"/>
      <c r="K113" s="129"/>
    </row>
    <row r="114" spans="1:11" ht="19.899999999999999" customHeight="1" x14ac:dyDescent="0.25">
      <c r="A114" s="2" t="s">
        <v>96</v>
      </c>
      <c r="B114" s="133">
        <v>0</v>
      </c>
      <c r="C114" s="133">
        <v>0</v>
      </c>
      <c r="D114" s="133">
        <v>0</v>
      </c>
      <c r="E114" s="133">
        <v>0</v>
      </c>
      <c r="F114" s="133">
        <v>0</v>
      </c>
      <c r="G114" s="133">
        <v>0</v>
      </c>
      <c r="H114" s="133">
        <v>0</v>
      </c>
      <c r="I114" s="133">
        <v>0</v>
      </c>
      <c r="J114" s="131"/>
      <c r="K114" s="131"/>
    </row>
    <row r="115" spans="1:11" ht="19.899999999999999" customHeight="1" x14ac:dyDescent="0.25">
      <c r="A115" s="1" t="s">
        <v>97</v>
      </c>
      <c r="B115" s="134">
        <v>0</v>
      </c>
      <c r="C115" s="134">
        <v>0</v>
      </c>
      <c r="D115" s="134">
        <v>0</v>
      </c>
      <c r="E115" s="134">
        <v>0</v>
      </c>
      <c r="F115" s="134">
        <v>0</v>
      </c>
      <c r="G115" s="134">
        <v>0</v>
      </c>
      <c r="H115" s="134">
        <v>0</v>
      </c>
      <c r="I115" s="134">
        <v>0</v>
      </c>
      <c r="J115" s="129"/>
      <c r="K115" s="129"/>
    </row>
    <row r="116" spans="1:11" ht="19.899999999999999" customHeight="1" x14ac:dyDescent="0.25">
      <c r="A116" s="2" t="s">
        <v>98</v>
      </c>
      <c r="B116" s="133">
        <v>25.459</v>
      </c>
      <c r="C116" s="133">
        <v>27.818000000000001</v>
      </c>
      <c r="D116" s="133">
        <v>0</v>
      </c>
      <c r="E116" s="133">
        <v>0</v>
      </c>
      <c r="F116" s="133">
        <v>0</v>
      </c>
      <c r="G116" s="133">
        <v>0</v>
      </c>
      <c r="H116" s="133">
        <v>0</v>
      </c>
      <c r="I116" s="133">
        <v>4.056</v>
      </c>
      <c r="J116" s="133">
        <v>4.6989999999999998</v>
      </c>
      <c r="K116" s="133">
        <v>5.37</v>
      </c>
    </row>
    <row r="117" spans="1:11" ht="19.899999999999999" customHeight="1" x14ac:dyDescent="0.25">
      <c r="A117" s="1" t="s">
        <v>99</v>
      </c>
      <c r="B117" s="134">
        <v>22.108000000000001</v>
      </c>
      <c r="C117" s="134">
        <v>23.620999999999999</v>
      </c>
      <c r="D117" s="134">
        <v>0</v>
      </c>
      <c r="E117" s="134">
        <v>0</v>
      </c>
      <c r="F117" s="134">
        <v>0</v>
      </c>
      <c r="G117" s="134">
        <v>0</v>
      </c>
      <c r="H117" s="134">
        <v>0</v>
      </c>
      <c r="I117" s="134">
        <v>1.415</v>
      </c>
      <c r="J117" s="134">
        <v>1.643</v>
      </c>
      <c r="K117" s="134">
        <v>1.893</v>
      </c>
    </row>
    <row r="118" spans="1:11" ht="19.899999999999999" customHeight="1" x14ac:dyDescent="0.25">
      <c r="A118" s="2" t="s">
        <v>100</v>
      </c>
      <c r="B118" s="133">
        <v>1.6040000000000001</v>
      </c>
      <c r="C118" s="133">
        <v>2.4300000000000002</v>
      </c>
      <c r="D118" s="133">
        <v>599</v>
      </c>
      <c r="E118" s="133">
        <v>449</v>
      </c>
      <c r="F118" s="133">
        <v>65</v>
      </c>
      <c r="G118" s="133">
        <v>81</v>
      </c>
      <c r="H118" s="133">
        <v>105</v>
      </c>
      <c r="I118" s="133">
        <v>118</v>
      </c>
      <c r="J118" s="133">
        <v>0</v>
      </c>
      <c r="K118" s="133">
        <v>19</v>
      </c>
    </row>
    <row r="119" spans="1:11" ht="19.899999999999999" customHeight="1" x14ac:dyDescent="0.25">
      <c r="A119" s="1" t="s">
        <v>101</v>
      </c>
      <c r="B119" s="134">
        <v>23.442</v>
      </c>
      <c r="C119" s="134">
        <v>28.728999999999999</v>
      </c>
      <c r="D119" s="134">
        <v>228</v>
      </c>
      <c r="E119" s="134">
        <v>334</v>
      </c>
      <c r="F119" s="134">
        <v>15</v>
      </c>
      <c r="G119" s="134">
        <v>45</v>
      </c>
      <c r="H119" s="134">
        <v>74</v>
      </c>
      <c r="I119" s="134">
        <v>317</v>
      </c>
      <c r="J119" s="134">
        <v>272</v>
      </c>
      <c r="K119" s="134">
        <v>340</v>
      </c>
    </row>
    <row r="120" spans="1:11" ht="19.899999999999999" customHeight="1" x14ac:dyDescent="0.25">
      <c r="A120" s="2" t="s">
        <v>102</v>
      </c>
      <c r="B120" s="133">
        <v>292</v>
      </c>
      <c r="C120" s="133">
        <v>688</v>
      </c>
      <c r="D120" s="133">
        <v>360</v>
      </c>
      <c r="E120" s="133">
        <v>292</v>
      </c>
      <c r="F120" s="133">
        <v>264</v>
      </c>
      <c r="G120" s="133">
        <v>121</v>
      </c>
      <c r="H120" s="133">
        <v>138</v>
      </c>
      <c r="I120" s="133">
        <v>224</v>
      </c>
      <c r="J120" s="133">
        <v>13</v>
      </c>
      <c r="K120" s="133">
        <v>0</v>
      </c>
    </row>
    <row r="121" spans="1:11" ht="19.899999999999999" customHeight="1" x14ac:dyDescent="0.25">
      <c r="A121" s="1" t="s">
        <v>103</v>
      </c>
      <c r="B121" s="134">
        <v>0</v>
      </c>
      <c r="C121" s="134">
        <v>0</v>
      </c>
      <c r="D121" s="134">
        <v>0</v>
      </c>
      <c r="E121" s="134">
        <v>0</v>
      </c>
      <c r="F121" s="134">
        <v>0</v>
      </c>
      <c r="G121" s="134">
        <v>0</v>
      </c>
      <c r="H121" s="134">
        <v>0</v>
      </c>
      <c r="I121" s="134">
        <v>0</v>
      </c>
      <c r="J121" s="134">
        <v>0</v>
      </c>
      <c r="K121" s="134">
        <v>0</v>
      </c>
    </row>
    <row r="122" spans="1:11" ht="19.899999999999999" customHeight="1" x14ac:dyDescent="0.25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</row>
    <row r="124" spans="1:11" ht="19.899999999999999" customHeight="1" thickBot="1" x14ac:dyDescent="0.3">
      <c r="A124" s="147" t="s">
        <v>104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</row>
    <row r="125" spans="1:11" ht="19.899999999999999" customHeight="1" x14ac:dyDescent="0.25">
      <c r="A125" s="123" t="s">
        <v>1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9.899999999999999" customHeight="1" x14ac:dyDescent="0.25">
      <c r="A126" s="124" t="s">
        <v>3</v>
      </c>
      <c r="B126" s="125">
        <v>2019</v>
      </c>
      <c r="C126" s="125">
        <v>2018</v>
      </c>
      <c r="D126" s="125">
        <v>2017</v>
      </c>
      <c r="E126" s="125">
        <v>2016</v>
      </c>
      <c r="F126" s="125">
        <v>2015</v>
      </c>
      <c r="G126" s="125">
        <v>2014</v>
      </c>
      <c r="H126" s="125">
        <v>2013</v>
      </c>
      <c r="I126" s="125">
        <v>2012</v>
      </c>
      <c r="J126" s="125">
        <v>2011</v>
      </c>
      <c r="K126" s="125">
        <v>2010</v>
      </c>
    </row>
    <row r="127" spans="1:11" ht="19.899999999999999" customHeight="1" x14ac:dyDescent="0.25">
      <c r="A127" s="124" t="s">
        <v>4</v>
      </c>
      <c r="B127" s="125">
        <v>12</v>
      </c>
      <c r="C127" s="125">
        <v>12</v>
      </c>
      <c r="D127" s="125">
        <v>12</v>
      </c>
      <c r="E127" s="125">
        <v>12</v>
      </c>
      <c r="F127" s="125">
        <v>12</v>
      </c>
      <c r="G127" s="125">
        <v>12</v>
      </c>
      <c r="H127" s="125">
        <v>12</v>
      </c>
      <c r="I127" s="125">
        <v>12</v>
      </c>
      <c r="J127" s="125">
        <v>12</v>
      </c>
      <c r="K127" s="125">
        <v>12</v>
      </c>
    </row>
    <row r="128" spans="1:11" ht="19.899999999999999" customHeight="1" x14ac:dyDescent="0.25">
      <c r="A128" s="124" t="s">
        <v>5</v>
      </c>
      <c r="B128" s="125" t="s">
        <v>333</v>
      </c>
      <c r="C128" s="125" t="s">
        <v>333</v>
      </c>
      <c r="D128" s="125" t="s">
        <v>333</v>
      </c>
      <c r="E128" s="125" t="s">
        <v>333</v>
      </c>
      <c r="F128" s="125" t="s">
        <v>333</v>
      </c>
      <c r="G128" s="125" t="s">
        <v>333</v>
      </c>
      <c r="H128" s="125" t="s">
        <v>333</v>
      </c>
      <c r="I128" s="125" t="s">
        <v>333</v>
      </c>
      <c r="J128" s="125" t="s">
        <v>333</v>
      </c>
      <c r="K128" s="125" t="s">
        <v>333</v>
      </c>
    </row>
    <row r="129" spans="1:11" ht="19.899999999999999" customHeight="1" x14ac:dyDescent="0.2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</row>
    <row r="130" spans="1:11" ht="19.899999999999999" customHeight="1" x14ac:dyDescent="0.25">
      <c r="A130" s="126" t="s">
        <v>105</v>
      </c>
      <c r="B130" s="127" t="s">
        <v>8</v>
      </c>
      <c r="C130" s="127" t="s">
        <v>8</v>
      </c>
      <c r="D130" s="127" t="s">
        <v>8</v>
      </c>
      <c r="E130" s="127" t="s">
        <v>8</v>
      </c>
      <c r="F130" s="127" t="s">
        <v>8</v>
      </c>
      <c r="G130" s="127" t="s">
        <v>8</v>
      </c>
      <c r="H130" s="127" t="s">
        <v>8</v>
      </c>
      <c r="I130" s="127" t="s">
        <v>8</v>
      </c>
      <c r="J130" s="127" t="s">
        <v>8</v>
      </c>
      <c r="K130" s="127" t="s">
        <v>8</v>
      </c>
    </row>
    <row r="131" spans="1:11" ht="19.899999999999999" customHeight="1" x14ac:dyDescent="0.25">
      <c r="A131" s="1" t="s">
        <v>106</v>
      </c>
      <c r="B131" s="132" t="s">
        <v>462</v>
      </c>
      <c r="C131" s="132" t="s">
        <v>463</v>
      </c>
      <c r="D131" s="132" t="s">
        <v>464</v>
      </c>
      <c r="E131" s="132">
        <v>4.7460000000000004</v>
      </c>
      <c r="F131" s="132">
        <v>2.0950000000000002</v>
      </c>
      <c r="G131" s="132">
        <v>0</v>
      </c>
      <c r="H131" s="132">
        <v>9.8829999999999991</v>
      </c>
      <c r="I131" s="132">
        <v>37.173000000000002</v>
      </c>
      <c r="J131" s="132">
        <v>35.143000000000001</v>
      </c>
      <c r="K131" s="132">
        <v>31.724</v>
      </c>
    </row>
    <row r="132" spans="1:11" ht="19.899999999999999" customHeight="1" x14ac:dyDescent="0.25">
      <c r="A132" s="2" t="s">
        <v>107</v>
      </c>
      <c r="B132" s="135">
        <v>-1</v>
      </c>
      <c r="C132" s="135">
        <v>125</v>
      </c>
      <c r="D132" s="135">
        <v>24.579000000000001</v>
      </c>
      <c r="E132" s="135">
        <v>127</v>
      </c>
      <c r="F132" s="135">
        <v>0</v>
      </c>
      <c r="G132" s="135">
        <v>0</v>
      </c>
      <c r="H132" s="135">
        <v>-73</v>
      </c>
      <c r="I132" s="135">
        <v>6</v>
      </c>
      <c r="J132" s="135">
        <v>11</v>
      </c>
      <c r="K132" s="135">
        <v>2</v>
      </c>
    </row>
    <row r="133" spans="1:11" ht="19.899999999999999" customHeight="1" x14ac:dyDescent="0.25">
      <c r="A133" s="1" t="s">
        <v>108</v>
      </c>
      <c r="B133" s="132" t="s">
        <v>465</v>
      </c>
      <c r="C133" s="132" t="s">
        <v>466</v>
      </c>
      <c r="D133" s="132" t="s">
        <v>467</v>
      </c>
      <c r="E133" s="132">
        <v>15.286</v>
      </c>
      <c r="F133" s="132">
        <v>0</v>
      </c>
      <c r="G133" s="132">
        <v>0</v>
      </c>
      <c r="H133" s="132">
        <v>7.2619999999999996</v>
      </c>
      <c r="I133" s="132">
        <v>26.568999999999999</v>
      </c>
      <c r="J133" s="132">
        <v>23.614999999999998</v>
      </c>
      <c r="K133" s="132">
        <v>20.21</v>
      </c>
    </row>
    <row r="134" spans="1:11" ht="19.899999999999999" customHeight="1" x14ac:dyDescent="0.25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1:11" ht="19.899999999999999" customHeight="1" x14ac:dyDescent="0.25">
      <c r="A135" s="1" t="s">
        <v>109</v>
      </c>
      <c r="B135" s="134">
        <v>-641.57899999999995</v>
      </c>
      <c r="C135" s="134">
        <v>-120.414</v>
      </c>
      <c r="D135" s="134">
        <v>-272.68700000000001</v>
      </c>
      <c r="E135" s="134">
        <v>103.649</v>
      </c>
      <c r="F135" s="134">
        <v>-384.04500000000002</v>
      </c>
      <c r="G135" s="134">
        <v>-43.658000000000001</v>
      </c>
      <c r="H135" s="134">
        <v>-41.783999999999999</v>
      </c>
      <c r="I135" s="134">
        <v>113.303</v>
      </c>
      <c r="J135" s="134">
        <v>-26.718</v>
      </c>
      <c r="K135" s="134">
        <v>-196</v>
      </c>
    </row>
    <row r="136" spans="1:11" ht="19.899999999999999" customHeight="1" x14ac:dyDescent="0.25">
      <c r="A136" s="2" t="s">
        <v>110</v>
      </c>
      <c r="B136" s="135">
        <v>-641.57899999999995</v>
      </c>
      <c r="C136" s="135">
        <v>-120.414</v>
      </c>
      <c r="D136" s="135">
        <v>-272.68700000000001</v>
      </c>
      <c r="E136" s="135">
        <v>103.649</v>
      </c>
      <c r="F136" s="135">
        <v>-384.04500000000002</v>
      </c>
      <c r="G136" s="135">
        <v>-43.658000000000001</v>
      </c>
      <c r="H136" s="135">
        <v>-41.783999999999999</v>
      </c>
      <c r="I136" s="135">
        <v>113.303</v>
      </c>
      <c r="J136" s="135">
        <v>-26.718</v>
      </c>
      <c r="K136" s="135">
        <v>-196</v>
      </c>
    </row>
    <row r="137" spans="1:11" ht="19.899999999999999" customHeight="1" x14ac:dyDescent="0.25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</row>
    <row r="138" spans="1:11" ht="19.899999999999999" customHeight="1" x14ac:dyDescent="0.25">
      <c r="A138" s="2" t="s">
        <v>111</v>
      </c>
      <c r="B138" s="133">
        <v>17.347000000000001</v>
      </c>
      <c r="C138" s="133">
        <v>17.314</v>
      </c>
      <c r="D138" s="133">
        <v>-10.784000000000001</v>
      </c>
      <c r="E138" s="133">
        <v>27.983000000000001</v>
      </c>
      <c r="F138" s="133">
        <v>1.9590000000000001</v>
      </c>
      <c r="G138" s="133">
        <v>73</v>
      </c>
      <c r="H138" s="133">
        <v>23</v>
      </c>
      <c r="I138" s="133">
        <v>0</v>
      </c>
      <c r="J138" s="133">
        <v>0</v>
      </c>
      <c r="K138" s="133">
        <v>0</v>
      </c>
    </row>
    <row r="139" spans="1:11" ht="19.899999999999999" customHeight="1" x14ac:dyDescent="0.25">
      <c r="A139" s="1" t="s">
        <v>112</v>
      </c>
      <c r="B139" s="134">
        <v>0</v>
      </c>
      <c r="C139" s="134">
        <v>0</v>
      </c>
      <c r="D139" s="134">
        <v>0</v>
      </c>
      <c r="E139" s="134">
        <v>0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</row>
    <row r="140" spans="1:11" ht="19.899999999999999" customHeight="1" x14ac:dyDescent="0.25">
      <c r="A140" s="2" t="s">
        <v>113</v>
      </c>
      <c r="B140" s="133">
        <v>6.827</v>
      </c>
      <c r="C140" s="133">
        <v>6.6289999999999996</v>
      </c>
      <c r="D140" s="133">
        <v>2.5219999999999998</v>
      </c>
      <c r="E140" s="133">
        <v>3.2839999999999998</v>
      </c>
      <c r="F140" s="133">
        <v>1.6259999999999999</v>
      </c>
      <c r="G140" s="133">
        <v>1.113</v>
      </c>
      <c r="H140" s="133">
        <v>1.1040000000000001</v>
      </c>
      <c r="I140" s="133">
        <v>564</v>
      </c>
      <c r="J140" s="133">
        <v>124</v>
      </c>
      <c r="K140" s="133">
        <v>0</v>
      </c>
    </row>
    <row r="141" spans="1:11" ht="19.899999999999999" customHeight="1" x14ac:dyDescent="0.25">
      <c r="A141" s="1" t="s">
        <v>114</v>
      </c>
      <c r="B141" s="134">
        <v>0</v>
      </c>
      <c r="C141" s="134">
        <v>0</v>
      </c>
      <c r="D141" s="134">
        <v>0</v>
      </c>
      <c r="E141" s="134">
        <v>0</v>
      </c>
      <c r="F141" s="134">
        <v>0</v>
      </c>
      <c r="G141" s="134">
        <v>0</v>
      </c>
      <c r="H141" s="134">
        <v>0</v>
      </c>
      <c r="I141" s="134">
        <v>0</v>
      </c>
      <c r="J141" s="134">
        <v>0</v>
      </c>
      <c r="K141" s="134">
        <v>0</v>
      </c>
    </row>
    <row r="142" spans="1:11" ht="19.899999999999999" customHeight="1" x14ac:dyDescent="0.25">
      <c r="A142" s="2" t="s">
        <v>115</v>
      </c>
      <c r="B142" s="133">
        <v>0</v>
      </c>
      <c r="C142" s="133">
        <v>0</v>
      </c>
      <c r="D142" s="133">
        <v>0</v>
      </c>
      <c r="E142" s="133">
        <v>0</v>
      </c>
      <c r="F142" s="133">
        <v>0</v>
      </c>
      <c r="G142" s="133">
        <v>0</v>
      </c>
      <c r="H142" s="133">
        <v>0</v>
      </c>
      <c r="I142" s="133">
        <v>0</v>
      </c>
      <c r="J142" s="133">
        <v>0</v>
      </c>
      <c r="K142" s="133">
        <v>0</v>
      </c>
    </row>
    <row r="143" spans="1:11" ht="19.899999999999999" customHeight="1" x14ac:dyDescent="0.25">
      <c r="A143" s="1" t="s">
        <v>116</v>
      </c>
      <c r="B143" s="134">
        <v>14.265000000000001</v>
      </c>
      <c r="C143" s="134">
        <v>11.359</v>
      </c>
      <c r="D143" s="134">
        <v>5.0060000000000002</v>
      </c>
      <c r="E143" s="134">
        <v>2.5939999999999999</v>
      </c>
      <c r="F143" s="134">
        <v>137</v>
      </c>
      <c r="G143" s="134">
        <v>132</v>
      </c>
      <c r="H143" s="134">
        <v>459</v>
      </c>
      <c r="I143" s="134">
        <v>1</v>
      </c>
      <c r="J143" s="134">
        <v>996</v>
      </c>
      <c r="K143" s="134">
        <v>656</v>
      </c>
    </row>
    <row r="144" spans="1:11" ht="19.899999999999999" customHeight="1" x14ac:dyDescent="0.25">
      <c r="A144" s="2" t="s">
        <v>117</v>
      </c>
      <c r="B144" s="133">
        <v>5.0970000000000004</v>
      </c>
      <c r="C144" s="133">
        <v>9.1609999999999996</v>
      </c>
      <c r="D144" s="133">
        <v>2.4750000000000001</v>
      </c>
      <c r="E144" s="133">
        <v>2.6659999999999999</v>
      </c>
      <c r="F144" s="133">
        <v>4.2629999999999999</v>
      </c>
      <c r="G144" s="133">
        <v>2.0129999999999999</v>
      </c>
      <c r="H144" s="133">
        <v>4.0229999999999997</v>
      </c>
      <c r="I144" s="133">
        <v>290</v>
      </c>
      <c r="J144" s="133">
        <v>190</v>
      </c>
      <c r="K144" s="133">
        <v>194</v>
      </c>
    </row>
    <row r="145" spans="1:11" ht="19.899999999999999" customHeight="1" x14ac:dyDescent="0.25">
      <c r="A145" s="1" t="s">
        <v>118</v>
      </c>
      <c r="B145" s="134">
        <v>14.141999999999999</v>
      </c>
      <c r="C145" s="134">
        <v>11.585000000000001</v>
      </c>
      <c r="D145" s="134">
        <v>12.651</v>
      </c>
      <c r="E145" s="134">
        <v>13.852</v>
      </c>
      <c r="F145" s="134">
        <v>15.872</v>
      </c>
      <c r="G145" s="134">
        <v>5.907</v>
      </c>
      <c r="H145" s="134">
        <v>5.0110000000000001</v>
      </c>
      <c r="I145" s="134">
        <v>30.927</v>
      </c>
      <c r="J145" s="134">
        <v>2.8809999999999998</v>
      </c>
      <c r="K145" s="134">
        <v>600</v>
      </c>
    </row>
    <row r="146" spans="1:11" ht="19.899999999999999" customHeight="1" x14ac:dyDescent="0.25">
      <c r="A146" s="2" t="s">
        <v>119</v>
      </c>
      <c r="B146" s="133">
        <v>0</v>
      </c>
      <c r="C146" s="133">
        <v>0</v>
      </c>
      <c r="D146" s="133">
        <v>0</v>
      </c>
      <c r="E146" s="133">
        <v>0</v>
      </c>
      <c r="F146" s="133">
        <v>0</v>
      </c>
      <c r="G146" s="133">
        <v>0</v>
      </c>
      <c r="H146" s="133">
        <v>0</v>
      </c>
      <c r="I146" s="133">
        <v>0</v>
      </c>
      <c r="J146" s="133">
        <v>0</v>
      </c>
      <c r="K146" s="133">
        <v>0</v>
      </c>
    </row>
    <row r="147" spans="1:11" ht="19.899999999999999" customHeight="1" x14ac:dyDescent="0.25">
      <c r="A147" s="1" t="s">
        <v>120</v>
      </c>
      <c r="B147" s="134">
        <v>0</v>
      </c>
      <c r="C147" s="134">
        <v>0</v>
      </c>
      <c r="D147" s="134">
        <v>0</v>
      </c>
      <c r="E147" s="134">
        <v>0</v>
      </c>
      <c r="F147" s="134">
        <v>0</v>
      </c>
      <c r="G147" s="129"/>
      <c r="H147" s="134">
        <v>0</v>
      </c>
      <c r="I147" s="134">
        <v>0</v>
      </c>
      <c r="J147" s="129"/>
      <c r="K147" s="129"/>
    </row>
    <row r="148" spans="1:11" ht="19.899999999999999" customHeight="1" x14ac:dyDescent="0.25">
      <c r="A148" s="2" t="s">
        <v>121</v>
      </c>
      <c r="B148" s="133">
        <v>0</v>
      </c>
      <c r="C148" s="133">
        <v>0</v>
      </c>
      <c r="D148" s="133">
        <v>0</v>
      </c>
      <c r="E148" s="133">
        <v>0</v>
      </c>
      <c r="F148" s="133">
        <v>0</v>
      </c>
      <c r="G148" s="133">
        <v>0</v>
      </c>
      <c r="H148" s="133">
        <v>0</v>
      </c>
      <c r="I148" s="133">
        <v>0</v>
      </c>
      <c r="J148" s="133">
        <v>0</v>
      </c>
      <c r="K148" s="133">
        <v>0</v>
      </c>
    </row>
    <row r="149" spans="1:11" ht="19.899999999999999" customHeight="1" x14ac:dyDescent="0.25">
      <c r="A149" s="1" t="s">
        <v>122</v>
      </c>
      <c r="B149" s="132">
        <v>57.677999999999997</v>
      </c>
      <c r="C149" s="132">
        <v>56.048000000000002</v>
      </c>
      <c r="D149" s="132">
        <v>11.87</v>
      </c>
      <c r="E149" s="132">
        <v>50.378999999999998</v>
      </c>
      <c r="F149" s="132">
        <v>23.856999999999999</v>
      </c>
      <c r="G149" s="132">
        <v>9.2379999999999995</v>
      </c>
      <c r="H149" s="132">
        <v>10.62</v>
      </c>
      <c r="I149" s="132">
        <v>32.780999999999999</v>
      </c>
      <c r="J149" s="132">
        <v>4.1909999999999998</v>
      </c>
      <c r="K149" s="132">
        <v>1.45</v>
      </c>
    </row>
    <row r="150" spans="1:11" ht="19.899999999999999" customHeight="1" x14ac:dyDescent="0.25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1:11" ht="19.899999999999999" customHeight="1" x14ac:dyDescent="0.25">
      <c r="A151" s="1" t="s">
        <v>123</v>
      </c>
      <c r="B151" s="132">
        <v>-699.25699999999995</v>
      </c>
      <c r="C151" s="132">
        <v>-176.46199999999999</v>
      </c>
      <c r="D151" s="132">
        <v>-284.55700000000002</v>
      </c>
      <c r="E151" s="132">
        <v>53.27</v>
      </c>
      <c r="F151" s="132">
        <v>-407.90199999999999</v>
      </c>
      <c r="G151" s="132">
        <v>-52.896000000000001</v>
      </c>
      <c r="H151" s="132">
        <v>-52.404000000000003</v>
      </c>
      <c r="I151" s="132">
        <v>80.522000000000006</v>
      </c>
      <c r="J151" s="132">
        <v>-30.908999999999999</v>
      </c>
      <c r="K151" s="132">
        <v>-1.6459999999999999</v>
      </c>
    </row>
    <row r="152" spans="1:11" ht="19.899999999999999" customHeight="1" x14ac:dyDescent="0.25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1:11" ht="19.899999999999999" customHeight="1" x14ac:dyDescent="0.25">
      <c r="A153" s="1" t="s">
        <v>124</v>
      </c>
      <c r="B153" s="134">
        <v>0</v>
      </c>
      <c r="C153" s="134">
        <v>0</v>
      </c>
      <c r="D153" s="134">
        <v>0</v>
      </c>
      <c r="E153" s="134">
        <v>0</v>
      </c>
      <c r="F153" s="134">
        <v>0</v>
      </c>
      <c r="G153" s="134">
        <v>0</v>
      </c>
      <c r="H153" s="134">
        <v>0</v>
      </c>
      <c r="I153" s="134">
        <v>0</v>
      </c>
      <c r="J153" s="134">
        <v>0</v>
      </c>
      <c r="K153" s="134">
        <v>0</v>
      </c>
    </row>
    <row r="154" spans="1:11" ht="19.899999999999999" customHeight="1" x14ac:dyDescent="0.25">
      <c r="A154" s="2" t="s">
        <v>125</v>
      </c>
      <c r="B154" s="133">
        <v>68.23</v>
      </c>
      <c r="C154" s="133">
        <v>53.073</v>
      </c>
      <c r="D154" s="133">
        <v>77.613</v>
      </c>
      <c r="E154" s="133">
        <v>46.744</v>
      </c>
      <c r="F154" s="133">
        <v>158.05199999999999</v>
      </c>
      <c r="G154" s="133">
        <v>130.55600000000001</v>
      </c>
      <c r="H154" s="133">
        <v>46.941000000000003</v>
      </c>
      <c r="I154" s="133">
        <v>29.456</v>
      </c>
      <c r="J154" s="133">
        <v>1.2709999999999999</v>
      </c>
      <c r="K154" s="133">
        <v>731</v>
      </c>
    </row>
    <row r="155" spans="1:11" ht="19.899999999999999" customHeight="1" x14ac:dyDescent="0.25">
      <c r="A155" s="1" t="s">
        <v>126</v>
      </c>
      <c r="B155" s="134">
        <v>47.473999999999997</v>
      </c>
      <c r="C155" s="134">
        <v>55.017000000000003</v>
      </c>
      <c r="D155" s="134">
        <v>1</v>
      </c>
      <c r="E155" s="134">
        <v>4</v>
      </c>
      <c r="F155" s="134">
        <v>1</v>
      </c>
      <c r="G155" s="134">
        <v>12.932</v>
      </c>
      <c r="H155" s="134">
        <v>23.837</v>
      </c>
      <c r="I155" s="134">
        <v>44.402999999999999</v>
      </c>
      <c r="J155" s="134">
        <v>17</v>
      </c>
      <c r="K155" s="134">
        <v>13</v>
      </c>
    </row>
    <row r="156" spans="1:11" ht="19.899999999999999" customHeight="1" x14ac:dyDescent="0.25">
      <c r="A156" s="2" t="s">
        <v>127</v>
      </c>
      <c r="B156" s="135">
        <v>20.756</v>
      </c>
      <c r="C156" s="135">
        <v>-1.944</v>
      </c>
      <c r="D156" s="135">
        <v>77.611999999999995</v>
      </c>
      <c r="E156" s="135">
        <v>46.74</v>
      </c>
      <c r="F156" s="135">
        <v>158.05099999999999</v>
      </c>
      <c r="G156" s="135">
        <v>117.624</v>
      </c>
      <c r="H156" s="135">
        <v>23.103999999999999</v>
      </c>
      <c r="I156" s="135">
        <v>-14.946999999999999</v>
      </c>
      <c r="J156" s="135">
        <v>1.254</v>
      </c>
      <c r="K156" s="135">
        <v>718</v>
      </c>
    </row>
    <row r="157" spans="1:11" ht="19.899999999999999" customHeight="1" x14ac:dyDescent="0.25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</row>
    <row r="158" spans="1:11" ht="19.899999999999999" customHeight="1" x14ac:dyDescent="0.25">
      <c r="A158" s="2" t="s">
        <v>128</v>
      </c>
      <c r="B158" s="135">
        <v>1.1379999999999999</v>
      </c>
      <c r="C158" s="135">
        <v>1.8779999999999999</v>
      </c>
      <c r="D158" s="135">
        <v>0</v>
      </c>
      <c r="E158" s="135">
        <v>0</v>
      </c>
      <c r="F158" s="135">
        <v>0</v>
      </c>
      <c r="G158" s="135">
        <v>0</v>
      </c>
      <c r="H158" s="135">
        <v>0</v>
      </c>
      <c r="I158" s="135">
        <v>0</v>
      </c>
      <c r="J158" s="135">
        <v>0</v>
      </c>
      <c r="K158" s="135">
        <v>0</v>
      </c>
    </row>
    <row r="159" spans="1:11" ht="19.899999999999999" customHeight="1" x14ac:dyDescent="0.25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</row>
    <row r="160" spans="1:11" ht="19.899999999999999" customHeight="1" x14ac:dyDescent="0.25">
      <c r="A160" s="2" t="s">
        <v>129</v>
      </c>
      <c r="B160" s="135">
        <v>-677.36300000000006</v>
      </c>
      <c r="C160" s="135">
        <v>-176.52799999999999</v>
      </c>
      <c r="D160" s="135">
        <v>-206.94499999999999</v>
      </c>
      <c r="E160" s="135">
        <v>100.01</v>
      </c>
      <c r="F160" s="135">
        <v>-249.851</v>
      </c>
      <c r="G160" s="135">
        <v>64.727999999999994</v>
      </c>
      <c r="H160" s="135">
        <v>-29.3</v>
      </c>
      <c r="I160" s="135">
        <v>65.575000000000003</v>
      </c>
      <c r="J160" s="135">
        <v>-29.655000000000001</v>
      </c>
      <c r="K160" s="135">
        <v>-928</v>
      </c>
    </row>
    <row r="161" spans="1:11" ht="19.899999999999999" customHeight="1" x14ac:dyDescent="0.25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</row>
    <row r="162" spans="1:11" ht="19.899999999999999" customHeight="1" x14ac:dyDescent="0.25">
      <c r="A162" s="2" t="s">
        <v>130</v>
      </c>
      <c r="B162" s="135">
        <v>-97.504000000000005</v>
      </c>
      <c r="C162" s="135">
        <v>-669</v>
      </c>
      <c r="D162" s="135">
        <v>4.8769999999999998</v>
      </c>
      <c r="E162" s="135">
        <v>60.421999999999997</v>
      </c>
      <c r="F162" s="135">
        <v>27.178000000000001</v>
      </c>
      <c r="G162" s="135">
        <v>55.213000000000001</v>
      </c>
      <c r="H162" s="135">
        <v>40.784999999999997</v>
      </c>
      <c r="I162" s="135">
        <v>155.309</v>
      </c>
      <c r="J162" s="135">
        <v>95</v>
      </c>
      <c r="K162" s="135">
        <v>-894</v>
      </c>
    </row>
    <row r="163" spans="1:11" ht="19.899999999999999" customHeight="1" x14ac:dyDescent="0.25">
      <c r="A163" s="1" t="s">
        <v>131</v>
      </c>
      <c r="B163" s="134">
        <v>0</v>
      </c>
      <c r="C163" s="134">
        <v>180</v>
      </c>
      <c r="D163" s="134">
        <v>0</v>
      </c>
      <c r="E163" s="134">
        <v>-3.2080000000000002</v>
      </c>
      <c r="F163" s="134">
        <v>-1.1140000000000001</v>
      </c>
      <c r="G163" s="134">
        <v>35.302999999999997</v>
      </c>
      <c r="H163" s="134">
        <v>73.501000000000005</v>
      </c>
      <c r="I163" s="134">
        <v>61.484999999999999</v>
      </c>
      <c r="J163" s="134">
        <v>0</v>
      </c>
      <c r="K163" s="134">
        <v>0</v>
      </c>
    </row>
    <row r="164" spans="1:11" ht="19.899999999999999" customHeight="1" x14ac:dyDescent="0.25">
      <c r="A164" s="2" t="s">
        <v>132</v>
      </c>
      <c r="B164" s="133">
        <v>-97.504000000000005</v>
      </c>
      <c r="C164" s="133">
        <v>-2.0430000000000001</v>
      </c>
      <c r="D164" s="133">
        <v>4.8769999999999998</v>
      </c>
      <c r="E164" s="133">
        <v>34.493000000000002</v>
      </c>
      <c r="F164" s="133">
        <v>4.6479999999999997</v>
      </c>
      <c r="G164" s="133">
        <v>19.91</v>
      </c>
      <c r="H164" s="133">
        <v>-32.716000000000001</v>
      </c>
      <c r="I164" s="133">
        <v>93.823999999999998</v>
      </c>
      <c r="J164" s="133">
        <v>95</v>
      </c>
      <c r="K164" s="133">
        <v>-894</v>
      </c>
    </row>
    <row r="165" spans="1:11" ht="19.899999999999999" customHeight="1" x14ac:dyDescent="0.25">
      <c r="A165" s="1" t="s">
        <v>133</v>
      </c>
      <c r="B165" s="134">
        <v>0</v>
      </c>
      <c r="C165" s="134">
        <v>1.194</v>
      </c>
      <c r="D165" s="134">
        <v>0</v>
      </c>
      <c r="E165" s="134">
        <v>29.137</v>
      </c>
      <c r="F165" s="134">
        <v>23.643999999999998</v>
      </c>
      <c r="G165" s="134">
        <v>0</v>
      </c>
      <c r="H165" s="134">
        <v>0</v>
      </c>
      <c r="I165" s="134">
        <v>0</v>
      </c>
      <c r="J165" s="134">
        <v>0</v>
      </c>
      <c r="K165" s="134">
        <v>0</v>
      </c>
    </row>
    <row r="166" spans="1:11" ht="19.899999999999999" customHeight="1" x14ac:dyDescent="0.25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1:11" ht="19.899999999999999" customHeight="1" x14ac:dyDescent="0.25">
      <c r="A167" s="1" t="s">
        <v>134</v>
      </c>
      <c r="B167" s="132">
        <v>-579.85900000000004</v>
      </c>
      <c r="C167" s="132">
        <v>-175.85900000000001</v>
      </c>
      <c r="D167" s="132">
        <v>-211.822</v>
      </c>
      <c r="E167" s="132">
        <v>39.588000000000001</v>
      </c>
      <c r="F167" s="132">
        <v>-277.029</v>
      </c>
      <c r="G167" s="132">
        <v>9.5150000000000006</v>
      </c>
      <c r="H167" s="132">
        <v>-70.084999999999994</v>
      </c>
      <c r="I167" s="132">
        <v>-89.733999999999995</v>
      </c>
      <c r="J167" s="132">
        <v>-29.75</v>
      </c>
      <c r="K167" s="132">
        <v>-34</v>
      </c>
    </row>
    <row r="168" spans="1:11" ht="19.899999999999999" customHeight="1" x14ac:dyDescent="0.25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1:11" ht="19.899999999999999" customHeight="1" x14ac:dyDescent="0.25">
      <c r="A169" s="1" t="s">
        <v>135</v>
      </c>
      <c r="B169" s="134">
        <v>0</v>
      </c>
      <c r="C169" s="134">
        <v>0</v>
      </c>
      <c r="D169" s="134">
        <v>0</v>
      </c>
      <c r="E169" s="134">
        <v>0</v>
      </c>
      <c r="F169" s="134">
        <v>0</v>
      </c>
      <c r="G169" s="134">
        <v>0</v>
      </c>
      <c r="H169" s="134">
        <v>-1.5269999999999999</v>
      </c>
      <c r="I169" s="134">
        <v>0</v>
      </c>
      <c r="J169" s="134">
        <v>0</v>
      </c>
      <c r="K169" s="134">
        <v>0</v>
      </c>
    </row>
    <row r="170" spans="1:11" ht="19.899999999999999" customHeight="1" x14ac:dyDescent="0.25">
      <c r="A170" s="2" t="s">
        <v>136</v>
      </c>
      <c r="B170" s="133">
        <v>0</v>
      </c>
      <c r="C170" s="133">
        <v>0</v>
      </c>
      <c r="D170" s="133">
        <v>0</v>
      </c>
      <c r="E170" s="133">
        <v>0</v>
      </c>
      <c r="F170" s="133">
        <v>0</v>
      </c>
      <c r="G170" s="133">
        <v>0</v>
      </c>
      <c r="H170" s="133">
        <v>0</v>
      </c>
      <c r="I170" s="133">
        <v>0</v>
      </c>
      <c r="J170" s="133">
        <v>0</v>
      </c>
      <c r="K170" s="133">
        <v>0</v>
      </c>
    </row>
    <row r="171" spans="1:11" ht="19.899999999999999" customHeight="1" x14ac:dyDescent="0.25">
      <c r="A171" s="1" t="s">
        <v>137</v>
      </c>
      <c r="B171" s="134">
        <v>-41.548000000000002</v>
      </c>
      <c r="C171" s="134">
        <v>-23.888000000000002</v>
      </c>
      <c r="D171" s="134">
        <v>0</v>
      </c>
      <c r="E171" s="134">
        <v>-13.996</v>
      </c>
      <c r="F171" s="134">
        <v>-7.8129999999999997</v>
      </c>
      <c r="G171" s="134">
        <v>-10.079000000000001</v>
      </c>
      <c r="H171" s="134">
        <v>-15.984999999999999</v>
      </c>
      <c r="I171" s="134">
        <v>5.7729999999999997</v>
      </c>
      <c r="J171" s="134">
        <v>0</v>
      </c>
      <c r="K171" s="134">
        <v>0</v>
      </c>
    </row>
    <row r="172" spans="1:11" ht="19.899999999999999" customHeight="1" x14ac:dyDescent="0.25">
      <c r="A172" s="2" t="s">
        <v>138</v>
      </c>
      <c r="B172" s="135">
        <v>-538.31100000000004</v>
      </c>
      <c r="C172" s="135">
        <v>-151.971</v>
      </c>
      <c r="D172" s="135">
        <v>-211.822</v>
      </c>
      <c r="E172" s="135">
        <v>53.584000000000003</v>
      </c>
      <c r="F172" s="135">
        <v>-269.21600000000001</v>
      </c>
      <c r="G172" s="135">
        <v>19.594000000000001</v>
      </c>
      <c r="H172" s="135">
        <v>-55.627000000000002</v>
      </c>
      <c r="I172" s="135">
        <v>-95.507000000000005</v>
      </c>
      <c r="J172" s="135">
        <v>-29.75</v>
      </c>
      <c r="K172" s="135">
        <v>-34</v>
      </c>
    </row>
    <row r="173" spans="1:11" ht="19.899999999999999" customHeight="1" x14ac:dyDescent="0.25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</row>
    <row r="174" spans="1:11" ht="19.899999999999999" customHeight="1" x14ac:dyDescent="0.25">
      <c r="A174" s="2" t="s">
        <v>139</v>
      </c>
      <c r="B174" s="133">
        <v>-348.88</v>
      </c>
      <c r="C174" s="133">
        <v>-151.476</v>
      </c>
      <c r="D174" s="133">
        <v>-256.56799999999998</v>
      </c>
      <c r="E174" s="133">
        <v>34.064</v>
      </c>
      <c r="F174" s="133">
        <v>-147.286</v>
      </c>
      <c r="G174" s="133">
        <v>19.594000000000001</v>
      </c>
      <c r="H174" s="133">
        <v>-73.918000000000006</v>
      </c>
      <c r="I174" s="133">
        <v>-30.251999999999999</v>
      </c>
      <c r="J174" s="133">
        <v>-29.75</v>
      </c>
      <c r="K174" s="133">
        <v>2.9820000000000002</v>
      </c>
    </row>
    <row r="175" spans="1:11" ht="19.899999999999999" customHeight="1" x14ac:dyDescent="0.25">
      <c r="A175" s="1" t="s">
        <v>140</v>
      </c>
      <c r="B175" s="134" t="s">
        <v>468</v>
      </c>
      <c r="C175" s="134" t="s">
        <v>469</v>
      </c>
      <c r="D175" s="134" t="s">
        <v>470</v>
      </c>
      <c r="E175" s="134" t="s">
        <v>438</v>
      </c>
      <c r="F175" s="134" t="s">
        <v>471</v>
      </c>
      <c r="G175" s="134" t="s">
        <v>439</v>
      </c>
      <c r="H175" s="134" t="s">
        <v>472</v>
      </c>
      <c r="I175" s="134" t="s">
        <v>473</v>
      </c>
      <c r="J175" s="134" t="s">
        <v>474</v>
      </c>
      <c r="K175" s="134" t="s">
        <v>438</v>
      </c>
    </row>
    <row r="176" spans="1:11" ht="19.899999999999999" customHeight="1" x14ac:dyDescent="0.25">
      <c r="A176" s="2" t="s">
        <v>141</v>
      </c>
      <c r="B176" s="133" t="s">
        <v>418</v>
      </c>
      <c r="C176" s="133" t="s">
        <v>418</v>
      </c>
      <c r="D176" s="133" t="s">
        <v>418</v>
      </c>
      <c r="E176" s="133" t="s">
        <v>418</v>
      </c>
      <c r="F176" s="133" t="s">
        <v>418</v>
      </c>
      <c r="G176" s="133" t="s">
        <v>418</v>
      </c>
      <c r="H176" s="133" t="s">
        <v>418</v>
      </c>
      <c r="I176" s="133" t="s">
        <v>418</v>
      </c>
      <c r="J176" s="133" t="s">
        <v>418</v>
      </c>
      <c r="K176" s="133" t="s">
        <v>418</v>
      </c>
    </row>
    <row r="177" spans="1:11" ht="19.899999999999999" customHeight="1" x14ac:dyDescent="0.25">
      <c r="A177" s="1" t="s">
        <v>142</v>
      </c>
      <c r="B177" s="134" t="s">
        <v>418</v>
      </c>
      <c r="C177" s="134" t="s">
        <v>418</v>
      </c>
      <c r="D177" s="134" t="s">
        <v>418</v>
      </c>
      <c r="E177" s="134" t="s">
        <v>418</v>
      </c>
      <c r="F177" s="134" t="s">
        <v>418</v>
      </c>
      <c r="G177" s="134" t="s">
        <v>418</v>
      </c>
      <c r="H177" s="134" t="s">
        <v>418</v>
      </c>
      <c r="I177" s="134" t="s">
        <v>418</v>
      </c>
      <c r="J177" s="134" t="s">
        <v>418</v>
      </c>
      <c r="K177" s="134" t="s">
        <v>418</v>
      </c>
    </row>
    <row r="178" spans="1:11" ht="19.899999999999999" customHeight="1" x14ac:dyDescent="0.25">
      <c r="A178" s="2" t="s">
        <v>143</v>
      </c>
      <c r="B178" s="133">
        <v>0</v>
      </c>
      <c r="C178" s="133">
        <v>0</v>
      </c>
      <c r="D178" s="133">
        <v>0</v>
      </c>
      <c r="E178" s="133">
        <v>0</v>
      </c>
      <c r="F178" s="133">
        <v>0</v>
      </c>
      <c r="G178" s="133">
        <v>0</v>
      </c>
      <c r="H178" s="133">
        <v>0</v>
      </c>
      <c r="I178" s="133">
        <v>0</v>
      </c>
      <c r="J178" s="133">
        <v>0</v>
      </c>
      <c r="K178" s="133">
        <v>0</v>
      </c>
    </row>
    <row r="179" spans="1:11" ht="19.899999999999999" customHeight="1" x14ac:dyDescent="0.25">
      <c r="A179" s="1" t="s">
        <v>144</v>
      </c>
      <c r="B179" s="134">
        <v>0</v>
      </c>
      <c r="C179" s="134">
        <v>0</v>
      </c>
      <c r="D179" s="134">
        <v>0</v>
      </c>
      <c r="E179" s="134">
        <v>0</v>
      </c>
      <c r="F179" s="134">
        <v>0</v>
      </c>
      <c r="G179" s="134">
        <v>0</v>
      </c>
      <c r="H179" s="134">
        <v>0</v>
      </c>
      <c r="I179" s="134">
        <v>0</v>
      </c>
      <c r="J179" s="134">
        <v>0</v>
      </c>
      <c r="K179" s="134">
        <v>0</v>
      </c>
    </row>
    <row r="180" spans="1:11" ht="19.899999999999999" customHeight="1" x14ac:dyDescent="0.25">
      <c r="A180" s="2" t="s">
        <v>145</v>
      </c>
      <c r="B180" s="133">
        <v>0</v>
      </c>
      <c r="C180" s="133">
        <v>0</v>
      </c>
      <c r="D180" s="133">
        <v>0</v>
      </c>
      <c r="E180" s="133">
        <v>0</v>
      </c>
      <c r="F180" s="133">
        <v>0</v>
      </c>
      <c r="G180" s="133">
        <v>0</v>
      </c>
      <c r="H180" s="133">
        <v>0</v>
      </c>
      <c r="I180" s="133">
        <v>0</v>
      </c>
      <c r="J180" s="133">
        <v>0</v>
      </c>
      <c r="K180" s="133">
        <v>0</v>
      </c>
    </row>
    <row r="181" spans="1:11" ht="19.899999999999999" customHeight="1" x14ac:dyDescent="0.25">
      <c r="A181" s="1" t="s">
        <v>146</v>
      </c>
      <c r="B181" s="134">
        <v>-667.64499999999998</v>
      </c>
      <c r="C181" s="134">
        <v>-147.78899999999999</v>
      </c>
      <c r="D181" s="134">
        <v>-290.33499999999998</v>
      </c>
      <c r="E181" s="134">
        <v>83.846999999999994</v>
      </c>
      <c r="F181" s="134">
        <v>-405.80599999999998</v>
      </c>
      <c r="G181" s="134">
        <v>-52.691000000000003</v>
      </c>
      <c r="H181" s="134">
        <v>-51.921999999999997</v>
      </c>
      <c r="I181" s="134">
        <v>81.522000000000006</v>
      </c>
      <c r="J181" s="134">
        <v>-29.913</v>
      </c>
      <c r="K181" s="134">
        <v>-990</v>
      </c>
    </row>
    <row r="182" spans="1:11" ht="19.899999999999999" customHeight="1" x14ac:dyDescent="0.25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</row>
    <row r="183" spans="1:11" ht="19.899999999999999" customHeight="1" x14ac:dyDescent="0.25">
      <c r="A183" s="126" t="s">
        <v>61</v>
      </c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</row>
    <row r="184" spans="1:11" ht="19.899999999999999" customHeight="1" x14ac:dyDescent="0.25">
      <c r="A184" s="1" t="s">
        <v>113</v>
      </c>
      <c r="B184" s="134">
        <v>6.827</v>
      </c>
      <c r="C184" s="134">
        <v>6.6289999999999996</v>
      </c>
      <c r="D184" s="134">
        <v>2.5219999999999998</v>
      </c>
      <c r="E184" s="134">
        <v>3.2839999999999998</v>
      </c>
      <c r="F184" s="134">
        <v>1.6259999999999999</v>
      </c>
      <c r="G184" s="134">
        <v>1.113</v>
      </c>
      <c r="H184" s="134">
        <v>1.1040000000000001</v>
      </c>
      <c r="I184" s="134">
        <v>564</v>
      </c>
      <c r="J184" s="134">
        <v>124</v>
      </c>
      <c r="K184" s="134">
        <v>0</v>
      </c>
    </row>
    <row r="185" spans="1:11" ht="19.899999999999999" customHeight="1" x14ac:dyDescent="0.25">
      <c r="A185" s="2" t="s">
        <v>114</v>
      </c>
      <c r="B185" s="133">
        <v>0</v>
      </c>
      <c r="C185" s="133">
        <v>0</v>
      </c>
      <c r="D185" s="133">
        <v>0</v>
      </c>
      <c r="E185" s="133">
        <v>0</v>
      </c>
      <c r="F185" s="133">
        <v>0</v>
      </c>
      <c r="G185" s="133">
        <v>0</v>
      </c>
      <c r="H185" s="133">
        <v>0</v>
      </c>
      <c r="I185" s="133">
        <v>0</v>
      </c>
      <c r="J185" s="133">
        <v>0</v>
      </c>
      <c r="K185" s="133">
        <v>0</v>
      </c>
    </row>
    <row r="186" spans="1:11" ht="19.899999999999999" customHeight="1" x14ac:dyDescent="0.25">
      <c r="A186" s="1" t="s">
        <v>115</v>
      </c>
      <c r="B186" s="134">
        <v>0</v>
      </c>
      <c r="C186" s="134">
        <v>0</v>
      </c>
      <c r="D186" s="134">
        <v>0</v>
      </c>
      <c r="E186" s="134">
        <v>0</v>
      </c>
      <c r="F186" s="134">
        <v>0</v>
      </c>
      <c r="G186" s="134">
        <v>0</v>
      </c>
      <c r="H186" s="134">
        <v>0</v>
      </c>
      <c r="I186" s="134">
        <v>0</v>
      </c>
      <c r="J186" s="134">
        <v>0</v>
      </c>
      <c r="K186" s="134">
        <v>0</v>
      </c>
    </row>
    <row r="187" spans="1:11" ht="19.899999999999999" customHeight="1" x14ac:dyDescent="0.25">
      <c r="A187" s="2" t="s">
        <v>147</v>
      </c>
      <c r="B187" s="133" t="s">
        <v>475</v>
      </c>
      <c r="C187" s="133" t="s">
        <v>476</v>
      </c>
      <c r="D187" s="133" t="s">
        <v>477</v>
      </c>
      <c r="E187" s="133" t="s">
        <v>428</v>
      </c>
      <c r="F187" s="133" t="s">
        <v>478</v>
      </c>
      <c r="G187" s="133" t="s">
        <v>439</v>
      </c>
      <c r="H187" s="133" t="s">
        <v>479</v>
      </c>
      <c r="I187" s="133" t="s">
        <v>480</v>
      </c>
      <c r="J187" s="133" t="s">
        <v>481</v>
      </c>
      <c r="K187" s="133" t="s">
        <v>482</v>
      </c>
    </row>
    <row r="188" spans="1:11" ht="19.899999999999999" customHeight="1" x14ac:dyDescent="0.25">
      <c r="A188" s="1" t="s">
        <v>148</v>
      </c>
      <c r="B188" s="134" t="s">
        <v>468</v>
      </c>
      <c r="C188" s="134" t="s">
        <v>469</v>
      </c>
      <c r="D188" s="134" t="s">
        <v>470</v>
      </c>
      <c r="E188" s="134" t="s">
        <v>438</v>
      </c>
      <c r="F188" s="134" t="s">
        <v>471</v>
      </c>
      <c r="G188" s="134" t="s">
        <v>439</v>
      </c>
      <c r="H188" s="134" t="s">
        <v>472</v>
      </c>
      <c r="I188" s="134" t="s">
        <v>473</v>
      </c>
      <c r="J188" s="134" t="s">
        <v>474</v>
      </c>
      <c r="K188" s="134" t="s">
        <v>438</v>
      </c>
    </row>
    <row r="189" spans="1:11" ht="19.899999999999999" customHeight="1" x14ac:dyDescent="0.25">
      <c r="A189" s="2" t="s">
        <v>149</v>
      </c>
      <c r="B189" s="133" t="s">
        <v>468</v>
      </c>
      <c r="C189" s="133" t="s">
        <v>469</v>
      </c>
      <c r="D189" s="133" t="s">
        <v>470</v>
      </c>
      <c r="E189" s="133" t="s">
        <v>438</v>
      </c>
      <c r="F189" s="133" t="s">
        <v>471</v>
      </c>
      <c r="G189" s="133" t="s">
        <v>439</v>
      </c>
      <c r="H189" s="133" t="s">
        <v>472</v>
      </c>
      <c r="I189" s="133" t="s">
        <v>473</v>
      </c>
      <c r="J189" s="133" t="s">
        <v>483</v>
      </c>
      <c r="K189" s="133" t="s">
        <v>438</v>
      </c>
    </row>
    <row r="190" spans="1:11" ht="19.899999999999999" customHeight="1" x14ac:dyDescent="0.25">
      <c r="A190" s="1" t="s">
        <v>150</v>
      </c>
      <c r="B190" s="134" t="s">
        <v>475</v>
      </c>
      <c r="C190" s="134" t="s">
        <v>476</v>
      </c>
      <c r="D190" s="134" t="s">
        <v>477</v>
      </c>
      <c r="E190" s="134" t="s">
        <v>428</v>
      </c>
      <c r="F190" s="134" t="s">
        <v>471</v>
      </c>
      <c r="G190" s="134" t="s">
        <v>439</v>
      </c>
      <c r="H190" s="134" t="s">
        <v>479</v>
      </c>
      <c r="I190" s="134" t="s">
        <v>484</v>
      </c>
      <c r="J190" s="134" t="s">
        <v>483</v>
      </c>
      <c r="K190" s="134" t="s">
        <v>482</v>
      </c>
    </row>
    <row r="191" spans="1:11" ht="19.899999999999999" customHeight="1" x14ac:dyDescent="0.25">
      <c r="A191" s="2" t="s">
        <v>151</v>
      </c>
      <c r="B191" s="133" t="s">
        <v>418</v>
      </c>
      <c r="C191" s="133" t="s">
        <v>418</v>
      </c>
      <c r="D191" s="133" t="s">
        <v>418</v>
      </c>
      <c r="E191" s="133" t="s">
        <v>418</v>
      </c>
      <c r="F191" s="133" t="s">
        <v>418</v>
      </c>
      <c r="G191" s="133" t="s">
        <v>439</v>
      </c>
      <c r="H191" s="133" t="s">
        <v>485</v>
      </c>
      <c r="I191" s="133" t="s">
        <v>418</v>
      </c>
      <c r="J191" s="133" t="s">
        <v>418</v>
      </c>
      <c r="K191" s="133" t="s">
        <v>418</v>
      </c>
    </row>
    <row r="192" spans="1:11" ht="19.899999999999999" customHeight="1" x14ac:dyDescent="0.25">
      <c r="A192" s="1" t="s">
        <v>152</v>
      </c>
      <c r="B192" s="134" t="s">
        <v>418</v>
      </c>
      <c r="C192" s="134" t="s">
        <v>418</v>
      </c>
      <c r="D192" s="134" t="s">
        <v>418</v>
      </c>
      <c r="E192" s="134" t="s">
        <v>418</v>
      </c>
      <c r="F192" s="134" t="s">
        <v>418</v>
      </c>
      <c r="G192" s="134" t="s">
        <v>418</v>
      </c>
      <c r="H192" s="134" t="s">
        <v>418</v>
      </c>
      <c r="I192" s="134" t="s">
        <v>418</v>
      </c>
      <c r="J192" s="134" t="s">
        <v>418</v>
      </c>
      <c r="K192" s="134" t="s">
        <v>418</v>
      </c>
    </row>
    <row r="193" spans="1:11" ht="19.899999999999999" customHeight="1" x14ac:dyDescent="0.25">
      <c r="A193" s="2" t="s">
        <v>153</v>
      </c>
      <c r="B193" s="133" t="s">
        <v>418</v>
      </c>
      <c r="C193" s="133" t="s">
        <v>418</v>
      </c>
      <c r="D193" s="133" t="s">
        <v>418</v>
      </c>
      <c r="E193" s="133" t="s">
        <v>418</v>
      </c>
      <c r="F193" s="133" t="s">
        <v>418</v>
      </c>
      <c r="G193" s="133" t="s">
        <v>418</v>
      </c>
      <c r="H193" s="133" t="s">
        <v>418</v>
      </c>
      <c r="I193" s="133" t="s">
        <v>418</v>
      </c>
      <c r="J193" s="133" t="s">
        <v>418</v>
      </c>
      <c r="K193" s="133" t="s">
        <v>418</v>
      </c>
    </row>
    <row r="194" spans="1:11" ht="19.899999999999999" customHeight="1" x14ac:dyDescent="0.25">
      <c r="A194" s="1" t="s">
        <v>154</v>
      </c>
      <c r="B194" s="134" t="s">
        <v>418</v>
      </c>
      <c r="C194" s="134" t="s">
        <v>418</v>
      </c>
      <c r="D194" s="134" t="s">
        <v>418</v>
      </c>
      <c r="E194" s="134" t="s">
        <v>418</v>
      </c>
      <c r="F194" s="134" t="s">
        <v>418</v>
      </c>
      <c r="G194" s="134" t="s">
        <v>418</v>
      </c>
      <c r="H194" s="134" t="s">
        <v>418</v>
      </c>
      <c r="I194" s="134" t="s">
        <v>418</v>
      </c>
      <c r="J194" s="134" t="s">
        <v>418</v>
      </c>
      <c r="K194" s="134" t="s">
        <v>418</v>
      </c>
    </row>
    <row r="195" spans="1:11" ht="19.899999999999999" customHeight="1" x14ac:dyDescent="0.25">
      <c r="A195" s="2" t="s">
        <v>155</v>
      </c>
      <c r="B195" s="133">
        <v>-97.504000000000005</v>
      </c>
      <c r="C195" s="133">
        <v>-2.0430000000000001</v>
      </c>
      <c r="D195" s="133">
        <v>4.8769999999999998</v>
      </c>
      <c r="E195" s="133">
        <v>34.493000000000002</v>
      </c>
      <c r="F195" s="133">
        <v>4.6479999999999997</v>
      </c>
      <c r="G195" s="133">
        <v>19.91</v>
      </c>
      <c r="H195" s="133">
        <v>-32.716000000000001</v>
      </c>
      <c r="I195" s="133">
        <v>93.823999999999998</v>
      </c>
      <c r="J195" s="133">
        <v>95</v>
      </c>
      <c r="K195" s="133">
        <v>-895</v>
      </c>
    </row>
    <row r="196" spans="1:11" ht="19.899999999999999" customHeight="1" x14ac:dyDescent="0.25">
      <c r="A196" s="1" t="s">
        <v>156</v>
      </c>
      <c r="B196" s="134">
        <v>0</v>
      </c>
      <c r="C196" s="134">
        <v>0</v>
      </c>
      <c r="D196" s="134">
        <v>0</v>
      </c>
      <c r="E196" s="134">
        <v>0</v>
      </c>
      <c r="F196" s="134">
        <v>0</v>
      </c>
      <c r="G196" s="134">
        <v>0</v>
      </c>
      <c r="H196" s="134">
        <v>0</v>
      </c>
      <c r="I196" s="134">
        <v>0</v>
      </c>
      <c r="J196" s="134">
        <v>0</v>
      </c>
      <c r="K196" s="134">
        <v>0</v>
      </c>
    </row>
    <row r="197" spans="1:11" ht="19.899999999999999" customHeight="1" x14ac:dyDescent="0.25">
      <c r="A197" s="2" t="s">
        <v>157</v>
      </c>
      <c r="B197" s="133">
        <v>14</v>
      </c>
      <c r="C197" s="133">
        <v>0</v>
      </c>
      <c r="D197" s="133">
        <v>2</v>
      </c>
      <c r="E197" s="133">
        <v>60</v>
      </c>
      <c r="F197" s="133">
        <v>-10</v>
      </c>
      <c r="G197" s="133">
        <v>85</v>
      </c>
      <c r="H197" s="133">
        <v>-132</v>
      </c>
      <c r="I197" s="133">
        <v>-1</v>
      </c>
      <c r="J197" s="133">
        <v>0</v>
      </c>
      <c r="K197" s="133">
        <v>96</v>
      </c>
    </row>
    <row r="198" spans="1:11" ht="19.899999999999999" customHeight="1" x14ac:dyDescent="0.25">
      <c r="A198" s="1" t="s">
        <v>158</v>
      </c>
      <c r="B198" s="134">
        <v>187.5</v>
      </c>
      <c r="C198" s="134">
        <v>319.89999999999998</v>
      </c>
      <c r="D198" s="134">
        <v>256.89999999999998</v>
      </c>
      <c r="E198" s="134">
        <v>83.7</v>
      </c>
      <c r="F198" s="134">
        <v>0</v>
      </c>
      <c r="G198" s="134">
        <v>0</v>
      </c>
      <c r="H198" s="134">
        <v>6.7030000000000003</v>
      </c>
      <c r="I198" s="134">
        <v>80.926000000000002</v>
      </c>
      <c r="J198" s="134">
        <v>43.481999999999999</v>
      </c>
      <c r="K198" s="134">
        <v>26.864999999999998</v>
      </c>
    </row>
    <row r="199" spans="1:11" ht="19.899999999999999" customHeight="1" x14ac:dyDescent="0.25">
      <c r="A199" s="2" t="s">
        <v>159</v>
      </c>
      <c r="B199" s="133">
        <v>0</v>
      </c>
      <c r="C199" s="133">
        <v>-659</v>
      </c>
      <c r="D199" s="133">
        <v>0</v>
      </c>
      <c r="E199" s="133">
        <v>0</v>
      </c>
      <c r="F199" s="133">
        <v>0</v>
      </c>
      <c r="G199" s="133">
        <v>0</v>
      </c>
      <c r="H199" s="133">
        <v>0</v>
      </c>
      <c r="I199" s="133">
        <v>0</v>
      </c>
      <c r="J199" s="133">
        <v>0</v>
      </c>
      <c r="K199" s="133">
        <v>0</v>
      </c>
    </row>
    <row r="200" spans="1:11" ht="19.899999999999999" customHeight="1" x14ac:dyDescent="0.25">
      <c r="A200" s="1" t="s">
        <v>160</v>
      </c>
      <c r="B200" s="134">
        <v>0</v>
      </c>
      <c r="C200" s="134">
        <v>0</v>
      </c>
      <c r="D200" s="134">
        <v>0</v>
      </c>
      <c r="E200" s="134">
        <v>60.421999999999997</v>
      </c>
      <c r="F200" s="134">
        <v>27.178000000000001</v>
      </c>
      <c r="G200" s="134">
        <v>55.212000000000003</v>
      </c>
      <c r="H200" s="134">
        <v>40.784999999999997</v>
      </c>
      <c r="I200" s="134">
        <v>61.484999999999999</v>
      </c>
      <c r="J200" s="134">
        <v>0</v>
      </c>
      <c r="K200" s="134">
        <v>0</v>
      </c>
    </row>
    <row r="201" spans="1:11" ht="19.899999999999999" customHeight="1" x14ac:dyDescent="0.25">
      <c r="A201" s="2" t="s">
        <v>161</v>
      </c>
      <c r="B201" s="133">
        <v>0</v>
      </c>
      <c r="C201" s="133">
        <v>0</v>
      </c>
      <c r="D201" s="133">
        <v>0</v>
      </c>
      <c r="E201" s="133">
        <v>25.928999999999998</v>
      </c>
      <c r="F201" s="133">
        <v>22.53</v>
      </c>
      <c r="G201" s="133">
        <v>35.302</v>
      </c>
      <c r="H201" s="133">
        <v>73.501000000000005</v>
      </c>
      <c r="I201" s="133">
        <v>61.484999999999999</v>
      </c>
      <c r="J201" s="133">
        <v>0</v>
      </c>
      <c r="K201" s="133">
        <v>0</v>
      </c>
    </row>
    <row r="202" spans="1:11" ht="19.899999999999999" customHeight="1" x14ac:dyDescent="0.25">
      <c r="A202" s="1" t="s">
        <v>162</v>
      </c>
      <c r="B202" s="134">
        <v>0</v>
      </c>
      <c r="C202" s="134">
        <v>0</v>
      </c>
      <c r="D202" s="134">
        <v>0</v>
      </c>
      <c r="E202" s="134">
        <v>0</v>
      </c>
      <c r="F202" s="134">
        <v>0</v>
      </c>
      <c r="G202" s="134">
        <v>0</v>
      </c>
      <c r="H202" s="134">
        <v>0</v>
      </c>
      <c r="I202" s="134">
        <v>0</v>
      </c>
      <c r="J202" s="134">
        <v>0</v>
      </c>
      <c r="K202" s="134">
        <v>0</v>
      </c>
    </row>
    <row r="203" spans="1:11" ht="19.899999999999999" customHeight="1" x14ac:dyDescent="0.25">
      <c r="A203" s="2" t="s">
        <v>163</v>
      </c>
      <c r="B203" s="133">
        <v>0</v>
      </c>
      <c r="C203" s="133">
        <v>0</v>
      </c>
      <c r="D203" s="133">
        <v>0</v>
      </c>
      <c r="E203" s="133">
        <v>34.493000000000002</v>
      </c>
      <c r="F203" s="133">
        <v>4.6479999999999997</v>
      </c>
      <c r="G203" s="133">
        <v>19.91</v>
      </c>
      <c r="H203" s="133">
        <v>-32.716000000000001</v>
      </c>
      <c r="I203" s="133">
        <v>0</v>
      </c>
      <c r="J203" s="133">
        <v>0</v>
      </c>
      <c r="K203" s="133">
        <v>0</v>
      </c>
    </row>
    <row r="204" spans="1:11" ht="19.899999999999999" customHeight="1" x14ac:dyDescent="0.25">
      <c r="A204" s="1" t="s">
        <v>164</v>
      </c>
      <c r="B204" s="134">
        <v>0</v>
      </c>
      <c r="C204" s="134">
        <v>0</v>
      </c>
      <c r="D204" s="134">
        <v>0</v>
      </c>
      <c r="E204" s="134">
        <v>0</v>
      </c>
      <c r="F204" s="134">
        <v>0</v>
      </c>
      <c r="G204" s="134">
        <v>0</v>
      </c>
      <c r="H204" s="134">
        <v>0</v>
      </c>
      <c r="I204" s="134">
        <v>0</v>
      </c>
      <c r="J204" s="134">
        <v>0</v>
      </c>
      <c r="K204" s="134">
        <v>0</v>
      </c>
    </row>
    <row r="205" spans="1:11" ht="19.899999999999999" customHeight="1" x14ac:dyDescent="0.25">
      <c r="A205" s="2" t="s">
        <v>165</v>
      </c>
      <c r="B205" s="133">
        <v>0</v>
      </c>
      <c r="C205" s="133">
        <v>0</v>
      </c>
      <c r="D205" s="133">
        <v>0</v>
      </c>
      <c r="E205" s="133">
        <v>0</v>
      </c>
      <c r="F205" s="133">
        <v>0</v>
      </c>
      <c r="G205" s="133">
        <v>0</v>
      </c>
      <c r="H205" s="133">
        <v>0</v>
      </c>
      <c r="I205" s="133">
        <v>0</v>
      </c>
      <c r="J205" s="133">
        <v>0</v>
      </c>
      <c r="K205" s="133">
        <v>0</v>
      </c>
    </row>
    <row r="206" spans="1:11" ht="19.899999999999999" customHeight="1" x14ac:dyDescent="0.25">
      <c r="A206" s="1" t="s">
        <v>166</v>
      </c>
      <c r="B206" s="134">
        <v>0</v>
      </c>
      <c r="C206" s="134">
        <v>0</v>
      </c>
      <c r="D206" s="134">
        <v>0</v>
      </c>
      <c r="E206" s="134">
        <v>0</v>
      </c>
      <c r="F206" s="134">
        <v>0</v>
      </c>
      <c r="G206" s="134">
        <v>0</v>
      </c>
      <c r="H206" s="134">
        <v>0</v>
      </c>
      <c r="I206" s="134">
        <v>0</v>
      </c>
      <c r="J206" s="134">
        <v>0</v>
      </c>
      <c r="K206" s="134">
        <v>0</v>
      </c>
    </row>
    <row r="207" spans="1:11" ht="19.899999999999999" customHeight="1" x14ac:dyDescent="0.25">
      <c r="A207" s="2" t="s">
        <v>167</v>
      </c>
      <c r="B207" s="133">
        <v>0</v>
      </c>
      <c r="C207" s="133">
        <v>0</v>
      </c>
      <c r="D207" s="133">
        <v>0</v>
      </c>
      <c r="E207" s="133">
        <v>0</v>
      </c>
      <c r="F207" s="133">
        <v>0</v>
      </c>
      <c r="G207" s="133">
        <v>0</v>
      </c>
      <c r="H207" s="133">
        <v>0</v>
      </c>
      <c r="I207" s="133">
        <v>0</v>
      </c>
      <c r="J207" s="133">
        <v>0</v>
      </c>
      <c r="K207" s="133">
        <v>0</v>
      </c>
    </row>
    <row r="208" spans="1:11" ht="19.899999999999999" customHeight="1" x14ac:dyDescent="0.25">
      <c r="A208" s="1" t="s">
        <v>168</v>
      </c>
      <c r="B208" s="134">
        <v>0</v>
      </c>
      <c r="C208" s="134">
        <v>0</v>
      </c>
      <c r="D208" s="134">
        <v>0</v>
      </c>
      <c r="E208" s="134">
        <v>0</v>
      </c>
      <c r="F208" s="134">
        <v>0</v>
      </c>
      <c r="G208" s="134">
        <v>0</v>
      </c>
      <c r="H208" s="134">
        <v>0</v>
      </c>
      <c r="I208" s="134">
        <v>0</v>
      </c>
      <c r="J208" s="134">
        <v>0</v>
      </c>
      <c r="K208" s="134">
        <v>0</v>
      </c>
    </row>
    <row r="209" spans="1:11" ht="19.899999999999999" customHeight="1" x14ac:dyDescent="0.25">
      <c r="A209" s="2" t="s">
        <v>111</v>
      </c>
      <c r="B209" s="133">
        <v>17.347000000000001</v>
      </c>
      <c r="C209" s="133">
        <v>17.314</v>
      </c>
      <c r="D209" s="133">
        <v>-10.784000000000001</v>
      </c>
      <c r="E209" s="133">
        <v>27.983000000000001</v>
      </c>
      <c r="F209" s="133">
        <v>1.9590000000000001</v>
      </c>
      <c r="G209" s="133">
        <v>73</v>
      </c>
      <c r="H209" s="133">
        <v>23</v>
      </c>
      <c r="I209" s="133">
        <v>0</v>
      </c>
      <c r="J209" s="133">
        <v>0</v>
      </c>
      <c r="K209" s="133">
        <v>0</v>
      </c>
    </row>
    <row r="210" spans="1:11" ht="19.899999999999999" customHeight="1" x14ac:dyDescent="0.25">
      <c r="A210" s="1" t="s">
        <v>169</v>
      </c>
      <c r="B210" s="134">
        <v>0</v>
      </c>
      <c r="C210" s="134">
        <v>0</v>
      </c>
      <c r="D210" s="134">
        <v>-15.968</v>
      </c>
      <c r="E210" s="134">
        <v>19.658999999999999</v>
      </c>
      <c r="F210" s="134">
        <v>0</v>
      </c>
      <c r="G210" s="134">
        <v>0</v>
      </c>
      <c r="H210" s="134">
        <v>0</v>
      </c>
      <c r="I210" s="134">
        <v>0</v>
      </c>
      <c r="J210" s="134">
        <v>0</v>
      </c>
      <c r="K210" s="134">
        <v>0</v>
      </c>
    </row>
    <row r="211" spans="1:11" ht="19.899999999999999" customHeight="1" x14ac:dyDescent="0.25">
      <c r="A211" s="2" t="s">
        <v>170</v>
      </c>
      <c r="B211" s="133">
        <v>0</v>
      </c>
      <c r="C211" s="133">
        <v>0</v>
      </c>
      <c r="D211" s="133">
        <v>0</v>
      </c>
      <c r="E211" s="133">
        <v>0</v>
      </c>
      <c r="F211" s="133">
        <v>0</v>
      </c>
      <c r="G211" s="133">
        <v>0</v>
      </c>
      <c r="H211" s="133">
        <v>0</v>
      </c>
      <c r="I211" s="133">
        <v>0</v>
      </c>
      <c r="J211" s="133">
        <v>0</v>
      </c>
      <c r="K211" s="133">
        <v>0</v>
      </c>
    </row>
    <row r="212" spans="1:11" ht="19.899999999999999" customHeight="1" x14ac:dyDescent="0.25">
      <c r="A212" s="1" t="s">
        <v>171</v>
      </c>
      <c r="B212" s="134">
        <v>0</v>
      </c>
      <c r="C212" s="134">
        <v>0</v>
      </c>
      <c r="D212" s="134">
        <v>0</v>
      </c>
      <c r="E212" s="134">
        <v>0</v>
      </c>
      <c r="F212" s="134">
        <v>0</v>
      </c>
      <c r="G212" s="134">
        <v>0</v>
      </c>
      <c r="H212" s="134">
        <v>0</v>
      </c>
      <c r="I212" s="134">
        <v>0</v>
      </c>
      <c r="J212" s="134">
        <v>0</v>
      </c>
      <c r="K212" s="134">
        <v>0</v>
      </c>
    </row>
    <row r="213" spans="1:11" ht="19.899999999999999" customHeight="1" x14ac:dyDescent="0.25">
      <c r="A213" s="2" t="s">
        <v>112</v>
      </c>
      <c r="B213" s="133">
        <v>0</v>
      </c>
      <c r="C213" s="133">
        <v>0</v>
      </c>
      <c r="D213" s="133">
        <v>0</v>
      </c>
      <c r="E213" s="133">
        <v>0</v>
      </c>
      <c r="F213" s="133">
        <v>0</v>
      </c>
      <c r="G213" s="133">
        <v>0</v>
      </c>
      <c r="H213" s="133">
        <v>0</v>
      </c>
      <c r="I213" s="133">
        <v>0</v>
      </c>
      <c r="J213" s="133">
        <v>0</v>
      </c>
      <c r="K213" s="133">
        <v>0</v>
      </c>
    </row>
    <row r="214" spans="1:11" ht="19.899999999999999" customHeight="1" x14ac:dyDescent="0.25">
      <c r="A214" s="1" t="s">
        <v>172</v>
      </c>
      <c r="B214" s="134">
        <v>0</v>
      </c>
      <c r="C214" s="134">
        <v>-6.2370000000000001</v>
      </c>
      <c r="D214" s="134">
        <v>0</v>
      </c>
      <c r="E214" s="134">
        <v>0</v>
      </c>
      <c r="F214" s="134">
        <v>65.433000000000007</v>
      </c>
      <c r="G214" s="134">
        <v>1.4970000000000001</v>
      </c>
      <c r="H214" s="134">
        <v>5.7880000000000003</v>
      </c>
      <c r="I214" s="134">
        <v>0</v>
      </c>
      <c r="J214" s="134">
        <v>0</v>
      </c>
      <c r="K214" s="134">
        <v>0</v>
      </c>
    </row>
    <row r="215" spans="1:11" ht="19.899999999999999" customHeight="1" x14ac:dyDescent="0.25">
      <c r="A215" s="2" t="s">
        <v>173</v>
      </c>
      <c r="B215" s="133">
        <v>-8.1419999999999995</v>
      </c>
      <c r="C215" s="133">
        <v>0</v>
      </c>
      <c r="D215" s="133">
        <v>0</v>
      </c>
      <c r="E215" s="133">
        <v>0</v>
      </c>
      <c r="F215" s="133">
        <v>0</v>
      </c>
      <c r="G215" s="133">
        <v>0</v>
      </c>
      <c r="H215" s="133">
        <v>0</v>
      </c>
      <c r="I215" s="133">
        <v>0</v>
      </c>
      <c r="J215" s="133">
        <v>0</v>
      </c>
      <c r="K215" s="133">
        <v>0</v>
      </c>
    </row>
    <row r="216" spans="1:11" ht="19.899999999999999" customHeight="1" x14ac:dyDescent="0.25">
      <c r="A216" s="1" t="s">
        <v>174</v>
      </c>
      <c r="B216" s="134">
        <v>-299.86700000000002</v>
      </c>
      <c r="C216" s="134">
        <v>-12.840999999999999</v>
      </c>
      <c r="D216" s="134">
        <v>-23.141999999999999</v>
      </c>
      <c r="E216" s="134">
        <v>-26.082999999999998</v>
      </c>
      <c r="F216" s="134">
        <v>0</v>
      </c>
      <c r="G216" s="134">
        <v>0</v>
      </c>
      <c r="H216" s="134">
        <v>0</v>
      </c>
      <c r="I216" s="134">
        <v>0</v>
      </c>
      <c r="J216" s="134">
        <v>0</v>
      </c>
      <c r="K216" s="134">
        <v>-3.016</v>
      </c>
    </row>
    <row r="217" spans="1:11" ht="19.899999999999999" customHeight="1" x14ac:dyDescent="0.25">
      <c r="A217" s="2" t="s">
        <v>175</v>
      </c>
      <c r="B217" s="133">
        <v>0</v>
      </c>
      <c r="C217" s="133">
        <v>0</v>
      </c>
      <c r="D217" s="133">
        <v>0</v>
      </c>
      <c r="E217" s="133">
        <v>0</v>
      </c>
      <c r="F217" s="133">
        <v>0</v>
      </c>
      <c r="G217" s="133">
        <v>0</v>
      </c>
      <c r="H217" s="133">
        <v>0</v>
      </c>
      <c r="I217" s="133">
        <v>-44.026000000000003</v>
      </c>
      <c r="J217" s="133">
        <v>0</v>
      </c>
      <c r="K217" s="133">
        <v>0</v>
      </c>
    </row>
    <row r="218" spans="1:11" ht="19.899999999999999" customHeight="1" x14ac:dyDescent="0.25">
      <c r="A218" s="1" t="s">
        <v>176</v>
      </c>
      <c r="B218" s="134">
        <v>0</v>
      </c>
      <c r="C218" s="134">
        <v>0</v>
      </c>
      <c r="D218" s="134">
        <v>0</v>
      </c>
      <c r="E218" s="134">
        <v>0</v>
      </c>
      <c r="F218" s="134">
        <v>-96.974999999999994</v>
      </c>
      <c r="G218" s="134">
        <v>-22.149000000000001</v>
      </c>
      <c r="H218" s="134">
        <v>-129.91200000000001</v>
      </c>
      <c r="I218" s="134">
        <v>219.13800000000001</v>
      </c>
      <c r="J218" s="134">
        <v>-105</v>
      </c>
      <c r="K218" s="134">
        <v>0</v>
      </c>
    </row>
    <row r="219" spans="1:11" ht="19.899999999999999" customHeight="1" x14ac:dyDescent="0.25">
      <c r="A219" s="2" t="s">
        <v>177</v>
      </c>
      <c r="B219" s="133">
        <v>0</v>
      </c>
      <c r="C219" s="133">
        <v>0</v>
      </c>
      <c r="D219" s="133">
        <v>-69.739999999999995</v>
      </c>
      <c r="E219" s="133">
        <v>-56.848999999999997</v>
      </c>
      <c r="F219" s="133">
        <v>0</v>
      </c>
      <c r="G219" s="133">
        <v>0</v>
      </c>
      <c r="H219" s="133">
        <v>0</v>
      </c>
      <c r="I219" s="133">
        <v>0</v>
      </c>
      <c r="J219" s="133">
        <v>0</v>
      </c>
      <c r="K219" s="133">
        <v>0</v>
      </c>
    </row>
    <row r="220" spans="1:11" ht="19.899999999999999" customHeight="1" x14ac:dyDescent="0.25">
      <c r="A220" s="1" t="s">
        <v>178</v>
      </c>
      <c r="B220" s="134">
        <v>-121.538</v>
      </c>
      <c r="C220" s="134">
        <v>0</v>
      </c>
      <c r="D220" s="134">
        <v>0</v>
      </c>
      <c r="E220" s="134">
        <v>0</v>
      </c>
      <c r="F220" s="134">
        <v>-194.066</v>
      </c>
      <c r="G220" s="134">
        <v>0</v>
      </c>
      <c r="H220" s="134">
        <v>71.692999999999998</v>
      </c>
      <c r="I220" s="134">
        <v>-83.445999999999998</v>
      </c>
      <c r="J220" s="134">
        <v>0</v>
      </c>
      <c r="K220" s="134">
        <v>0</v>
      </c>
    </row>
    <row r="221" spans="1:11" ht="19.899999999999999" customHeight="1" x14ac:dyDescent="0.25">
      <c r="A221" s="2" t="s">
        <v>179</v>
      </c>
      <c r="B221" s="133">
        <v>0</v>
      </c>
      <c r="C221" s="133">
        <v>0</v>
      </c>
      <c r="D221" s="133">
        <v>0</v>
      </c>
      <c r="E221" s="133">
        <v>0</v>
      </c>
      <c r="F221" s="133">
        <v>0</v>
      </c>
      <c r="G221" s="133">
        <v>0</v>
      </c>
      <c r="H221" s="133">
        <v>0</v>
      </c>
      <c r="I221" s="133">
        <v>0</v>
      </c>
      <c r="J221" s="133">
        <v>0</v>
      </c>
      <c r="K221" s="133">
        <v>0</v>
      </c>
    </row>
    <row r="222" spans="1:11" ht="19.899999999999999" customHeight="1" x14ac:dyDescent="0.25">
      <c r="A222" s="1" t="s">
        <v>180</v>
      </c>
      <c r="B222" s="134">
        <v>-5.3540000000000001</v>
      </c>
      <c r="C222" s="134">
        <v>-15.936999999999999</v>
      </c>
      <c r="D222" s="134">
        <v>-124.565</v>
      </c>
      <c r="E222" s="134">
        <v>154.60300000000001</v>
      </c>
      <c r="F222" s="134">
        <v>78.616</v>
      </c>
      <c r="G222" s="134">
        <v>47.350999999999999</v>
      </c>
      <c r="H222" s="134">
        <v>32.124000000000002</v>
      </c>
      <c r="I222" s="134">
        <v>6.1790000000000003</v>
      </c>
      <c r="J222" s="134">
        <v>-2.1240000000000001</v>
      </c>
      <c r="K222" s="134">
        <v>0</v>
      </c>
    </row>
    <row r="223" spans="1:11" ht="19.899999999999999" customHeight="1" x14ac:dyDescent="0.25">
      <c r="A223" s="2" t="s">
        <v>181</v>
      </c>
      <c r="B223" s="133">
        <v>0</v>
      </c>
      <c r="C223" s="133">
        <v>0</v>
      </c>
      <c r="D223" s="133">
        <v>0</v>
      </c>
      <c r="E223" s="133">
        <v>103.624</v>
      </c>
      <c r="F223" s="133">
        <v>24.718</v>
      </c>
      <c r="G223" s="133">
        <v>0</v>
      </c>
      <c r="H223" s="133">
        <v>0</v>
      </c>
      <c r="I223" s="133">
        <v>0</v>
      </c>
      <c r="J223" s="133">
        <v>0</v>
      </c>
      <c r="K223" s="133">
        <v>0</v>
      </c>
    </row>
    <row r="224" spans="1:11" ht="19.899999999999999" customHeight="1" x14ac:dyDescent="0.25">
      <c r="A224" s="1" t="s">
        <v>182</v>
      </c>
      <c r="B224" s="134">
        <v>0</v>
      </c>
      <c r="C224" s="134">
        <v>0</v>
      </c>
      <c r="D224" s="134">
        <v>0</v>
      </c>
      <c r="E224" s="134">
        <v>0</v>
      </c>
      <c r="F224" s="134">
        <v>0</v>
      </c>
      <c r="G224" s="134">
        <v>0</v>
      </c>
      <c r="H224" s="134">
        <v>0</v>
      </c>
      <c r="I224" s="134">
        <v>0</v>
      </c>
      <c r="J224" s="134">
        <v>0</v>
      </c>
      <c r="K224" s="134">
        <v>0</v>
      </c>
    </row>
    <row r="225" spans="1:11" ht="19.899999999999999" customHeight="1" x14ac:dyDescent="0.25">
      <c r="A225" s="2" t="s">
        <v>183</v>
      </c>
      <c r="B225" s="133">
        <v>22.788</v>
      </c>
      <c r="C225" s="133">
        <v>26.533000000000001</v>
      </c>
      <c r="D225" s="133" t="s">
        <v>464</v>
      </c>
      <c r="E225" s="133">
        <v>4.7460000000000004</v>
      </c>
      <c r="F225" s="133">
        <v>2.0950000000000002</v>
      </c>
      <c r="G225" s="133">
        <v>0</v>
      </c>
      <c r="H225" s="133">
        <v>0</v>
      </c>
      <c r="I225" s="133">
        <v>20.71</v>
      </c>
      <c r="J225" s="133">
        <v>20.233000000000001</v>
      </c>
      <c r="K225" s="133">
        <v>19.266999999999999</v>
      </c>
    </row>
    <row r="226" spans="1:11" ht="19.899999999999999" customHeight="1" x14ac:dyDescent="0.25">
      <c r="A226" s="1" t="s">
        <v>184</v>
      </c>
      <c r="B226" s="134">
        <v>-381.88200000000001</v>
      </c>
      <c r="C226" s="134">
        <v>-123.07299999999999</v>
      </c>
      <c r="D226" s="134">
        <v>-2.8260000000000001</v>
      </c>
      <c r="E226" s="134">
        <v>-52.085999999999999</v>
      </c>
      <c r="F226" s="134">
        <v>13.493</v>
      </c>
      <c r="G226" s="134">
        <v>-16.170000000000002</v>
      </c>
      <c r="H226" s="134">
        <v>-67.77</v>
      </c>
      <c r="I226" s="134">
        <v>0</v>
      </c>
      <c r="J226" s="134">
        <v>0</v>
      </c>
      <c r="K226" s="134">
        <v>0</v>
      </c>
    </row>
    <row r="227" spans="1:11" ht="19.899999999999999" customHeight="1" x14ac:dyDescent="0.25">
      <c r="A227" s="2" t="s">
        <v>185</v>
      </c>
      <c r="B227" s="133">
        <v>0</v>
      </c>
      <c r="C227" s="133">
        <v>0</v>
      </c>
      <c r="D227" s="133">
        <v>0</v>
      </c>
      <c r="E227" s="133">
        <v>0</v>
      </c>
      <c r="F227" s="133">
        <v>0</v>
      </c>
      <c r="G227" s="133">
        <v>0</v>
      </c>
      <c r="H227" s="133">
        <v>0</v>
      </c>
      <c r="I227" s="133">
        <v>0</v>
      </c>
      <c r="J227" s="133">
        <v>0</v>
      </c>
      <c r="K227" s="133">
        <v>0</v>
      </c>
    </row>
    <row r="228" spans="1:11" ht="19.899999999999999" customHeight="1" x14ac:dyDescent="0.25">
      <c r="A228" s="1" t="s">
        <v>186</v>
      </c>
      <c r="B228" s="134">
        <v>0</v>
      </c>
      <c r="C228" s="134">
        <v>0</v>
      </c>
      <c r="D228" s="134">
        <v>0</v>
      </c>
      <c r="E228" s="134">
        <v>0</v>
      </c>
      <c r="F228" s="134">
        <v>0</v>
      </c>
      <c r="G228" s="134">
        <v>0</v>
      </c>
      <c r="H228" s="134">
        <v>0</v>
      </c>
      <c r="I228" s="134">
        <v>0</v>
      </c>
      <c r="J228" s="134">
        <v>0</v>
      </c>
      <c r="K228" s="134">
        <v>0</v>
      </c>
    </row>
    <row r="229" spans="1:11" ht="19.899999999999999" customHeight="1" x14ac:dyDescent="0.25">
      <c r="A229" s="2" t="s">
        <v>187</v>
      </c>
      <c r="B229" s="133">
        <v>0</v>
      </c>
      <c r="C229" s="133">
        <v>0</v>
      </c>
      <c r="D229" s="133">
        <v>0</v>
      </c>
      <c r="E229" s="133">
        <v>0</v>
      </c>
      <c r="F229" s="133">
        <v>0</v>
      </c>
      <c r="G229" s="133">
        <v>0</v>
      </c>
      <c r="H229" s="133">
        <v>24.574000000000002</v>
      </c>
      <c r="I229" s="133">
        <v>51.801000000000002</v>
      </c>
      <c r="J229" s="133">
        <v>0</v>
      </c>
      <c r="K229" s="133">
        <v>0</v>
      </c>
    </row>
    <row r="230" spans="1:11" ht="19.899999999999999" customHeight="1" x14ac:dyDescent="0.25">
      <c r="A230" s="1" t="s">
        <v>188</v>
      </c>
      <c r="B230" s="134">
        <v>3.0840000000000001</v>
      </c>
      <c r="C230" s="134">
        <v>3.718</v>
      </c>
      <c r="D230" s="134">
        <v>2.4750000000000001</v>
      </c>
      <c r="E230" s="134">
        <v>1.796</v>
      </c>
      <c r="F230" s="134">
        <v>1.373</v>
      </c>
      <c r="G230" s="134">
        <v>604</v>
      </c>
      <c r="H230" s="134">
        <v>1.4</v>
      </c>
      <c r="I230" s="134">
        <v>290</v>
      </c>
      <c r="J230" s="134">
        <v>190</v>
      </c>
      <c r="K230" s="134">
        <v>194</v>
      </c>
    </row>
    <row r="231" spans="1:11" ht="19.899999999999999" customHeight="1" x14ac:dyDescent="0.25">
      <c r="A231" s="2" t="s">
        <v>189</v>
      </c>
      <c r="B231" s="133">
        <v>2.0129999999999999</v>
      </c>
      <c r="C231" s="133">
        <v>4.8520000000000003</v>
      </c>
      <c r="D231" s="133">
        <v>0</v>
      </c>
      <c r="E231" s="133">
        <v>0</v>
      </c>
      <c r="F231" s="133">
        <v>186</v>
      </c>
      <c r="G231" s="133">
        <v>1.0209999999999999</v>
      </c>
      <c r="H231" s="133">
        <v>1.712</v>
      </c>
      <c r="I231" s="133">
        <v>0</v>
      </c>
      <c r="J231" s="133">
        <v>0</v>
      </c>
      <c r="K231" s="133">
        <v>0</v>
      </c>
    </row>
    <row r="232" spans="1:11" ht="19.899999999999999" customHeight="1" x14ac:dyDescent="0.25">
      <c r="A232" s="1" t="s">
        <v>190</v>
      </c>
      <c r="B232" s="134">
        <v>0</v>
      </c>
      <c r="C232" s="134">
        <v>0</v>
      </c>
      <c r="D232" s="134">
        <v>0</v>
      </c>
      <c r="E232" s="134">
        <v>0</v>
      </c>
      <c r="F232" s="134">
        <v>0</v>
      </c>
      <c r="G232" s="134">
        <v>0</v>
      </c>
      <c r="H232" s="134">
        <v>0</v>
      </c>
      <c r="I232" s="134">
        <v>0</v>
      </c>
      <c r="J232" s="134">
        <v>0</v>
      </c>
      <c r="K232" s="134">
        <v>0</v>
      </c>
    </row>
    <row r="233" spans="1:11" ht="19.899999999999999" customHeight="1" x14ac:dyDescent="0.25">
      <c r="A233" s="2" t="s">
        <v>191</v>
      </c>
      <c r="B233" s="133">
        <v>0</v>
      </c>
      <c r="C233" s="133">
        <v>591</v>
      </c>
      <c r="D233" s="133">
        <v>0</v>
      </c>
      <c r="E233" s="133">
        <v>870</v>
      </c>
      <c r="F233" s="133">
        <v>2.7040000000000002</v>
      </c>
      <c r="G233" s="133">
        <v>388</v>
      </c>
      <c r="H233" s="133">
        <v>911</v>
      </c>
      <c r="I233" s="133">
        <v>0</v>
      </c>
      <c r="J233" s="133">
        <v>0</v>
      </c>
      <c r="K233" s="133">
        <v>0</v>
      </c>
    </row>
    <row r="234" spans="1:11" ht="19.899999999999999" customHeight="1" x14ac:dyDescent="0.25">
      <c r="A234" s="1" t="s">
        <v>192</v>
      </c>
      <c r="B234" s="134">
        <v>60.268999999999998</v>
      </c>
      <c r="C234" s="134">
        <v>60.667000000000002</v>
      </c>
      <c r="D234" s="134">
        <v>33.158999999999999</v>
      </c>
      <c r="E234" s="134">
        <v>34.93</v>
      </c>
      <c r="F234" s="134">
        <v>27.353000000000002</v>
      </c>
      <c r="G234" s="134">
        <v>13.462</v>
      </c>
      <c r="H234" s="134">
        <v>15.875</v>
      </c>
      <c r="I234" s="134">
        <v>16.568999999999999</v>
      </c>
      <c r="J234" s="134">
        <v>8.9920000000000009</v>
      </c>
      <c r="K234" s="134">
        <v>3.7759999999999998</v>
      </c>
    </row>
    <row r="235" spans="1:11" ht="19.899999999999999" customHeight="1" x14ac:dyDescent="0.25">
      <c r="A235" s="2" t="s">
        <v>193</v>
      </c>
      <c r="B235" s="133">
        <v>141</v>
      </c>
      <c r="C235" s="133">
        <v>541</v>
      </c>
      <c r="D235" s="133">
        <v>2.0249999999999999</v>
      </c>
      <c r="E235" s="133">
        <v>896</v>
      </c>
      <c r="F235" s="133">
        <v>888</v>
      </c>
      <c r="G235" s="133">
        <v>0</v>
      </c>
      <c r="H235" s="133">
        <v>0</v>
      </c>
      <c r="I235" s="133">
        <v>8.891</v>
      </c>
      <c r="J235" s="133">
        <v>4.1790000000000003</v>
      </c>
      <c r="K235" s="133">
        <v>0</v>
      </c>
    </row>
    <row r="236" spans="1:11" ht="19.899999999999999" customHeight="1" x14ac:dyDescent="0.25">
      <c r="A236" s="1" t="s">
        <v>194</v>
      </c>
      <c r="B236" s="134">
        <v>0</v>
      </c>
      <c r="C236" s="134">
        <v>0</v>
      </c>
      <c r="D236" s="134">
        <v>0</v>
      </c>
      <c r="E236" s="134">
        <v>0</v>
      </c>
      <c r="F236" s="134">
        <v>0</v>
      </c>
      <c r="G236" s="134">
        <v>0</v>
      </c>
      <c r="H236" s="134">
        <v>0</v>
      </c>
      <c r="I236" s="134">
        <v>19.350999999999999</v>
      </c>
      <c r="J236" s="134">
        <v>0</v>
      </c>
      <c r="K236" s="134">
        <v>0</v>
      </c>
    </row>
    <row r="237" spans="1:11" ht="19.899999999999999" customHeight="1" x14ac:dyDescent="0.25">
      <c r="A237" s="2" t="s">
        <v>195</v>
      </c>
      <c r="B237" s="133">
        <v>3.0049999999999999</v>
      </c>
      <c r="C237" s="133">
        <v>8.1</v>
      </c>
      <c r="D237" s="133">
        <v>9.5139999999999993</v>
      </c>
      <c r="E237" s="133">
        <v>4.9480000000000004</v>
      </c>
      <c r="F237" s="133">
        <v>2.4289999999999998</v>
      </c>
      <c r="G237" s="133">
        <v>1.9419999999999999</v>
      </c>
      <c r="H237" s="133">
        <v>4.125</v>
      </c>
      <c r="I237" s="133">
        <v>0</v>
      </c>
      <c r="J237" s="133">
        <v>0</v>
      </c>
      <c r="K237" s="133">
        <v>0</v>
      </c>
    </row>
    <row r="238" spans="1:11" ht="19.899999999999999" customHeight="1" x14ac:dyDescent="0.25">
      <c r="A238" s="1" t="s">
        <v>196</v>
      </c>
      <c r="B238" s="134">
        <v>0</v>
      </c>
      <c r="C238" s="134">
        <v>0</v>
      </c>
      <c r="D238" s="134">
        <v>0</v>
      </c>
      <c r="E238" s="134">
        <v>0</v>
      </c>
      <c r="F238" s="134">
        <v>0</v>
      </c>
      <c r="G238" s="134">
        <v>0</v>
      </c>
      <c r="H238" s="134">
        <v>0</v>
      </c>
      <c r="I238" s="134">
        <v>0</v>
      </c>
      <c r="J238" s="134">
        <v>0</v>
      </c>
      <c r="K238" s="134">
        <v>0</v>
      </c>
    </row>
    <row r="239" spans="1:11" ht="19.899999999999999" customHeight="1" x14ac:dyDescent="0.25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</row>
    <row r="241" spans="1:11" ht="19.899999999999999" customHeight="1" thickBot="1" x14ac:dyDescent="0.3">
      <c r="A241" s="147" t="s">
        <v>197</v>
      </c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</row>
    <row r="242" spans="1:11" ht="19.899999999999999" customHeight="1" x14ac:dyDescent="0.25">
      <c r="A242" s="123" t="s">
        <v>1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9.899999999999999" customHeight="1" x14ac:dyDescent="0.25">
      <c r="A243" s="124" t="s">
        <v>3</v>
      </c>
      <c r="B243" s="125">
        <v>2019</v>
      </c>
      <c r="C243" s="125">
        <v>2018</v>
      </c>
      <c r="D243" s="125">
        <v>2017</v>
      </c>
      <c r="E243" s="125">
        <v>2016</v>
      </c>
      <c r="F243" s="125">
        <v>2015</v>
      </c>
      <c r="G243" s="125">
        <v>2014</v>
      </c>
      <c r="H243" s="125">
        <v>2013</v>
      </c>
      <c r="I243" s="125">
        <v>2012</v>
      </c>
      <c r="J243" s="125">
        <v>2011</v>
      </c>
      <c r="K243" s="125">
        <v>2010</v>
      </c>
    </row>
    <row r="244" spans="1:11" ht="19.899999999999999" customHeight="1" x14ac:dyDescent="0.25">
      <c r="A244" s="124" t="s">
        <v>4</v>
      </c>
      <c r="B244" s="125">
        <v>12</v>
      </c>
      <c r="C244" s="125">
        <v>12</v>
      </c>
      <c r="D244" s="125">
        <v>12</v>
      </c>
      <c r="E244" s="125">
        <v>12</v>
      </c>
      <c r="F244" s="125">
        <v>12</v>
      </c>
      <c r="G244" s="125">
        <v>12</v>
      </c>
      <c r="H244" s="125">
        <v>12</v>
      </c>
      <c r="I244" s="125">
        <v>12</v>
      </c>
      <c r="J244" s="125">
        <v>12</v>
      </c>
      <c r="K244" s="125">
        <v>12</v>
      </c>
    </row>
    <row r="245" spans="1:11" ht="19.899999999999999" customHeight="1" x14ac:dyDescent="0.25">
      <c r="A245" s="124" t="s">
        <v>5</v>
      </c>
      <c r="B245" s="125" t="s">
        <v>333</v>
      </c>
      <c r="C245" s="125" t="s">
        <v>333</v>
      </c>
      <c r="D245" s="125" t="s">
        <v>333</v>
      </c>
      <c r="E245" s="125" t="s">
        <v>333</v>
      </c>
      <c r="F245" s="125" t="s">
        <v>333</v>
      </c>
      <c r="G245" s="125" t="s">
        <v>333</v>
      </c>
      <c r="H245" s="125" t="s">
        <v>333</v>
      </c>
      <c r="I245" s="125" t="s">
        <v>333</v>
      </c>
      <c r="J245" s="125" t="s">
        <v>333</v>
      </c>
      <c r="K245" s="125" t="s">
        <v>333</v>
      </c>
    </row>
    <row r="246" spans="1:11" ht="19.899999999999999" customHeight="1" x14ac:dyDescent="0.25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</row>
    <row r="247" spans="1:11" ht="19.899999999999999" customHeight="1" x14ac:dyDescent="0.25">
      <c r="A247" s="126" t="s">
        <v>198</v>
      </c>
      <c r="B247" s="127" t="s">
        <v>8</v>
      </c>
      <c r="C247" s="127" t="s">
        <v>8</v>
      </c>
      <c r="D247" s="127" t="s">
        <v>8</v>
      </c>
      <c r="E247" s="127" t="s">
        <v>8</v>
      </c>
      <c r="F247" s="127" t="s">
        <v>8</v>
      </c>
      <c r="G247" s="127" t="s">
        <v>8</v>
      </c>
      <c r="H247" s="127" t="s">
        <v>8</v>
      </c>
      <c r="I247" s="127" t="s">
        <v>8</v>
      </c>
      <c r="J247" s="127" t="s">
        <v>8</v>
      </c>
      <c r="K247" s="127" t="s">
        <v>8</v>
      </c>
    </row>
    <row r="248" spans="1:11" ht="19.899999999999999" customHeight="1" x14ac:dyDescent="0.25">
      <c r="A248" s="1" t="s">
        <v>199</v>
      </c>
      <c r="B248" s="132">
        <v>576.34400000000005</v>
      </c>
      <c r="C248" s="132">
        <v>687.88099999999997</v>
      </c>
      <c r="D248" s="132">
        <v>919.21400000000006</v>
      </c>
      <c r="E248" s="132">
        <v>783.45600000000002</v>
      </c>
      <c r="F248" s="132">
        <v>936.553</v>
      </c>
      <c r="G248" s="132">
        <v>341.154</v>
      </c>
      <c r="H248" s="132">
        <v>327.32499999999999</v>
      </c>
      <c r="I248" s="132">
        <v>307.81900000000002</v>
      </c>
      <c r="J248" s="132">
        <v>43.33</v>
      </c>
      <c r="K248" s="132">
        <v>41.064</v>
      </c>
    </row>
    <row r="249" spans="1:11" ht="19.899999999999999" customHeight="1" x14ac:dyDescent="0.25">
      <c r="A249" s="2" t="s">
        <v>200</v>
      </c>
      <c r="B249" s="135">
        <v>0</v>
      </c>
      <c r="C249" s="135">
        <v>0</v>
      </c>
      <c r="D249" s="135">
        <v>0</v>
      </c>
      <c r="E249" s="135">
        <v>0</v>
      </c>
      <c r="F249" s="135">
        <v>0</v>
      </c>
      <c r="G249" s="135">
        <v>0</v>
      </c>
      <c r="H249" s="135">
        <v>0</v>
      </c>
      <c r="I249" s="135">
        <v>0</v>
      </c>
      <c r="J249" s="135">
        <v>0</v>
      </c>
      <c r="K249" s="135">
        <v>0</v>
      </c>
    </row>
    <row r="250" spans="1:11" ht="19.899999999999999" customHeight="1" x14ac:dyDescent="0.25">
      <c r="A250" s="1" t="s">
        <v>201</v>
      </c>
      <c r="B250" s="132" t="s">
        <v>450</v>
      </c>
      <c r="C250" s="132" t="s">
        <v>451</v>
      </c>
      <c r="D250" s="132" t="s">
        <v>451</v>
      </c>
      <c r="E250" s="132" t="s">
        <v>451</v>
      </c>
      <c r="F250" s="132" t="s">
        <v>452</v>
      </c>
      <c r="G250" s="132">
        <v>534.17200000000003</v>
      </c>
      <c r="H250" s="132">
        <v>486.18400000000003</v>
      </c>
      <c r="I250" s="132">
        <v>374.029</v>
      </c>
      <c r="J250" s="132">
        <v>83.724999999999994</v>
      </c>
      <c r="K250" s="132">
        <v>83.724999999999994</v>
      </c>
    </row>
    <row r="251" spans="1:11" ht="19.899999999999999" customHeight="1" x14ac:dyDescent="0.25">
      <c r="A251" s="2" t="s">
        <v>202</v>
      </c>
      <c r="B251" s="133">
        <v>0</v>
      </c>
      <c r="C251" s="133">
        <v>0</v>
      </c>
      <c r="D251" s="133">
        <v>0</v>
      </c>
      <c r="E251" s="133">
        <v>0</v>
      </c>
      <c r="F251" s="133">
        <v>0</v>
      </c>
      <c r="G251" s="133">
        <v>0</v>
      </c>
      <c r="H251" s="133">
        <v>0</v>
      </c>
      <c r="I251" s="133">
        <v>0</v>
      </c>
      <c r="J251" s="133">
        <v>0</v>
      </c>
      <c r="K251" s="133">
        <v>0</v>
      </c>
    </row>
    <row r="252" spans="1:11" ht="19.899999999999999" customHeight="1" x14ac:dyDescent="0.25">
      <c r="A252" s="1" t="s">
        <v>203</v>
      </c>
      <c r="B252" s="134">
        <v>0</v>
      </c>
      <c r="C252" s="134">
        <v>0</v>
      </c>
      <c r="D252" s="134">
        <v>0</v>
      </c>
      <c r="E252" s="134">
        <v>0</v>
      </c>
      <c r="F252" s="134">
        <v>106.527</v>
      </c>
      <c r="G252" s="134">
        <v>575.80499999999995</v>
      </c>
      <c r="H252" s="134">
        <v>47.988</v>
      </c>
      <c r="I252" s="134">
        <v>112.155</v>
      </c>
      <c r="J252" s="134">
        <v>290.30399999999997</v>
      </c>
      <c r="K252" s="134">
        <v>0</v>
      </c>
    </row>
    <row r="253" spans="1:11" ht="19.899999999999999" customHeight="1" x14ac:dyDescent="0.25">
      <c r="A253" s="2" t="s">
        <v>204</v>
      </c>
      <c r="B253" s="133">
        <v>0</v>
      </c>
      <c r="C253" s="133">
        <v>0</v>
      </c>
      <c r="D253" s="133">
        <v>0</v>
      </c>
      <c r="E253" s="133">
        <v>0</v>
      </c>
      <c r="F253" s="133">
        <v>0</v>
      </c>
      <c r="G253" s="133">
        <v>0</v>
      </c>
      <c r="H253" s="133">
        <v>0</v>
      </c>
      <c r="I253" s="133">
        <v>0</v>
      </c>
      <c r="J253" s="133">
        <v>0</v>
      </c>
      <c r="K253" s="133">
        <v>0</v>
      </c>
    </row>
    <row r="254" spans="1:11" ht="19.899999999999999" customHeight="1" x14ac:dyDescent="0.25">
      <c r="A254" s="1" t="s">
        <v>205</v>
      </c>
      <c r="B254" s="134">
        <v>0</v>
      </c>
      <c r="C254" s="134">
        <v>0</v>
      </c>
      <c r="D254" s="134">
        <v>0</v>
      </c>
      <c r="E254" s="134">
        <v>0</v>
      </c>
      <c r="F254" s="134">
        <v>0</v>
      </c>
      <c r="G254" s="134">
        <v>0</v>
      </c>
      <c r="H254" s="134">
        <v>0</v>
      </c>
      <c r="I254" s="134">
        <v>0</v>
      </c>
      <c r="J254" s="134">
        <v>0</v>
      </c>
      <c r="K254" s="134">
        <v>0</v>
      </c>
    </row>
    <row r="255" spans="1:11" ht="19.899999999999999" customHeight="1" x14ac:dyDescent="0.25">
      <c r="A255" s="2" t="s">
        <v>206</v>
      </c>
      <c r="B255" s="133">
        <v>0</v>
      </c>
      <c r="C255" s="133">
        <v>0</v>
      </c>
      <c r="D255" s="133">
        <v>0</v>
      </c>
      <c r="E255" s="133">
        <v>0</v>
      </c>
      <c r="F255" s="133">
        <v>0</v>
      </c>
      <c r="G255" s="133">
        <v>0</v>
      </c>
      <c r="H255" s="133">
        <v>0</v>
      </c>
      <c r="I255" s="133">
        <v>0</v>
      </c>
      <c r="J255" s="133">
        <v>0</v>
      </c>
      <c r="K255" s="133">
        <v>0</v>
      </c>
    </row>
    <row r="256" spans="1:11" ht="19.899999999999999" customHeight="1" x14ac:dyDescent="0.25">
      <c r="A256" s="1" t="s">
        <v>207</v>
      </c>
      <c r="B256" s="134">
        <v>0</v>
      </c>
      <c r="C256" s="134">
        <v>0</v>
      </c>
      <c r="D256" s="134">
        <v>0</v>
      </c>
      <c r="E256" s="134">
        <v>0</v>
      </c>
      <c r="F256" s="134">
        <v>0</v>
      </c>
      <c r="G256" s="134">
        <v>0</v>
      </c>
      <c r="H256" s="134">
        <v>0</v>
      </c>
      <c r="I256" s="134">
        <v>0</v>
      </c>
      <c r="J256" s="134">
        <v>0</v>
      </c>
      <c r="K256" s="134">
        <v>0</v>
      </c>
    </row>
    <row r="257" spans="1:11" ht="19.899999999999999" customHeight="1" x14ac:dyDescent="0.25">
      <c r="A257" s="2" t="s">
        <v>208</v>
      </c>
      <c r="B257" s="133">
        <v>0</v>
      </c>
      <c r="C257" s="133">
        <v>0</v>
      </c>
      <c r="D257" s="133">
        <v>0</v>
      </c>
      <c r="E257" s="133">
        <v>0</v>
      </c>
      <c r="F257" s="133">
        <v>0</v>
      </c>
      <c r="G257" s="133">
        <v>0</v>
      </c>
      <c r="H257" s="133">
        <v>0</v>
      </c>
      <c r="I257" s="133">
        <v>0</v>
      </c>
      <c r="J257" s="133">
        <v>0</v>
      </c>
      <c r="K257" s="133">
        <v>0</v>
      </c>
    </row>
    <row r="258" spans="1:11" ht="19.899999999999999" customHeight="1" x14ac:dyDescent="0.25">
      <c r="A258" s="1" t="s">
        <v>209</v>
      </c>
      <c r="B258" s="134">
        <v>362.44299999999998</v>
      </c>
      <c r="C258" s="134">
        <v>89.406999999999996</v>
      </c>
      <c r="D258" s="134">
        <v>0</v>
      </c>
      <c r="E258" s="134">
        <v>0</v>
      </c>
      <c r="F258" s="134">
        <v>0</v>
      </c>
      <c r="G258" s="134">
        <v>0</v>
      </c>
      <c r="H258" s="134">
        <v>0</v>
      </c>
      <c r="I258" s="134">
        <v>0</v>
      </c>
      <c r="J258" s="134">
        <v>0</v>
      </c>
      <c r="K258" s="134">
        <v>0</v>
      </c>
    </row>
    <row r="259" spans="1:11" ht="19.899999999999999" customHeight="1" x14ac:dyDescent="0.25">
      <c r="A259" s="2" t="s">
        <v>210</v>
      </c>
      <c r="B259" s="135" t="s">
        <v>449</v>
      </c>
      <c r="C259" s="135" t="s">
        <v>450</v>
      </c>
      <c r="D259" s="135" t="s">
        <v>451</v>
      </c>
      <c r="E259" s="135" t="s">
        <v>451</v>
      </c>
      <c r="F259" s="135" t="s">
        <v>451</v>
      </c>
      <c r="G259" s="135" t="s">
        <v>452</v>
      </c>
      <c r="H259" s="135">
        <v>534.17200000000003</v>
      </c>
      <c r="I259" s="135">
        <v>486.18400000000003</v>
      </c>
      <c r="J259" s="135">
        <v>374.029</v>
      </c>
      <c r="K259" s="135">
        <v>83.724999999999994</v>
      </c>
    </row>
    <row r="260" spans="1:11" ht="19.899999999999999" customHeight="1" x14ac:dyDescent="0.25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1:11" ht="19.899999999999999" customHeight="1" x14ac:dyDescent="0.25">
      <c r="A261" s="2" t="s">
        <v>211</v>
      </c>
      <c r="B261" s="135">
        <v>0</v>
      </c>
      <c r="C261" s="135">
        <v>0</v>
      </c>
      <c r="D261" s="135">
        <v>0</v>
      </c>
      <c r="E261" s="135">
        <v>0</v>
      </c>
      <c r="F261" s="135">
        <v>0</v>
      </c>
      <c r="G261" s="135">
        <v>0</v>
      </c>
      <c r="H261" s="135">
        <v>0</v>
      </c>
      <c r="I261" s="135">
        <v>0</v>
      </c>
      <c r="J261" s="135">
        <v>0</v>
      </c>
      <c r="K261" s="135">
        <v>0</v>
      </c>
    </row>
    <row r="262" spans="1:11" ht="19.899999999999999" customHeight="1" x14ac:dyDescent="0.25">
      <c r="A262" s="1" t="s">
        <v>212</v>
      </c>
      <c r="B262" s="132">
        <v>21.071999999999999</v>
      </c>
      <c r="C262" s="132">
        <v>58.451999999999998</v>
      </c>
      <c r="D262" s="132">
        <v>77.962999999999994</v>
      </c>
      <c r="E262" s="132">
        <v>15.606999999999999</v>
      </c>
      <c r="F262" s="132">
        <v>6.0019999999999998</v>
      </c>
      <c r="G262" s="132">
        <v>26.681999999999999</v>
      </c>
      <c r="H262" s="132">
        <v>29.744</v>
      </c>
      <c r="I262" s="132">
        <v>29.989000000000001</v>
      </c>
      <c r="J262" s="132">
        <v>26.053999999999998</v>
      </c>
      <c r="K262" s="132">
        <v>23.754000000000001</v>
      </c>
    </row>
    <row r="263" spans="1:11" ht="19.899999999999999" customHeight="1" x14ac:dyDescent="0.25">
      <c r="A263" s="2" t="s">
        <v>213</v>
      </c>
      <c r="B263" s="133">
        <v>0</v>
      </c>
      <c r="C263" s="133">
        <v>0</v>
      </c>
      <c r="D263" s="133">
        <v>0</v>
      </c>
      <c r="E263" s="133">
        <v>0</v>
      </c>
      <c r="F263" s="133">
        <v>0</v>
      </c>
      <c r="G263" s="133">
        <v>0</v>
      </c>
      <c r="H263" s="133">
        <v>0</v>
      </c>
      <c r="I263" s="133">
        <v>0</v>
      </c>
      <c r="J263" s="133">
        <v>0</v>
      </c>
      <c r="K263" s="133">
        <v>0</v>
      </c>
    </row>
    <row r="264" spans="1:11" ht="19.899999999999999" customHeight="1" x14ac:dyDescent="0.25">
      <c r="A264" s="1" t="s">
        <v>214</v>
      </c>
      <c r="B264" s="134">
        <v>0</v>
      </c>
      <c r="C264" s="134">
        <v>0</v>
      </c>
      <c r="D264" s="134">
        <v>0</v>
      </c>
      <c r="E264" s="134">
        <v>0</v>
      </c>
      <c r="F264" s="134">
        <v>0</v>
      </c>
      <c r="G264" s="134">
        <v>0</v>
      </c>
      <c r="H264" s="134">
        <v>0</v>
      </c>
      <c r="I264" s="134">
        <v>0</v>
      </c>
      <c r="J264" s="134">
        <v>0</v>
      </c>
      <c r="K264" s="134">
        <v>0</v>
      </c>
    </row>
    <row r="265" spans="1:11" ht="19.899999999999999" customHeight="1" x14ac:dyDescent="0.25">
      <c r="A265" s="2" t="s">
        <v>215</v>
      </c>
      <c r="B265" s="133">
        <v>0</v>
      </c>
      <c r="C265" s="133">
        <v>0</v>
      </c>
      <c r="D265" s="133">
        <v>0</v>
      </c>
      <c r="E265" s="133">
        <v>0</v>
      </c>
      <c r="F265" s="133">
        <v>0</v>
      </c>
      <c r="G265" s="133">
        <v>0</v>
      </c>
      <c r="H265" s="133">
        <v>0</v>
      </c>
      <c r="I265" s="133">
        <v>0</v>
      </c>
      <c r="J265" s="133">
        <v>0</v>
      </c>
      <c r="K265" s="133">
        <v>0</v>
      </c>
    </row>
    <row r="266" spans="1:11" ht="19.899999999999999" customHeight="1" x14ac:dyDescent="0.25">
      <c r="A266" s="1" t="s">
        <v>216</v>
      </c>
      <c r="B266" s="134">
        <v>0</v>
      </c>
      <c r="C266" s="134">
        <v>0</v>
      </c>
      <c r="D266" s="134">
        <v>0</v>
      </c>
      <c r="E266" s="134">
        <v>0</v>
      </c>
      <c r="F266" s="134">
        <v>0</v>
      </c>
      <c r="G266" s="134">
        <v>0</v>
      </c>
      <c r="H266" s="134">
        <v>0</v>
      </c>
      <c r="I266" s="134">
        <v>0</v>
      </c>
      <c r="J266" s="134">
        <v>0</v>
      </c>
      <c r="K266" s="134">
        <v>0</v>
      </c>
    </row>
    <row r="267" spans="1:11" ht="19.899999999999999" customHeight="1" x14ac:dyDescent="0.25">
      <c r="A267" s="2" t="s">
        <v>217</v>
      </c>
      <c r="B267" s="133">
        <v>81.620999999999995</v>
      </c>
      <c r="C267" s="133">
        <v>-37.920999999999999</v>
      </c>
      <c r="D267" s="133">
        <v>-21.536000000000001</v>
      </c>
      <c r="E267" s="133">
        <v>61.46</v>
      </c>
      <c r="F267" s="133">
        <v>8.7159999999999993</v>
      </c>
      <c r="G267" s="133">
        <v>0</v>
      </c>
      <c r="H267" s="133">
        <v>0</v>
      </c>
      <c r="I267" s="133">
        <v>0</v>
      </c>
      <c r="J267" s="133">
        <v>0</v>
      </c>
      <c r="K267" s="133">
        <v>0</v>
      </c>
    </row>
    <row r="268" spans="1:11" ht="19.899999999999999" customHeight="1" x14ac:dyDescent="0.25">
      <c r="A268" s="1" t="s">
        <v>218</v>
      </c>
      <c r="B268" s="134">
        <v>0</v>
      </c>
      <c r="C268" s="134">
        <v>0</v>
      </c>
      <c r="D268" s="134">
        <v>0</v>
      </c>
      <c r="E268" s="134">
        <v>0</v>
      </c>
      <c r="F268" s="134">
        <v>0</v>
      </c>
      <c r="G268" s="134">
        <v>0</v>
      </c>
      <c r="H268" s="134">
        <v>0</v>
      </c>
      <c r="I268" s="134">
        <v>0</v>
      </c>
      <c r="J268" s="134">
        <v>0</v>
      </c>
      <c r="K268" s="134">
        <v>0</v>
      </c>
    </row>
    <row r="269" spans="1:11" ht="19.899999999999999" customHeight="1" x14ac:dyDescent="0.25">
      <c r="A269" s="2" t="s">
        <v>219</v>
      </c>
      <c r="B269" s="133">
        <v>0</v>
      </c>
      <c r="C269" s="133">
        <v>0</v>
      </c>
      <c r="D269" s="133">
        <v>0</v>
      </c>
      <c r="E269" s="133">
        <v>0</v>
      </c>
      <c r="F269" s="133">
        <v>0</v>
      </c>
      <c r="G269" s="133">
        <v>-20.68</v>
      </c>
      <c r="H269" s="133">
        <v>-2.0169999999999999</v>
      </c>
      <c r="I269" s="133">
        <v>-8.891</v>
      </c>
      <c r="J269" s="133">
        <v>0</v>
      </c>
      <c r="K269" s="133">
        <v>0</v>
      </c>
    </row>
    <row r="270" spans="1:11" ht="19.899999999999999" customHeight="1" x14ac:dyDescent="0.25">
      <c r="A270" s="1" t="s">
        <v>220</v>
      </c>
      <c r="B270" s="134">
        <v>141</v>
      </c>
      <c r="C270" s="134">
        <v>541</v>
      </c>
      <c r="D270" s="134">
        <v>2.0249999999999999</v>
      </c>
      <c r="E270" s="134">
        <v>896</v>
      </c>
      <c r="F270" s="134">
        <v>888</v>
      </c>
      <c r="G270" s="134">
        <v>0</v>
      </c>
      <c r="H270" s="134">
        <v>0</v>
      </c>
      <c r="I270" s="134">
        <v>8.891</v>
      </c>
      <c r="J270" s="134">
        <v>0</v>
      </c>
      <c r="K270" s="134">
        <v>0</v>
      </c>
    </row>
    <row r="271" spans="1:11" ht="19.899999999999999" customHeight="1" x14ac:dyDescent="0.25">
      <c r="A271" s="2" t="s">
        <v>221</v>
      </c>
      <c r="B271" s="133">
        <v>0</v>
      </c>
      <c r="C271" s="133">
        <v>0</v>
      </c>
      <c r="D271" s="133">
        <v>0</v>
      </c>
      <c r="E271" s="133">
        <v>0</v>
      </c>
      <c r="F271" s="133">
        <v>0</v>
      </c>
      <c r="G271" s="133">
        <v>0</v>
      </c>
      <c r="H271" s="133">
        <v>0</v>
      </c>
      <c r="I271" s="133">
        <v>0</v>
      </c>
      <c r="J271" s="133">
        <v>0</v>
      </c>
      <c r="K271" s="133">
        <v>0</v>
      </c>
    </row>
    <row r="272" spans="1:11" ht="19.899999999999999" customHeight="1" x14ac:dyDescent="0.25">
      <c r="A272" s="1" t="s">
        <v>222</v>
      </c>
      <c r="B272" s="134">
        <v>0</v>
      </c>
      <c r="C272" s="134">
        <v>0</v>
      </c>
      <c r="D272" s="134">
        <v>0</v>
      </c>
      <c r="E272" s="134">
        <v>0</v>
      </c>
      <c r="F272" s="134">
        <v>0</v>
      </c>
      <c r="G272" s="134">
        <v>0</v>
      </c>
      <c r="H272" s="134">
        <v>-1.0449999999999999</v>
      </c>
      <c r="I272" s="134">
        <v>-245</v>
      </c>
      <c r="J272" s="134">
        <v>3.9340000000000002</v>
      </c>
      <c r="K272" s="134">
        <v>2.2999999999999998</v>
      </c>
    </row>
    <row r="273" spans="1:11" ht="19.899999999999999" customHeight="1" x14ac:dyDescent="0.25">
      <c r="A273" s="2" t="s">
        <v>223</v>
      </c>
      <c r="B273" s="135">
        <v>102.834</v>
      </c>
      <c r="C273" s="135">
        <v>21.071999999999999</v>
      </c>
      <c r="D273" s="135">
        <v>58.451999999999998</v>
      </c>
      <c r="E273" s="135">
        <v>77.962999999999994</v>
      </c>
      <c r="F273" s="135">
        <v>15.606</v>
      </c>
      <c r="G273" s="135">
        <v>6.0019999999999998</v>
      </c>
      <c r="H273" s="135">
        <v>26.681999999999999</v>
      </c>
      <c r="I273" s="135">
        <v>29.744</v>
      </c>
      <c r="J273" s="135">
        <v>29.988</v>
      </c>
      <c r="K273" s="135">
        <v>26.053999999999998</v>
      </c>
    </row>
    <row r="274" spans="1:11" ht="19.899999999999999" customHeight="1" x14ac:dyDescent="0.25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1:11" ht="19.899999999999999" customHeight="1" x14ac:dyDescent="0.25">
      <c r="A275" s="2" t="s">
        <v>224</v>
      </c>
      <c r="B275" s="135">
        <v>0</v>
      </c>
      <c r="C275" s="135">
        <v>0</v>
      </c>
      <c r="D275" s="135">
        <v>0</v>
      </c>
      <c r="E275" s="135">
        <v>0</v>
      </c>
      <c r="F275" s="135">
        <v>0</v>
      </c>
      <c r="G275" s="135">
        <v>0</v>
      </c>
      <c r="H275" s="135">
        <v>0</v>
      </c>
      <c r="I275" s="135">
        <v>0</v>
      </c>
      <c r="J275" s="135">
        <v>0</v>
      </c>
      <c r="K275" s="135">
        <v>0</v>
      </c>
    </row>
    <row r="276" spans="1:11" ht="19.899999999999999" customHeight="1" x14ac:dyDescent="0.25">
      <c r="A276" s="1" t="s">
        <v>225</v>
      </c>
      <c r="B276" s="132">
        <v>-750.63900000000001</v>
      </c>
      <c r="C276" s="132">
        <v>-587.07500000000005</v>
      </c>
      <c r="D276" s="132">
        <v>-375.25299999999999</v>
      </c>
      <c r="E276" s="132">
        <v>-448.65499999999997</v>
      </c>
      <c r="F276" s="132">
        <v>-179.42599999999999</v>
      </c>
      <c r="G276" s="132">
        <v>-219.7</v>
      </c>
      <c r="H276" s="132">
        <v>-188.60300000000001</v>
      </c>
      <c r="I276" s="132">
        <v>-96.198999999999998</v>
      </c>
      <c r="J276" s="132">
        <v>-66.448999999999998</v>
      </c>
      <c r="K276" s="132">
        <v>-66.415000000000006</v>
      </c>
    </row>
    <row r="277" spans="1:11" ht="19.899999999999999" customHeight="1" x14ac:dyDescent="0.25">
      <c r="A277" s="2" t="s">
        <v>226</v>
      </c>
      <c r="B277" s="133">
        <v>-11.362</v>
      </c>
      <c r="C277" s="133">
        <v>-11.593</v>
      </c>
      <c r="D277" s="133">
        <v>0</v>
      </c>
      <c r="E277" s="133">
        <v>0</v>
      </c>
      <c r="F277" s="133">
        <v>0</v>
      </c>
      <c r="G277" s="133">
        <v>0</v>
      </c>
      <c r="H277" s="133">
        <v>0</v>
      </c>
      <c r="I277" s="133">
        <v>0</v>
      </c>
      <c r="J277" s="133">
        <v>0</v>
      </c>
      <c r="K277" s="133">
        <v>0</v>
      </c>
    </row>
    <row r="278" spans="1:11" ht="19.899999999999999" customHeight="1" x14ac:dyDescent="0.25">
      <c r="A278" s="1" t="s">
        <v>227</v>
      </c>
      <c r="B278" s="134">
        <v>-538.31100000000004</v>
      </c>
      <c r="C278" s="134">
        <v>-151.971</v>
      </c>
      <c r="D278" s="134">
        <v>-211.822</v>
      </c>
      <c r="E278" s="134">
        <v>53.584000000000003</v>
      </c>
      <c r="F278" s="134">
        <v>-269.21600000000001</v>
      </c>
      <c r="G278" s="134">
        <v>19.594000000000001</v>
      </c>
      <c r="H278" s="134">
        <v>-55.627000000000002</v>
      </c>
      <c r="I278" s="134">
        <v>-95.506</v>
      </c>
      <c r="J278" s="134">
        <v>-29.75</v>
      </c>
      <c r="K278" s="134">
        <v>-34</v>
      </c>
    </row>
    <row r="279" spans="1:11" ht="19.899999999999999" customHeight="1" x14ac:dyDescent="0.25">
      <c r="A279" s="2" t="s">
        <v>228</v>
      </c>
      <c r="B279" s="133">
        <v>0</v>
      </c>
      <c r="C279" s="133">
        <v>0</v>
      </c>
      <c r="D279" s="133">
        <v>0</v>
      </c>
      <c r="E279" s="133">
        <v>0</v>
      </c>
      <c r="F279" s="133">
        <v>0</v>
      </c>
      <c r="G279" s="133">
        <v>0</v>
      </c>
      <c r="H279" s="133">
        <v>0</v>
      </c>
      <c r="I279" s="133">
        <v>0</v>
      </c>
      <c r="J279" s="133">
        <v>0</v>
      </c>
      <c r="K279" s="133">
        <v>0</v>
      </c>
    </row>
    <row r="280" spans="1:11" ht="19.899999999999999" customHeight="1" x14ac:dyDescent="0.25">
      <c r="A280" s="1" t="s">
        <v>229</v>
      </c>
      <c r="B280" s="134">
        <v>0</v>
      </c>
      <c r="C280" s="134">
        <v>0</v>
      </c>
      <c r="D280" s="134">
        <v>0</v>
      </c>
      <c r="E280" s="134">
        <v>0</v>
      </c>
      <c r="F280" s="134">
        <v>0</v>
      </c>
      <c r="G280" s="134">
        <v>0</v>
      </c>
      <c r="H280" s="134">
        <v>0</v>
      </c>
      <c r="I280" s="134">
        <v>0</v>
      </c>
      <c r="J280" s="134">
        <v>0</v>
      </c>
      <c r="K280" s="134">
        <v>0</v>
      </c>
    </row>
    <row r="281" spans="1:11" ht="19.899999999999999" customHeight="1" x14ac:dyDescent="0.25">
      <c r="A281" s="2" t="s">
        <v>230</v>
      </c>
      <c r="B281" s="133">
        <v>0</v>
      </c>
      <c r="C281" s="133">
        <v>0</v>
      </c>
      <c r="D281" s="133">
        <v>0</v>
      </c>
      <c r="E281" s="133">
        <v>0</v>
      </c>
      <c r="F281" s="133">
        <v>0</v>
      </c>
      <c r="G281" s="133">
        <v>20.68</v>
      </c>
      <c r="H281" s="133">
        <v>2.0169999999999999</v>
      </c>
      <c r="I281" s="133">
        <v>8.891</v>
      </c>
      <c r="J281" s="133">
        <v>0</v>
      </c>
      <c r="K281" s="133">
        <v>0</v>
      </c>
    </row>
    <row r="282" spans="1:11" ht="19.899999999999999" customHeight="1" x14ac:dyDescent="0.25">
      <c r="A282" s="1" t="s">
        <v>231</v>
      </c>
      <c r="B282" s="134">
        <v>0</v>
      </c>
      <c r="C282" s="134">
        <v>0</v>
      </c>
      <c r="D282" s="134">
        <v>0</v>
      </c>
      <c r="E282" s="134">
        <v>0</v>
      </c>
      <c r="F282" s="134">
        <v>0</v>
      </c>
      <c r="G282" s="134">
        <v>0</v>
      </c>
      <c r="H282" s="134">
        <v>0</v>
      </c>
      <c r="I282" s="134">
        <v>0</v>
      </c>
      <c r="J282" s="134">
        <v>0</v>
      </c>
      <c r="K282" s="134">
        <v>0</v>
      </c>
    </row>
    <row r="283" spans="1:11" ht="19.899999999999999" customHeight="1" x14ac:dyDescent="0.25">
      <c r="A283" s="2" t="s">
        <v>232</v>
      </c>
      <c r="B283" s="133">
        <v>-33.101999999999997</v>
      </c>
      <c r="C283" s="133">
        <v>0</v>
      </c>
      <c r="D283" s="133">
        <v>0</v>
      </c>
      <c r="E283" s="133">
        <v>19.818000000000001</v>
      </c>
      <c r="F283" s="133">
        <v>-12</v>
      </c>
      <c r="G283" s="133">
        <v>0</v>
      </c>
      <c r="H283" s="133">
        <v>22.513000000000002</v>
      </c>
      <c r="I283" s="133">
        <v>0</v>
      </c>
      <c r="J283" s="133">
        <v>0</v>
      </c>
      <c r="K283" s="133">
        <v>0</v>
      </c>
    </row>
    <row r="284" spans="1:11" ht="19.899999999999999" customHeight="1" x14ac:dyDescent="0.25">
      <c r="A284" s="1" t="s">
        <v>233</v>
      </c>
      <c r="B284" s="132" t="s">
        <v>453</v>
      </c>
      <c r="C284" s="132">
        <v>-750.63900000000001</v>
      </c>
      <c r="D284" s="132">
        <v>-587.07500000000005</v>
      </c>
      <c r="E284" s="132">
        <v>-375.25299999999999</v>
      </c>
      <c r="F284" s="132">
        <v>-448.654</v>
      </c>
      <c r="G284" s="132">
        <v>-179.42599999999999</v>
      </c>
      <c r="H284" s="132">
        <v>-219.7</v>
      </c>
      <c r="I284" s="132">
        <v>-182.81399999999999</v>
      </c>
      <c r="J284" s="132">
        <v>-96.198999999999998</v>
      </c>
      <c r="K284" s="132">
        <v>-66.448999999999998</v>
      </c>
    </row>
    <row r="285" spans="1:11" ht="19.899999999999999" customHeight="1" x14ac:dyDescent="0.25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</row>
    <row r="286" spans="1:11" ht="19.899999999999999" customHeight="1" x14ac:dyDescent="0.25">
      <c r="A286" s="1" t="s">
        <v>234</v>
      </c>
      <c r="B286" s="132">
        <v>437.774</v>
      </c>
      <c r="C286" s="132">
        <v>576.34400000000005</v>
      </c>
      <c r="D286" s="132">
        <v>687.88099999999997</v>
      </c>
      <c r="E286" s="132">
        <v>919.21400000000006</v>
      </c>
      <c r="F286" s="132">
        <v>783.45600000000002</v>
      </c>
      <c r="G286" s="132">
        <v>936.553</v>
      </c>
      <c r="H286" s="132">
        <v>341.154</v>
      </c>
      <c r="I286" s="132">
        <v>333.11399999999998</v>
      </c>
      <c r="J286" s="132">
        <v>307.81799999999998</v>
      </c>
      <c r="K286" s="132">
        <v>43.33</v>
      </c>
    </row>
    <row r="287" spans="1:11" ht="19.899999999999999" customHeight="1" x14ac:dyDescent="0.25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9" spans="1:11" ht="19.899999999999999" customHeight="1" thickBot="1" x14ac:dyDescent="0.3">
      <c r="A289" s="147" t="s">
        <v>235</v>
      </c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</row>
    <row r="290" spans="1:11" ht="19.899999999999999" customHeight="1" x14ac:dyDescent="0.25">
      <c r="A290" s="123" t="s">
        <v>1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9.899999999999999" customHeight="1" x14ac:dyDescent="0.25">
      <c r="A291" s="124" t="s">
        <v>3</v>
      </c>
      <c r="B291" s="125">
        <v>2019</v>
      </c>
      <c r="C291" s="125">
        <v>2018</v>
      </c>
      <c r="D291" s="125">
        <v>2017</v>
      </c>
      <c r="E291" s="125">
        <v>2016</v>
      </c>
      <c r="F291" s="125">
        <v>2015</v>
      </c>
      <c r="G291" s="125">
        <v>2014</v>
      </c>
      <c r="H291" s="125">
        <v>2013</v>
      </c>
      <c r="I291" s="125">
        <v>2012</v>
      </c>
      <c r="J291" s="125">
        <v>2011</v>
      </c>
      <c r="K291" s="125">
        <v>2010</v>
      </c>
    </row>
    <row r="292" spans="1:11" ht="19.899999999999999" customHeight="1" x14ac:dyDescent="0.25">
      <c r="A292" s="124" t="s">
        <v>4</v>
      </c>
      <c r="B292" s="125">
        <v>12</v>
      </c>
      <c r="C292" s="125">
        <v>12</v>
      </c>
      <c r="D292" s="125">
        <v>12</v>
      </c>
      <c r="E292" s="125">
        <v>12</v>
      </c>
      <c r="F292" s="125">
        <v>12</v>
      </c>
      <c r="G292" s="125">
        <v>12</v>
      </c>
      <c r="H292" s="125">
        <v>12</v>
      </c>
      <c r="I292" s="125">
        <v>12</v>
      </c>
      <c r="J292" s="125">
        <v>12</v>
      </c>
      <c r="K292" s="125">
        <v>12</v>
      </c>
    </row>
    <row r="293" spans="1:11" ht="19.899999999999999" customHeight="1" x14ac:dyDescent="0.25">
      <c r="A293" s="124" t="s">
        <v>5</v>
      </c>
      <c r="B293" s="125" t="s">
        <v>333</v>
      </c>
      <c r="C293" s="125" t="s">
        <v>333</v>
      </c>
      <c r="D293" s="125" t="s">
        <v>333</v>
      </c>
      <c r="E293" s="125" t="s">
        <v>333</v>
      </c>
      <c r="F293" s="125" t="s">
        <v>333</v>
      </c>
      <c r="G293" s="125" t="s">
        <v>333</v>
      </c>
      <c r="H293" s="125" t="s">
        <v>333</v>
      </c>
      <c r="I293" s="125" t="s">
        <v>333</v>
      </c>
      <c r="J293" s="125" t="s">
        <v>333</v>
      </c>
      <c r="K293" s="125" t="s">
        <v>333</v>
      </c>
    </row>
    <row r="294" spans="1:11" ht="19.899999999999999" customHeight="1" x14ac:dyDescent="0.25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</row>
    <row r="295" spans="1:11" ht="19.899999999999999" customHeight="1" x14ac:dyDescent="0.25">
      <c r="A295" s="126" t="s">
        <v>236</v>
      </c>
      <c r="B295" s="127" t="s">
        <v>8</v>
      </c>
      <c r="C295" s="127" t="s">
        <v>8</v>
      </c>
      <c r="D295" s="127" t="s">
        <v>8</v>
      </c>
      <c r="E295" s="127" t="s">
        <v>8</v>
      </c>
      <c r="F295" s="127" t="s">
        <v>8</v>
      </c>
      <c r="G295" s="127" t="s">
        <v>8</v>
      </c>
      <c r="H295" s="127" t="s">
        <v>8</v>
      </c>
      <c r="I295" s="127" t="s">
        <v>8</v>
      </c>
      <c r="J295" s="127" t="s">
        <v>8</v>
      </c>
      <c r="K295" s="127" t="s">
        <v>8</v>
      </c>
    </row>
    <row r="296" spans="1:11" ht="19.899999999999999" customHeight="1" x14ac:dyDescent="0.25">
      <c r="A296" s="1" t="s">
        <v>237</v>
      </c>
      <c r="B296" s="134">
        <v>-699.25699999999995</v>
      </c>
      <c r="C296" s="134">
        <v>-168.446</v>
      </c>
      <c r="D296" s="134">
        <v>-284.55700000000002</v>
      </c>
      <c r="E296" s="134">
        <v>53.27</v>
      </c>
      <c r="F296" s="134">
        <v>-512.06899999999996</v>
      </c>
      <c r="G296" s="134">
        <v>-103.465</v>
      </c>
      <c r="H296" s="134">
        <v>-161.876</v>
      </c>
      <c r="I296" s="134">
        <v>-167.816</v>
      </c>
      <c r="J296" s="134">
        <v>-30.908999999999999</v>
      </c>
      <c r="K296" s="134">
        <v>-1.6459999999999999</v>
      </c>
    </row>
    <row r="297" spans="1:11" ht="19.899999999999999" customHeight="1" x14ac:dyDescent="0.25">
      <c r="A297" s="2" t="s">
        <v>238</v>
      </c>
      <c r="B297" s="133">
        <v>652.60199999999998</v>
      </c>
      <c r="C297" s="133">
        <v>70.176000000000002</v>
      </c>
      <c r="D297" s="133">
        <v>204.411</v>
      </c>
      <c r="E297" s="133">
        <v>-132.51499999999999</v>
      </c>
      <c r="F297" s="133">
        <v>447.23899999999998</v>
      </c>
      <c r="G297" s="133">
        <v>69.352999999999994</v>
      </c>
      <c r="H297" s="133">
        <v>136.18199999999999</v>
      </c>
      <c r="I297" s="133">
        <v>114.188</v>
      </c>
      <c r="J297" s="133">
        <v>7.0759999999999996</v>
      </c>
      <c r="K297" s="133">
        <v>3.7919999999999998</v>
      </c>
    </row>
    <row r="298" spans="1:11" ht="19.899999999999999" customHeight="1" x14ac:dyDescent="0.25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1:11" ht="19.899999999999999" customHeight="1" x14ac:dyDescent="0.25">
      <c r="A299" s="2" t="s">
        <v>239</v>
      </c>
      <c r="B299" s="135">
        <v>-46.655000000000001</v>
      </c>
      <c r="C299" s="135">
        <v>-98.27</v>
      </c>
      <c r="D299" s="135">
        <v>-80.146000000000001</v>
      </c>
      <c r="E299" s="135">
        <v>-79.245000000000005</v>
      </c>
      <c r="F299" s="135">
        <v>-64.83</v>
      </c>
      <c r="G299" s="135">
        <v>-34.112000000000002</v>
      </c>
      <c r="H299" s="135">
        <v>-25.693999999999999</v>
      </c>
      <c r="I299" s="135">
        <v>-53.628</v>
      </c>
      <c r="J299" s="135">
        <v>-23.832999999999998</v>
      </c>
      <c r="K299" s="135">
        <v>2.1459999999999999</v>
      </c>
    </row>
    <row r="300" spans="1:11" ht="19.899999999999999" customHeight="1" x14ac:dyDescent="0.25">
      <c r="A300" s="1" t="s">
        <v>240</v>
      </c>
      <c r="B300" s="134">
        <v>0</v>
      </c>
      <c r="C300" s="134">
        <v>0</v>
      </c>
      <c r="D300" s="134">
        <v>0</v>
      </c>
      <c r="E300" s="134">
        <v>0</v>
      </c>
      <c r="F300" s="134">
        <v>0</v>
      </c>
      <c r="G300" s="134">
        <v>0</v>
      </c>
      <c r="H300" s="134">
        <v>0</v>
      </c>
      <c r="I300" s="134">
        <v>0</v>
      </c>
      <c r="J300" s="134">
        <v>0</v>
      </c>
      <c r="K300" s="134">
        <v>0</v>
      </c>
    </row>
    <row r="301" spans="1:11" ht="19.899999999999999" customHeight="1" x14ac:dyDescent="0.25">
      <c r="A301" s="2" t="s">
        <v>241</v>
      </c>
      <c r="B301" s="133">
        <v>0</v>
      </c>
      <c r="C301" s="133">
        <v>0</v>
      </c>
      <c r="D301" s="133">
        <v>0</v>
      </c>
      <c r="E301" s="133">
        <v>0</v>
      </c>
      <c r="F301" s="133">
        <v>0</v>
      </c>
      <c r="G301" s="133">
        <v>0</v>
      </c>
      <c r="H301" s="133">
        <v>0</v>
      </c>
      <c r="I301" s="133">
        <v>0</v>
      </c>
      <c r="J301" s="133">
        <v>0</v>
      </c>
      <c r="K301" s="133">
        <v>0</v>
      </c>
    </row>
    <row r="302" spans="1:11" ht="19.899999999999999" customHeight="1" x14ac:dyDescent="0.25">
      <c r="A302" s="1" t="s">
        <v>242</v>
      </c>
      <c r="B302" s="132">
        <v>-100.628</v>
      </c>
      <c r="C302" s="132">
        <v>32.628999999999998</v>
      </c>
      <c r="D302" s="132">
        <v>-3.01</v>
      </c>
      <c r="E302" s="132">
        <v>-2.13</v>
      </c>
      <c r="F302" s="132">
        <v>25.7</v>
      </c>
      <c r="G302" s="132">
        <v>-5.0209999999999999</v>
      </c>
      <c r="H302" s="132">
        <v>7.5369999999999999</v>
      </c>
      <c r="I302" s="132">
        <v>-80.290999999999997</v>
      </c>
      <c r="J302" s="132">
        <v>783</v>
      </c>
      <c r="K302" s="132">
        <v>-2.4209999999999998</v>
      </c>
    </row>
    <row r="303" spans="1:11" ht="19.899999999999999" customHeight="1" x14ac:dyDescent="0.25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</row>
    <row r="304" spans="1:11" ht="19.899999999999999" customHeight="1" x14ac:dyDescent="0.25">
      <c r="A304" s="1" t="s">
        <v>243</v>
      </c>
      <c r="B304" s="134">
        <v>-1.839</v>
      </c>
      <c r="C304" s="134">
        <v>2.8210000000000002</v>
      </c>
      <c r="D304" s="134">
        <v>1.8460000000000001</v>
      </c>
      <c r="E304" s="134">
        <v>-2.6880000000000002</v>
      </c>
      <c r="F304" s="134">
        <v>-616</v>
      </c>
      <c r="G304" s="134">
        <v>0</v>
      </c>
      <c r="H304" s="134">
        <v>2.54</v>
      </c>
      <c r="I304" s="134">
        <v>-132</v>
      </c>
      <c r="J304" s="134">
        <v>-104</v>
      </c>
      <c r="K304" s="134">
        <v>-257</v>
      </c>
    </row>
    <row r="305" spans="1:11" ht="19.899999999999999" customHeight="1" x14ac:dyDescent="0.25">
      <c r="A305" s="2" t="s">
        <v>244</v>
      </c>
      <c r="B305" s="133">
        <v>-53.39</v>
      </c>
      <c r="C305" s="133">
        <v>49.697000000000003</v>
      </c>
      <c r="D305" s="133">
        <v>1.2130000000000001</v>
      </c>
      <c r="E305" s="133">
        <v>3.7469999999999999</v>
      </c>
      <c r="F305" s="133">
        <v>36.834000000000003</v>
      </c>
      <c r="G305" s="133">
        <v>2.89</v>
      </c>
      <c r="H305" s="133">
        <v>4.9950000000000001</v>
      </c>
      <c r="I305" s="133">
        <v>-78.900999999999996</v>
      </c>
      <c r="J305" s="133">
        <v>-2.5470000000000002</v>
      </c>
      <c r="K305" s="133">
        <v>-174</v>
      </c>
    </row>
    <row r="306" spans="1:11" ht="19.899999999999999" customHeight="1" x14ac:dyDescent="0.25">
      <c r="A306" s="1" t="s">
        <v>245</v>
      </c>
      <c r="B306" s="134">
        <v>-45.399000000000001</v>
      </c>
      <c r="C306" s="134">
        <v>-19.888999999999999</v>
      </c>
      <c r="D306" s="134">
        <v>-6.069</v>
      </c>
      <c r="E306" s="134">
        <v>-3.1890000000000001</v>
      </c>
      <c r="F306" s="134">
        <v>-10.518000000000001</v>
      </c>
      <c r="G306" s="134">
        <v>-7.9109999999999996</v>
      </c>
      <c r="H306" s="134">
        <v>2</v>
      </c>
      <c r="I306" s="134">
        <v>-1.258</v>
      </c>
      <c r="J306" s="134">
        <v>3.4340000000000002</v>
      </c>
      <c r="K306" s="134">
        <v>-1.99</v>
      </c>
    </row>
    <row r="307" spans="1:11" ht="19.899999999999999" customHeight="1" x14ac:dyDescent="0.25">
      <c r="A307" s="2" t="s">
        <v>246</v>
      </c>
      <c r="B307" s="133">
        <v>0</v>
      </c>
      <c r="C307" s="133">
        <v>0</v>
      </c>
      <c r="D307" s="133">
        <v>0</v>
      </c>
      <c r="E307" s="133">
        <v>0</v>
      </c>
      <c r="F307" s="133">
        <v>0</v>
      </c>
      <c r="G307" s="133">
        <v>0</v>
      </c>
      <c r="H307" s="133">
        <v>0</v>
      </c>
      <c r="I307" s="133">
        <v>0</v>
      </c>
      <c r="J307" s="133">
        <v>0</v>
      </c>
      <c r="K307" s="133">
        <v>0</v>
      </c>
    </row>
    <row r="308" spans="1:11" ht="19.899999999999999" customHeight="1" x14ac:dyDescent="0.25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1:11" ht="19.899999999999999" customHeight="1" x14ac:dyDescent="0.25">
      <c r="A309" s="2" t="s">
        <v>247</v>
      </c>
      <c r="B309" s="135">
        <v>-147.28299999999999</v>
      </c>
      <c r="C309" s="135">
        <v>-65.641000000000005</v>
      </c>
      <c r="D309" s="135">
        <v>-83.156000000000006</v>
      </c>
      <c r="E309" s="135">
        <v>-81.375</v>
      </c>
      <c r="F309" s="135">
        <v>-39.130000000000003</v>
      </c>
      <c r="G309" s="135">
        <v>-39.133000000000003</v>
      </c>
      <c r="H309" s="135">
        <v>-18.157</v>
      </c>
      <c r="I309" s="135">
        <v>-133.91900000000001</v>
      </c>
      <c r="J309" s="135">
        <v>-23.05</v>
      </c>
      <c r="K309" s="135">
        <v>-275</v>
      </c>
    </row>
    <row r="310" spans="1:11" ht="19.899999999999999" customHeight="1" x14ac:dyDescent="0.25">
      <c r="A310" s="1" t="s">
        <v>248</v>
      </c>
      <c r="B310" s="134">
        <v>6.2880000000000003</v>
      </c>
      <c r="C310" s="134">
        <v>20.129000000000001</v>
      </c>
      <c r="D310" s="134">
        <v>-3.988</v>
      </c>
      <c r="E310" s="134">
        <v>-8.7520000000000007</v>
      </c>
      <c r="F310" s="134">
        <v>-6.96</v>
      </c>
      <c r="G310" s="134">
        <v>434</v>
      </c>
      <c r="H310" s="134">
        <v>-844</v>
      </c>
      <c r="I310" s="134">
        <v>45.850999999999999</v>
      </c>
      <c r="J310" s="134">
        <v>-1.254</v>
      </c>
      <c r="K310" s="134">
        <v>-718</v>
      </c>
    </row>
    <row r="311" spans="1:11" ht="19.899999999999999" customHeight="1" x14ac:dyDescent="0.25">
      <c r="A311" s="2" t="s">
        <v>249</v>
      </c>
      <c r="B311" s="133">
        <v>16</v>
      </c>
      <c r="C311" s="133">
        <v>336</v>
      </c>
      <c r="D311" s="133">
        <v>0</v>
      </c>
      <c r="E311" s="133">
        <v>0</v>
      </c>
      <c r="F311" s="133">
        <v>0</v>
      </c>
      <c r="G311" s="133">
        <v>-32</v>
      </c>
      <c r="H311" s="133">
        <v>33</v>
      </c>
      <c r="I311" s="133">
        <v>40.99</v>
      </c>
      <c r="J311" s="133">
        <v>0</v>
      </c>
      <c r="K311" s="133">
        <v>0</v>
      </c>
    </row>
    <row r="312" spans="1:11" ht="19.899999999999999" customHeight="1" x14ac:dyDescent="0.25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1:11" ht="19.899999999999999" customHeight="1" x14ac:dyDescent="0.25">
      <c r="A313" s="2" t="s">
        <v>250</v>
      </c>
      <c r="B313" s="135">
        <v>-153.58699999999999</v>
      </c>
      <c r="C313" s="135">
        <v>-86.105999999999995</v>
      </c>
      <c r="D313" s="135">
        <v>-79.168000000000006</v>
      </c>
      <c r="E313" s="135">
        <v>-72.623000000000005</v>
      </c>
      <c r="F313" s="135">
        <v>-32.17</v>
      </c>
      <c r="G313" s="135">
        <v>-39.534999999999997</v>
      </c>
      <c r="H313" s="135">
        <v>-17.346</v>
      </c>
      <c r="I313" s="135">
        <v>-220.76</v>
      </c>
      <c r="J313" s="135">
        <v>-21.795999999999999</v>
      </c>
      <c r="K313" s="135">
        <v>443</v>
      </c>
    </row>
    <row r="314" spans="1:11" ht="19.899999999999999" customHeight="1" x14ac:dyDescent="0.25">
      <c r="A314" s="1" t="s">
        <v>251</v>
      </c>
      <c r="B314" s="134">
        <v>0</v>
      </c>
      <c r="C314" s="134">
        <v>0</v>
      </c>
      <c r="D314" s="134">
        <v>0</v>
      </c>
      <c r="E314" s="134">
        <v>0</v>
      </c>
      <c r="F314" s="134">
        <v>0</v>
      </c>
      <c r="G314" s="134">
        <v>0</v>
      </c>
      <c r="H314" s="134">
        <v>24.574000000000002</v>
      </c>
      <c r="I314" s="134">
        <v>51.801000000000002</v>
      </c>
      <c r="J314" s="134">
        <v>0</v>
      </c>
      <c r="K314" s="134">
        <v>0</v>
      </c>
    </row>
    <row r="315" spans="1:11" ht="19.899999999999999" customHeight="1" x14ac:dyDescent="0.25">
      <c r="A315" s="2" t="s">
        <v>252</v>
      </c>
      <c r="B315" s="133">
        <v>0</v>
      </c>
      <c r="C315" s="133">
        <v>0</v>
      </c>
      <c r="D315" s="133">
        <v>0</v>
      </c>
      <c r="E315" s="133">
        <v>0</v>
      </c>
      <c r="F315" s="133">
        <v>0</v>
      </c>
      <c r="G315" s="133">
        <v>0</v>
      </c>
      <c r="H315" s="133">
        <v>0</v>
      </c>
      <c r="I315" s="133">
        <v>0</v>
      </c>
      <c r="J315" s="133">
        <v>0</v>
      </c>
      <c r="K315" s="133">
        <v>0</v>
      </c>
    </row>
    <row r="316" spans="1:11" ht="19.899999999999999" customHeight="1" x14ac:dyDescent="0.25">
      <c r="A316" s="1" t="s">
        <v>253</v>
      </c>
      <c r="B316" s="132">
        <v>-153.58699999999999</v>
      </c>
      <c r="C316" s="132">
        <v>-86.105999999999995</v>
      </c>
      <c r="D316" s="132">
        <v>-79.168000000000006</v>
      </c>
      <c r="E316" s="132">
        <v>-72.623000000000005</v>
      </c>
      <c r="F316" s="132">
        <v>-32.17</v>
      </c>
      <c r="G316" s="132">
        <v>-39.534999999999997</v>
      </c>
      <c r="H316" s="132">
        <v>-41.92</v>
      </c>
      <c r="I316" s="132">
        <v>-272.56099999999998</v>
      </c>
      <c r="J316" s="132">
        <v>-21.795999999999999</v>
      </c>
      <c r="K316" s="132">
        <v>443</v>
      </c>
    </row>
    <row r="317" spans="1:11" ht="19.899999999999999" customHeight="1" x14ac:dyDescent="0.25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</row>
    <row r="318" spans="1:11" ht="19.899999999999999" customHeight="1" x14ac:dyDescent="0.25">
      <c r="A318" s="1" t="s">
        <v>254</v>
      </c>
      <c r="B318" s="134">
        <v>4.3390000000000004</v>
      </c>
      <c r="C318" s="134">
        <v>6.3769999999999998</v>
      </c>
      <c r="D318" s="134">
        <v>8.2829999999999995</v>
      </c>
      <c r="E318" s="134">
        <v>57.789000000000001</v>
      </c>
      <c r="F318" s="134">
        <v>76.759</v>
      </c>
      <c r="G318" s="134">
        <v>63.185000000000002</v>
      </c>
      <c r="H318" s="134">
        <v>8.6709999999999994</v>
      </c>
      <c r="I318" s="134">
        <v>1.0129999999999999</v>
      </c>
      <c r="J318" s="134">
        <v>54.475000000000001</v>
      </c>
      <c r="K318" s="134">
        <v>263</v>
      </c>
    </row>
    <row r="319" spans="1:11" ht="19.899999999999999" customHeight="1" x14ac:dyDescent="0.25">
      <c r="A319" s="2" t="s">
        <v>255</v>
      </c>
      <c r="B319" s="133">
        <v>1.2</v>
      </c>
      <c r="C319" s="133">
        <v>0</v>
      </c>
      <c r="D319" s="133">
        <v>668</v>
      </c>
      <c r="E319" s="133">
        <v>0</v>
      </c>
      <c r="F319" s="133">
        <v>0</v>
      </c>
      <c r="G319" s="133">
        <v>0</v>
      </c>
      <c r="H319" s="133">
        <v>0</v>
      </c>
      <c r="I319" s="133">
        <v>0</v>
      </c>
      <c r="J319" s="133">
        <v>0</v>
      </c>
      <c r="K319" s="133">
        <v>0</v>
      </c>
    </row>
    <row r="320" spans="1:11" ht="19.899999999999999" customHeight="1" x14ac:dyDescent="0.25">
      <c r="A320" s="1" t="s">
        <v>256</v>
      </c>
      <c r="B320" s="134">
        <v>0</v>
      </c>
      <c r="C320" s="134">
        <v>-20.202000000000002</v>
      </c>
      <c r="D320" s="134">
        <v>0</v>
      </c>
      <c r="E320" s="134">
        <v>107</v>
      </c>
      <c r="F320" s="134">
        <v>44.54</v>
      </c>
      <c r="G320" s="134">
        <v>0</v>
      </c>
      <c r="H320" s="134">
        <v>24.574000000000002</v>
      </c>
      <c r="I320" s="134">
        <v>0</v>
      </c>
      <c r="J320" s="134">
        <v>0</v>
      </c>
      <c r="K320" s="134">
        <v>0</v>
      </c>
    </row>
    <row r="321" spans="1:11" ht="19.899999999999999" customHeight="1" x14ac:dyDescent="0.25">
      <c r="A321" s="2" t="s">
        <v>257</v>
      </c>
      <c r="B321" s="133">
        <v>0</v>
      </c>
      <c r="C321" s="133">
        <v>0</v>
      </c>
      <c r="D321" s="133">
        <v>0</v>
      </c>
      <c r="E321" s="133">
        <v>0</v>
      </c>
      <c r="F321" s="133">
        <v>0</v>
      </c>
      <c r="G321" s="133">
        <v>0</v>
      </c>
      <c r="H321" s="133">
        <v>0</v>
      </c>
      <c r="I321" s="133">
        <v>0</v>
      </c>
      <c r="J321" s="133">
        <v>0</v>
      </c>
      <c r="K321" s="133">
        <v>0</v>
      </c>
    </row>
    <row r="322" spans="1:11" ht="19.899999999999999" customHeight="1" x14ac:dyDescent="0.25">
      <c r="A322" s="1" t="s">
        <v>258</v>
      </c>
      <c r="B322" s="134">
        <v>380</v>
      </c>
      <c r="C322" s="134">
        <v>0</v>
      </c>
      <c r="D322" s="134">
        <v>0</v>
      </c>
      <c r="E322" s="134">
        <v>0</v>
      </c>
      <c r="F322" s="134">
        <v>0</v>
      </c>
      <c r="G322" s="134">
        <v>0</v>
      </c>
      <c r="H322" s="134">
        <v>75.997</v>
      </c>
      <c r="I322" s="134">
        <v>143.46600000000001</v>
      </c>
      <c r="J322" s="134">
        <v>0</v>
      </c>
      <c r="K322" s="134">
        <v>0</v>
      </c>
    </row>
    <row r="323" spans="1:11" ht="19.899999999999999" customHeight="1" x14ac:dyDescent="0.25">
      <c r="A323" s="2" t="s">
        <v>259</v>
      </c>
      <c r="B323" s="133">
        <v>410</v>
      </c>
      <c r="C323" s="133">
        <v>892</v>
      </c>
      <c r="D323" s="133">
        <v>0</v>
      </c>
      <c r="E323" s="133">
        <v>63.088000000000001</v>
      </c>
      <c r="F323" s="133">
        <v>0</v>
      </c>
      <c r="G323" s="133">
        <v>0</v>
      </c>
      <c r="H323" s="133">
        <v>0</v>
      </c>
      <c r="I323" s="133">
        <v>0</v>
      </c>
      <c r="J323" s="133">
        <v>0</v>
      </c>
      <c r="K323" s="133">
        <v>0</v>
      </c>
    </row>
    <row r="324" spans="1:11" ht="19.899999999999999" customHeight="1" x14ac:dyDescent="0.25">
      <c r="A324" s="1" t="s">
        <v>260</v>
      </c>
      <c r="B324" s="134">
        <v>0</v>
      </c>
      <c r="C324" s="134">
        <v>0</v>
      </c>
      <c r="D324" s="134">
        <v>0</v>
      </c>
      <c r="E324" s="134">
        <v>0</v>
      </c>
      <c r="F324" s="134">
        <v>0</v>
      </c>
      <c r="G324" s="134">
        <v>0</v>
      </c>
      <c r="H324" s="134">
        <v>0</v>
      </c>
      <c r="I324" s="134">
        <v>0</v>
      </c>
      <c r="J324" s="134">
        <v>0</v>
      </c>
      <c r="K324" s="134">
        <v>0</v>
      </c>
    </row>
    <row r="325" spans="1:11" ht="19.899999999999999" customHeight="1" x14ac:dyDescent="0.25">
      <c r="A325" s="2" t="s">
        <v>261</v>
      </c>
      <c r="B325" s="135">
        <v>-4.7489999999999997</v>
      </c>
      <c r="C325" s="135">
        <v>14.717000000000001</v>
      </c>
      <c r="D325" s="135">
        <v>-8.9510000000000005</v>
      </c>
      <c r="E325" s="135">
        <v>5.1920000000000002</v>
      </c>
      <c r="F325" s="135">
        <v>-121.29900000000001</v>
      </c>
      <c r="G325" s="135">
        <v>-63.185000000000002</v>
      </c>
      <c r="H325" s="135">
        <v>42.752000000000002</v>
      </c>
      <c r="I325" s="135">
        <v>142.453</v>
      </c>
      <c r="J325" s="135">
        <v>-54.475000000000001</v>
      </c>
      <c r="K325" s="135">
        <v>-263</v>
      </c>
    </row>
    <row r="326" spans="1:11" ht="19.899999999999999" customHeight="1" x14ac:dyDescent="0.25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1:11" ht="19.899999999999999" customHeight="1" x14ac:dyDescent="0.25">
      <c r="A327" s="2" t="s">
        <v>262</v>
      </c>
      <c r="B327" s="133">
        <v>-215.03800000000001</v>
      </c>
      <c r="C327" s="133">
        <v>125.551</v>
      </c>
      <c r="D327" s="133">
        <v>0</v>
      </c>
      <c r="E327" s="133">
        <v>-61.091999999999999</v>
      </c>
      <c r="F327" s="133">
        <v>-6.5780000000000003</v>
      </c>
      <c r="G327" s="133">
        <v>33.463000000000001</v>
      </c>
      <c r="H327" s="133">
        <v>82.426000000000002</v>
      </c>
      <c r="I327" s="133">
        <v>42.982999999999997</v>
      </c>
      <c r="J327" s="133">
        <v>-45.631999999999998</v>
      </c>
      <c r="K327" s="133">
        <v>-38</v>
      </c>
    </row>
    <row r="328" spans="1:11" ht="19.899999999999999" customHeight="1" x14ac:dyDescent="0.25">
      <c r="A328" s="1" t="s">
        <v>263</v>
      </c>
      <c r="B328" s="134">
        <v>367.05200000000002</v>
      </c>
      <c r="C328" s="134">
        <v>0</v>
      </c>
      <c r="D328" s="134">
        <v>0</v>
      </c>
      <c r="E328" s="134">
        <v>0</v>
      </c>
      <c r="F328" s="134">
        <v>0</v>
      </c>
      <c r="G328" s="134">
        <v>337.274</v>
      </c>
      <c r="H328" s="134">
        <v>0</v>
      </c>
      <c r="I328" s="134">
        <v>80</v>
      </c>
      <c r="J328" s="134">
        <v>132.804</v>
      </c>
      <c r="K328" s="134">
        <v>0</v>
      </c>
    </row>
    <row r="329" spans="1:11" ht="19.899999999999999" customHeight="1" x14ac:dyDescent="0.25">
      <c r="A329" s="2" t="s">
        <v>264</v>
      </c>
      <c r="B329" s="133">
        <v>0</v>
      </c>
      <c r="C329" s="133">
        <v>0</v>
      </c>
      <c r="D329" s="133">
        <v>0</v>
      </c>
      <c r="E329" s="133">
        <v>0</v>
      </c>
      <c r="F329" s="133">
        <v>0</v>
      </c>
      <c r="G329" s="133">
        <v>0</v>
      </c>
      <c r="H329" s="133">
        <v>0</v>
      </c>
      <c r="I329" s="133">
        <v>0</v>
      </c>
      <c r="J329" s="133">
        <v>0</v>
      </c>
      <c r="K329" s="133">
        <v>0</v>
      </c>
    </row>
    <row r="330" spans="1:11" ht="19.899999999999999" customHeight="1" x14ac:dyDescent="0.25">
      <c r="A330" s="1" t="s">
        <v>265</v>
      </c>
      <c r="B330" s="134">
        <v>-4.609</v>
      </c>
      <c r="C330" s="134">
        <v>-80</v>
      </c>
      <c r="D330" s="134">
        <v>0</v>
      </c>
      <c r="E330" s="134">
        <v>0</v>
      </c>
      <c r="F330" s="134">
        <v>0</v>
      </c>
      <c r="G330" s="134">
        <v>0</v>
      </c>
      <c r="H330" s="134">
        <v>0</v>
      </c>
      <c r="I330" s="134">
        <v>0</v>
      </c>
      <c r="J330" s="134">
        <v>0</v>
      </c>
      <c r="K330" s="134">
        <v>0</v>
      </c>
    </row>
    <row r="331" spans="1:11" ht="19.899999999999999" customHeight="1" x14ac:dyDescent="0.25">
      <c r="A331" s="2" t="s">
        <v>266</v>
      </c>
      <c r="B331" s="135">
        <v>147.405</v>
      </c>
      <c r="C331" s="135">
        <v>125.471</v>
      </c>
      <c r="D331" s="135">
        <v>0</v>
      </c>
      <c r="E331" s="135">
        <v>-61.091999999999999</v>
      </c>
      <c r="F331" s="135">
        <v>-6.5780000000000003</v>
      </c>
      <c r="G331" s="135">
        <v>370.73700000000002</v>
      </c>
      <c r="H331" s="135">
        <v>82.426000000000002</v>
      </c>
      <c r="I331" s="135">
        <v>122.983</v>
      </c>
      <c r="J331" s="135">
        <v>87.171999999999997</v>
      </c>
      <c r="K331" s="135">
        <v>-38</v>
      </c>
    </row>
    <row r="332" spans="1:11" ht="19.899999999999999" customHeight="1" x14ac:dyDescent="0.25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1:11" ht="19.899999999999999" customHeight="1" x14ac:dyDescent="0.25">
      <c r="A333" s="2" t="s">
        <v>267</v>
      </c>
      <c r="B333" s="135">
        <v>-10.930999999999999</v>
      </c>
      <c r="C333" s="135">
        <v>54.082000000000001</v>
      </c>
      <c r="D333" s="135">
        <v>-88.119</v>
      </c>
      <c r="E333" s="135">
        <v>-128.523</v>
      </c>
      <c r="F333" s="135">
        <v>-160.047</v>
      </c>
      <c r="G333" s="135">
        <v>268.017</v>
      </c>
      <c r="H333" s="135">
        <v>83.257999999999996</v>
      </c>
      <c r="I333" s="135">
        <v>-7.125</v>
      </c>
      <c r="J333" s="135">
        <v>10.901</v>
      </c>
      <c r="K333" s="135">
        <v>142</v>
      </c>
    </row>
    <row r="334" spans="1:11" ht="19.899999999999999" customHeight="1" x14ac:dyDescent="0.25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1:11" ht="19.899999999999999" customHeight="1" x14ac:dyDescent="0.25">
      <c r="A335" s="126" t="s">
        <v>61</v>
      </c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</row>
    <row r="336" spans="1:11" ht="19.899999999999999" customHeight="1" x14ac:dyDescent="0.25">
      <c r="A336" s="1" t="s">
        <v>268</v>
      </c>
      <c r="B336" s="134">
        <v>0</v>
      </c>
      <c r="C336" s="134">
        <v>0</v>
      </c>
      <c r="D336" s="134">
        <v>0</v>
      </c>
      <c r="E336" s="134">
        <v>0</v>
      </c>
      <c r="F336" s="134">
        <v>0</v>
      </c>
      <c r="G336" s="134">
        <v>0</v>
      </c>
      <c r="H336" s="134">
        <v>24.574000000000002</v>
      </c>
      <c r="I336" s="134">
        <v>51.801000000000002</v>
      </c>
      <c r="J336" s="134">
        <v>0</v>
      </c>
      <c r="K336" s="134">
        <v>0</v>
      </c>
    </row>
    <row r="337" spans="1:11" ht="19.899999999999999" customHeight="1" x14ac:dyDescent="0.25">
      <c r="A337" s="2" t="s">
        <v>269</v>
      </c>
      <c r="B337" s="133">
        <v>1.325</v>
      </c>
      <c r="C337" s="133">
        <v>410</v>
      </c>
      <c r="D337" s="133">
        <v>0</v>
      </c>
      <c r="E337" s="133">
        <v>1.282</v>
      </c>
      <c r="F337" s="133">
        <v>136</v>
      </c>
      <c r="G337" s="133">
        <v>87</v>
      </c>
      <c r="H337" s="133">
        <v>-67.334000000000003</v>
      </c>
      <c r="I337" s="133">
        <v>-142.95699999999999</v>
      </c>
      <c r="J337" s="133">
        <v>54.475000000000001</v>
      </c>
      <c r="K337" s="133">
        <v>0</v>
      </c>
    </row>
    <row r="338" spans="1:11" ht="19.899999999999999" customHeight="1" x14ac:dyDescent="0.25">
      <c r="A338" s="1" t="s">
        <v>270</v>
      </c>
      <c r="B338" s="134">
        <v>0</v>
      </c>
      <c r="C338" s="134">
        <v>0</v>
      </c>
      <c r="D338" s="134">
        <v>0</v>
      </c>
      <c r="E338" s="134">
        <v>0</v>
      </c>
      <c r="F338" s="134">
        <v>0</v>
      </c>
      <c r="G338" s="134">
        <v>0</v>
      </c>
      <c r="H338" s="134">
        <v>0</v>
      </c>
      <c r="I338" s="134">
        <v>0</v>
      </c>
      <c r="J338" s="134">
        <v>0</v>
      </c>
      <c r="K338" s="134">
        <v>0</v>
      </c>
    </row>
    <row r="339" spans="1:11" ht="19.899999999999999" customHeight="1" x14ac:dyDescent="0.25">
      <c r="A339" s="2" t="s">
        <v>271</v>
      </c>
      <c r="B339" s="133">
        <v>0</v>
      </c>
      <c r="C339" s="133">
        <v>0</v>
      </c>
      <c r="D339" s="133">
        <v>0</v>
      </c>
      <c r="E339" s="133">
        <v>0</v>
      </c>
      <c r="F339" s="133">
        <v>0</v>
      </c>
      <c r="G339" s="133">
        <v>0</v>
      </c>
      <c r="H339" s="133">
        <v>0</v>
      </c>
      <c r="I339" s="133">
        <v>0</v>
      </c>
      <c r="J339" s="133">
        <v>0</v>
      </c>
      <c r="K339" s="133">
        <v>0</v>
      </c>
    </row>
    <row r="340" spans="1:11" ht="19.899999999999999" customHeight="1" x14ac:dyDescent="0.25">
      <c r="A340" s="1" t="s">
        <v>272</v>
      </c>
      <c r="B340" s="134">
        <v>0</v>
      </c>
      <c r="C340" s="134">
        <v>0</v>
      </c>
      <c r="D340" s="134">
        <v>0</v>
      </c>
      <c r="E340" s="134">
        <v>0</v>
      </c>
      <c r="F340" s="134">
        <v>0</v>
      </c>
      <c r="G340" s="134">
        <v>0</v>
      </c>
      <c r="H340" s="134">
        <v>0</v>
      </c>
      <c r="I340" s="134">
        <v>0</v>
      </c>
      <c r="J340" s="134">
        <v>0</v>
      </c>
      <c r="K340" s="134">
        <v>0</v>
      </c>
    </row>
    <row r="341" spans="1:11" ht="19.899999999999999" customHeight="1" x14ac:dyDescent="0.25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3" spans="1:11" ht="19.899999999999999" customHeight="1" thickBot="1" x14ac:dyDescent="0.3">
      <c r="A343" s="147" t="s">
        <v>273</v>
      </c>
      <c r="B343" s="147"/>
      <c r="C343" s="147"/>
      <c r="D343" s="147"/>
      <c r="E343" s="147"/>
      <c r="F343" s="147"/>
      <c r="G343" s="147"/>
      <c r="H343" s="147"/>
      <c r="I343" s="147"/>
      <c r="J343" s="147"/>
      <c r="K343" s="147"/>
    </row>
    <row r="344" spans="1:11" ht="19.899999999999999" customHeight="1" x14ac:dyDescent="0.25">
      <c r="A344" s="123" t="s">
        <v>1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9.899999999999999" customHeight="1" x14ac:dyDescent="0.25">
      <c r="A345" s="124" t="s">
        <v>3</v>
      </c>
      <c r="B345" s="125">
        <v>2019</v>
      </c>
      <c r="C345" s="125">
        <v>2018</v>
      </c>
      <c r="D345" s="125">
        <v>2017</v>
      </c>
      <c r="E345" s="125">
        <v>2016</v>
      </c>
      <c r="F345" s="125">
        <v>2015</v>
      </c>
      <c r="G345" s="125">
        <v>2014</v>
      </c>
      <c r="H345" s="125">
        <v>2013</v>
      </c>
      <c r="I345" s="125">
        <v>2012</v>
      </c>
      <c r="J345" s="125">
        <v>2011</v>
      </c>
      <c r="K345" s="125">
        <v>2010</v>
      </c>
    </row>
    <row r="346" spans="1:11" ht="19.899999999999999" customHeight="1" x14ac:dyDescent="0.25">
      <c r="A346" s="124" t="s">
        <v>4</v>
      </c>
      <c r="B346" s="125">
        <v>12</v>
      </c>
      <c r="C346" s="125">
        <v>12</v>
      </c>
      <c r="D346" s="125">
        <v>12</v>
      </c>
      <c r="E346" s="125">
        <v>12</v>
      </c>
      <c r="F346" s="125">
        <v>12</v>
      </c>
      <c r="G346" s="125">
        <v>12</v>
      </c>
      <c r="H346" s="125">
        <v>12</v>
      </c>
      <c r="I346" s="125">
        <v>12</v>
      </c>
      <c r="J346" s="125">
        <v>12</v>
      </c>
      <c r="K346" s="125">
        <v>12</v>
      </c>
    </row>
    <row r="347" spans="1:11" ht="19.899999999999999" customHeight="1" x14ac:dyDescent="0.25">
      <c r="A347" s="124" t="s">
        <v>5</v>
      </c>
      <c r="B347" s="125" t="s">
        <v>333</v>
      </c>
      <c r="C347" s="125" t="s">
        <v>333</v>
      </c>
      <c r="D347" s="125" t="s">
        <v>333</v>
      </c>
      <c r="E347" s="125" t="s">
        <v>333</v>
      </c>
      <c r="F347" s="125" t="s">
        <v>333</v>
      </c>
      <c r="G347" s="125" t="s">
        <v>333</v>
      </c>
      <c r="H347" s="125" t="s">
        <v>333</v>
      </c>
      <c r="I347" s="125" t="s">
        <v>333</v>
      </c>
      <c r="J347" s="125" t="s">
        <v>333</v>
      </c>
      <c r="K347" s="125" t="s">
        <v>333</v>
      </c>
    </row>
    <row r="348" spans="1:11" ht="19.899999999999999" customHeight="1" x14ac:dyDescent="0.25">
      <c r="A348" s="124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</row>
    <row r="349" spans="1:11" ht="19.899999999999999" customHeight="1" x14ac:dyDescent="0.25">
      <c r="A349" s="126" t="s">
        <v>274</v>
      </c>
      <c r="B349" s="127" t="s">
        <v>8</v>
      </c>
      <c r="C349" s="127" t="s">
        <v>8</v>
      </c>
      <c r="D349" s="127" t="s">
        <v>8</v>
      </c>
      <c r="E349" s="127" t="s">
        <v>8</v>
      </c>
      <c r="F349" s="127" t="s">
        <v>8</v>
      </c>
      <c r="G349" s="127" t="s">
        <v>8</v>
      </c>
      <c r="H349" s="127" t="s">
        <v>8</v>
      </c>
      <c r="I349" s="127" t="s">
        <v>8</v>
      </c>
      <c r="J349" s="127" t="s">
        <v>8</v>
      </c>
      <c r="K349" s="127" t="s">
        <v>8</v>
      </c>
    </row>
    <row r="350" spans="1:11" ht="19.899999999999999" customHeight="1" x14ac:dyDescent="0.25">
      <c r="A350" s="1" t="s">
        <v>275</v>
      </c>
      <c r="B350" s="134">
        <v>0</v>
      </c>
      <c r="C350" s="134">
        <v>0</v>
      </c>
      <c r="D350" s="134">
        <v>0</v>
      </c>
      <c r="E350" s="134">
        <v>0</v>
      </c>
      <c r="F350" s="134">
        <v>0</v>
      </c>
      <c r="G350" s="134">
        <v>0</v>
      </c>
      <c r="H350" s="134">
        <v>0</v>
      </c>
      <c r="I350" s="134">
        <v>0</v>
      </c>
      <c r="J350" s="134">
        <v>0</v>
      </c>
      <c r="K350" s="134">
        <v>0</v>
      </c>
    </row>
    <row r="351" spans="1:11" ht="19.899999999999999" customHeight="1" x14ac:dyDescent="0.25">
      <c r="A351" s="2" t="s">
        <v>276</v>
      </c>
      <c r="B351" s="133">
        <v>0</v>
      </c>
      <c r="C351" s="133">
        <v>0</v>
      </c>
      <c r="D351" s="133">
        <v>0</v>
      </c>
      <c r="E351" s="133">
        <v>0</v>
      </c>
      <c r="F351" s="133">
        <v>0</v>
      </c>
      <c r="G351" s="133">
        <v>0</v>
      </c>
      <c r="H351" s="133">
        <v>0</v>
      </c>
      <c r="I351" s="133">
        <v>0</v>
      </c>
      <c r="J351" s="133">
        <v>0</v>
      </c>
      <c r="K351" s="133">
        <v>0</v>
      </c>
    </row>
    <row r="352" spans="1:11" ht="19.899999999999999" customHeight="1" x14ac:dyDescent="0.25">
      <c r="A352" s="1" t="s">
        <v>277</v>
      </c>
      <c r="B352" s="134">
        <v>0</v>
      </c>
      <c r="C352" s="134">
        <v>0</v>
      </c>
      <c r="D352" s="134">
        <v>0</v>
      </c>
      <c r="E352" s="134">
        <v>0</v>
      </c>
      <c r="F352" s="134">
        <v>0</v>
      </c>
      <c r="G352" s="134">
        <v>0</v>
      </c>
      <c r="H352" s="134">
        <v>0</v>
      </c>
      <c r="I352" s="134">
        <v>0</v>
      </c>
      <c r="J352" s="134">
        <v>0</v>
      </c>
      <c r="K352" s="134">
        <v>0</v>
      </c>
    </row>
    <row r="353" spans="1:11" ht="19.899999999999999" customHeight="1" x14ac:dyDescent="0.25">
      <c r="A353" s="2" t="s">
        <v>278</v>
      </c>
      <c r="B353" s="133">
        <v>0</v>
      </c>
      <c r="C353" s="133">
        <v>0</v>
      </c>
      <c r="D353" s="133">
        <v>0</v>
      </c>
      <c r="E353" s="133">
        <v>0</v>
      </c>
      <c r="F353" s="133">
        <v>0</v>
      </c>
      <c r="G353" s="133">
        <v>0</v>
      </c>
      <c r="H353" s="133">
        <v>0</v>
      </c>
      <c r="I353" s="133">
        <v>0</v>
      </c>
      <c r="J353" s="133">
        <v>0</v>
      </c>
      <c r="K353" s="133">
        <v>0</v>
      </c>
    </row>
    <row r="354" spans="1:11" ht="19.899999999999999" customHeight="1" x14ac:dyDescent="0.25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1:11" ht="19.899999999999999" customHeight="1" x14ac:dyDescent="0.25">
      <c r="A355" s="2" t="s">
        <v>279</v>
      </c>
      <c r="B355" s="135">
        <v>0</v>
      </c>
      <c r="C355" s="135">
        <v>0</v>
      </c>
      <c r="D355" s="135">
        <v>0</v>
      </c>
      <c r="E355" s="135">
        <v>0</v>
      </c>
      <c r="F355" s="135">
        <v>0</v>
      </c>
      <c r="G355" s="135">
        <v>0</v>
      </c>
      <c r="H355" s="135">
        <v>0</v>
      </c>
      <c r="I355" s="135">
        <v>0</v>
      </c>
      <c r="J355" s="135">
        <v>0</v>
      </c>
      <c r="K355" s="135">
        <v>0</v>
      </c>
    </row>
    <row r="356" spans="1:11" ht="19.899999999999999" customHeight="1" x14ac:dyDescent="0.25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1:11" ht="19.899999999999999" customHeight="1" x14ac:dyDescent="0.25">
      <c r="A357" s="2" t="s">
        <v>280</v>
      </c>
      <c r="B357" s="133">
        <v>0</v>
      </c>
      <c r="C357" s="133">
        <v>0</v>
      </c>
      <c r="D357" s="133">
        <v>0</v>
      </c>
      <c r="E357" s="133">
        <v>0</v>
      </c>
      <c r="F357" s="133">
        <v>0</v>
      </c>
      <c r="G357" s="133">
        <v>0</v>
      </c>
      <c r="H357" s="133">
        <v>0</v>
      </c>
      <c r="I357" s="133">
        <v>0</v>
      </c>
      <c r="J357" s="133">
        <v>0</v>
      </c>
      <c r="K357" s="133">
        <v>0</v>
      </c>
    </row>
    <row r="358" spans="1:11" ht="19.899999999999999" customHeight="1" x14ac:dyDescent="0.25">
      <c r="A358" s="1" t="s">
        <v>281</v>
      </c>
      <c r="B358" s="134">
        <v>0</v>
      </c>
      <c r="C358" s="134">
        <v>0</v>
      </c>
      <c r="D358" s="134">
        <v>0</v>
      </c>
      <c r="E358" s="134">
        <v>0</v>
      </c>
      <c r="F358" s="134">
        <v>0</v>
      </c>
      <c r="G358" s="134">
        <v>0</v>
      </c>
      <c r="H358" s="134">
        <v>0</v>
      </c>
      <c r="I358" s="134">
        <v>0</v>
      </c>
      <c r="J358" s="134">
        <v>0</v>
      </c>
      <c r="K358" s="134">
        <v>0</v>
      </c>
    </row>
    <row r="359" spans="1:11" ht="19.899999999999999" customHeight="1" x14ac:dyDescent="0.25">
      <c r="A359" s="2" t="s">
        <v>282</v>
      </c>
      <c r="B359" s="133">
        <v>0</v>
      </c>
      <c r="C359" s="133">
        <v>0</v>
      </c>
      <c r="D359" s="133">
        <v>0</v>
      </c>
      <c r="E359" s="133">
        <v>0</v>
      </c>
      <c r="F359" s="133">
        <v>0</v>
      </c>
      <c r="G359" s="133">
        <v>0</v>
      </c>
      <c r="H359" s="133">
        <v>0</v>
      </c>
      <c r="I359" s="133">
        <v>0</v>
      </c>
      <c r="J359" s="133">
        <v>0</v>
      </c>
      <c r="K359" s="133">
        <v>0</v>
      </c>
    </row>
    <row r="360" spans="1:11" ht="19.899999999999999" customHeight="1" x14ac:dyDescent="0.25">
      <c r="A360" s="1" t="s">
        <v>283</v>
      </c>
      <c r="B360" s="134">
        <v>0</v>
      </c>
      <c r="C360" s="134">
        <v>0</v>
      </c>
      <c r="D360" s="134">
        <v>0</v>
      </c>
      <c r="E360" s="134">
        <v>0</v>
      </c>
      <c r="F360" s="134">
        <v>0</v>
      </c>
      <c r="G360" s="134">
        <v>0</v>
      </c>
      <c r="H360" s="134">
        <v>0</v>
      </c>
      <c r="I360" s="134">
        <v>0</v>
      </c>
      <c r="J360" s="134">
        <v>0</v>
      </c>
      <c r="K360" s="134">
        <v>0</v>
      </c>
    </row>
    <row r="361" spans="1:11" ht="19.899999999999999" customHeight="1" x14ac:dyDescent="0.25">
      <c r="A361" s="2" t="s">
        <v>284</v>
      </c>
      <c r="B361" s="133">
        <v>0</v>
      </c>
      <c r="C361" s="133">
        <v>0</v>
      </c>
      <c r="D361" s="133">
        <v>0</v>
      </c>
      <c r="E361" s="133">
        <v>0</v>
      </c>
      <c r="F361" s="133">
        <v>0</v>
      </c>
      <c r="G361" s="133">
        <v>0</v>
      </c>
      <c r="H361" s="133">
        <v>0</v>
      </c>
      <c r="I361" s="133">
        <v>0</v>
      </c>
      <c r="J361" s="133">
        <v>0</v>
      </c>
      <c r="K361" s="133">
        <v>0</v>
      </c>
    </row>
    <row r="362" spans="1:11" ht="19.899999999999999" customHeight="1" x14ac:dyDescent="0.25">
      <c r="A362" s="1" t="s">
        <v>285</v>
      </c>
      <c r="B362" s="134">
        <v>0</v>
      </c>
      <c r="C362" s="134">
        <v>0</v>
      </c>
      <c r="D362" s="134">
        <v>0</v>
      </c>
      <c r="E362" s="134">
        <v>0</v>
      </c>
      <c r="F362" s="134">
        <v>0</v>
      </c>
      <c r="G362" s="134">
        <v>0</v>
      </c>
      <c r="H362" s="134">
        <v>0</v>
      </c>
      <c r="I362" s="134">
        <v>0</v>
      </c>
      <c r="J362" s="134">
        <v>0</v>
      </c>
      <c r="K362" s="134">
        <v>0</v>
      </c>
    </row>
    <row r="363" spans="1:11" ht="19.899999999999999" customHeight="1" x14ac:dyDescent="0.25">
      <c r="A363" s="2" t="s">
        <v>286</v>
      </c>
      <c r="B363" s="133">
        <v>0</v>
      </c>
      <c r="C363" s="133">
        <v>0</v>
      </c>
      <c r="D363" s="133">
        <v>0</v>
      </c>
      <c r="E363" s="133">
        <v>0</v>
      </c>
      <c r="F363" s="133">
        <v>0</v>
      </c>
      <c r="G363" s="133">
        <v>0</v>
      </c>
      <c r="H363" s="133">
        <v>0</v>
      </c>
      <c r="I363" s="133">
        <v>0</v>
      </c>
      <c r="J363" s="133">
        <v>0</v>
      </c>
      <c r="K363" s="133">
        <v>0</v>
      </c>
    </row>
    <row r="364" spans="1:11" ht="19.899999999999999" customHeight="1" x14ac:dyDescent="0.25">
      <c r="A364" s="1" t="s">
        <v>287</v>
      </c>
      <c r="B364" s="134">
        <v>0</v>
      </c>
      <c r="C364" s="134">
        <v>0</v>
      </c>
      <c r="D364" s="134">
        <v>0</v>
      </c>
      <c r="E364" s="134">
        <v>0</v>
      </c>
      <c r="F364" s="134">
        <v>0</v>
      </c>
      <c r="G364" s="134">
        <v>0</v>
      </c>
      <c r="H364" s="134">
        <v>0</v>
      </c>
      <c r="I364" s="134">
        <v>0</v>
      </c>
      <c r="J364" s="134">
        <v>0</v>
      </c>
      <c r="K364" s="134">
        <v>0</v>
      </c>
    </row>
    <row r="365" spans="1:11" ht="19.899999999999999" customHeight="1" x14ac:dyDescent="0.25">
      <c r="A365" s="2" t="s">
        <v>288</v>
      </c>
      <c r="B365" s="133">
        <v>0</v>
      </c>
      <c r="C365" s="133">
        <v>0</v>
      </c>
      <c r="D365" s="133">
        <v>0</v>
      </c>
      <c r="E365" s="133">
        <v>0</v>
      </c>
      <c r="F365" s="133">
        <v>0</v>
      </c>
      <c r="G365" s="133">
        <v>0</v>
      </c>
      <c r="H365" s="133">
        <v>0</v>
      </c>
      <c r="I365" s="133">
        <v>0</v>
      </c>
      <c r="J365" s="133">
        <v>0</v>
      </c>
      <c r="K365" s="133">
        <v>0</v>
      </c>
    </row>
    <row r="366" spans="1:11" ht="19.899999999999999" customHeight="1" x14ac:dyDescent="0.25">
      <c r="A366" s="1" t="s">
        <v>289</v>
      </c>
      <c r="B366" s="134">
        <v>0</v>
      </c>
      <c r="C366" s="134">
        <v>0</v>
      </c>
      <c r="D366" s="134">
        <v>0</v>
      </c>
      <c r="E366" s="134">
        <v>0</v>
      </c>
      <c r="F366" s="134">
        <v>0</v>
      </c>
      <c r="G366" s="134">
        <v>0</v>
      </c>
      <c r="H366" s="134">
        <v>0</v>
      </c>
      <c r="I366" s="134">
        <v>0</v>
      </c>
      <c r="J366" s="134">
        <v>0</v>
      </c>
      <c r="K366" s="134">
        <v>0</v>
      </c>
    </row>
    <row r="367" spans="1:11" ht="19.899999999999999" customHeight="1" x14ac:dyDescent="0.25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</row>
    <row r="368" spans="1:11" ht="19.899999999999999" customHeight="1" x14ac:dyDescent="0.25">
      <c r="A368" s="1" t="s">
        <v>290</v>
      </c>
      <c r="B368" s="132">
        <v>0</v>
      </c>
      <c r="C368" s="132">
        <v>0</v>
      </c>
      <c r="D368" s="132">
        <v>0</v>
      </c>
      <c r="E368" s="132">
        <v>0</v>
      </c>
      <c r="F368" s="132">
        <v>0</v>
      </c>
      <c r="G368" s="132">
        <v>0</v>
      </c>
      <c r="H368" s="132">
        <v>0</v>
      </c>
      <c r="I368" s="132">
        <v>0</v>
      </c>
      <c r="J368" s="132">
        <v>0</v>
      </c>
      <c r="K368" s="132">
        <v>0</v>
      </c>
    </row>
    <row r="369" spans="1:11" ht="19.899999999999999" customHeight="1" x14ac:dyDescent="0.25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</row>
    <row r="370" spans="1:11" ht="19.899999999999999" customHeight="1" x14ac:dyDescent="0.25">
      <c r="A370" s="1" t="s">
        <v>291</v>
      </c>
      <c r="B370" s="134">
        <v>6.827</v>
      </c>
      <c r="C370" s="134">
        <v>6.6289999999999996</v>
      </c>
      <c r="D370" s="134">
        <v>2.5219999999999998</v>
      </c>
      <c r="E370" s="134">
        <v>3.2839999999999998</v>
      </c>
      <c r="F370" s="134">
        <v>1.6259999999999999</v>
      </c>
      <c r="G370" s="134">
        <v>1.113</v>
      </c>
      <c r="H370" s="134">
        <v>1.1040000000000001</v>
      </c>
      <c r="I370" s="134">
        <v>564</v>
      </c>
      <c r="J370" s="134">
        <v>124</v>
      </c>
      <c r="K370" s="134">
        <v>0</v>
      </c>
    </row>
    <row r="371" spans="1:11" ht="19.899999999999999" customHeight="1" x14ac:dyDescent="0.25">
      <c r="A371" s="2" t="s">
        <v>292</v>
      </c>
      <c r="B371" s="133">
        <v>0</v>
      </c>
      <c r="C371" s="133">
        <v>0</v>
      </c>
      <c r="D371" s="133">
        <v>0</v>
      </c>
      <c r="E371" s="133">
        <v>0</v>
      </c>
      <c r="F371" s="133">
        <v>0</v>
      </c>
      <c r="G371" s="133">
        <v>0</v>
      </c>
      <c r="H371" s="133">
        <v>0</v>
      </c>
      <c r="I371" s="133">
        <v>0</v>
      </c>
      <c r="J371" s="133">
        <v>0</v>
      </c>
      <c r="K371" s="133">
        <v>0</v>
      </c>
    </row>
    <row r="372" spans="1:11" ht="19.899999999999999" customHeight="1" x14ac:dyDescent="0.25">
      <c r="A372" s="1" t="s">
        <v>293</v>
      </c>
      <c r="B372" s="134">
        <v>0</v>
      </c>
      <c r="C372" s="134">
        <v>0</v>
      </c>
      <c r="D372" s="134">
        <v>0</v>
      </c>
      <c r="E372" s="134">
        <v>0</v>
      </c>
      <c r="F372" s="134">
        <v>0</v>
      </c>
      <c r="G372" s="134">
        <v>0</v>
      </c>
      <c r="H372" s="134">
        <v>0</v>
      </c>
      <c r="I372" s="134">
        <v>0</v>
      </c>
      <c r="J372" s="134">
        <v>0</v>
      </c>
      <c r="K372" s="134">
        <v>0</v>
      </c>
    </row>
    <row r="373" spans="1:11" ht="19.899999999999999" customHeight="1" x14ac:dyDescent="0.25">
      <c r="A373" s="2" t="s">
        <v>294</v>
      </c>
      <c r="B373" s="133">
        <v>68.23</v>
      </c>
      <c r="C373" s="133">
        <v>53.073</v>
      </c>
      <c r="D373" s="133">
        <v>77.613</v>
      </c>
      <c r="E373" s="133">
        <v>46.744</v>
      </c>
      <c r="F373" s="133">
        <v>158.05199999999999</v>
      </c>
      <c r="G373" s="133">
        <v>130.55500000000001</v>
      </c>
      <c r="H373" s="133">
        <v>46.941000000000003</v>
      </c>
      <c r="I373" s="133">
        <v>29.456</v>
      </c>
      <c r="J373" s="133">
        <v>1.2709999999999999</v>
      </c>
      <c r="K373" s="133">
        <v>731</v>
      </c>
    </row>
    <row r="374" spans="1:11" ht="19.899999999999999" customHeight="1" x14ac:dyDescent="0.25">
      <c r="A374" s="1" t="s">
        <v>295</v>
      </c>
      <c r="B374" s="134">
        <v>-97.504000000000005</v>
      </c>
      <c r="C374" s="134">
        <v>-2.0430000000000001</v>
      </c>
      <c r="D374" s="134">
        <v>4.8769999999999998</v>
      </c>
      <c r="E374" s="134">
        <v>34.493000000000002</v>
      </c>
      <c r="F374" s="134">
        <v>4.6479999999999997</v>
      </c>
      <c r="G374" s="134">
        <v>19.91</v>
      </c>
      <c r="H374" s="134">
        <v>-32.716000000000001</v>
      </c>
      <c r="I374" s="134">
        <v>93.823999999999998</v>
      </c>
      <c r="J374" s="134">
        <v>95</v>
      </c>
      <c r="K374" s="134">
        <v>-895</v>
      </c>
    </row>
    <row r="375" spans="1:11" ht="19.899999999999999" customHeight="1" x14ac:dyDescent="0.25">
      <c r="A375" s="2" t="s">
        <v>296</v>
      </c>
      <c r="B375" s="133">
        <v>113</v>
      </c>
      <c r="C375" s="133">
        <v>150</v>
      </c>
      <c r="D375" s="133">
        <v>0</v>
      </c>
      <c r="E375" s="133">
        <v>0</v>
      </c>
      <c r="F375" s="133">
        <v>0</v>
      </c>
      <c r="G375" s="133">
        <v>0</v>
      </c>
      <c r="H375" s="133">
        <v>0</v>
      </c>
      <c r="I375" s="133">
        <v>0</v>
      </c>
      <c r="J375" s="133">
        <v>0</v>
      </c>
      <c r="K375" s="133">
        <v>0</v>
      </c>
    </row>
    <row r="376" spans="1:11" ht="19.899999999999999" customHeight="1" x14ac:dyDescent="0.25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8" spans="1:11" ht="19.899999999999999" customHeight="1" thickBot="1" x14ac:dyDescent="0.3">
      <c r="A378" s="147" t="s">
        <v>297</v>
      </c>
      <c r="B378" s="147"/>
      <c r="C378" s="147"/>
      <c r="D378" s="147"/>
      <c r="E378" s="147"/>
      <c r="F378" s="147"/>
      <c r="G378" s="147"/>
      <c r="H378" s="147"/>
      <c r="I378" s="147"/>
      <c r="J378" s="147"/>
      <c r="K378" s="147"/>
    </row>
    <row r="379" spans="1:11" ht="19.899999999999999" customHeight="1" x14ac:dyDescent="0.25">
      <c r="A379" s="123" t="s">
        <v>1</v>
      </c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9.899999999999999" customHeight="1" x14ac:dyDescent="0.25">
      <c r="A380" s="124" t="s">
        <v>3</v>
      </c>
      <c r="B380" s="125">
        <v>2019</v>
      </c>
      <c r="C380" s="125">
        <v>2018</v>
      </c>
      <c r="D380" s="125">
        <v>2017</v>
      </c>
      <c r="E380" s="125">
        <v>2016</v>
      </c>
      <c r="F380" s="125">
        <v>2015</v>
      </c>
      <c r="G380" s="125">
        <v>2014</v>
      </c>
      <c r="H380" s="125">
        <v>2013</v>
      </c>
      <c r="I380" s="125">
        <v>2012</v>
      </c>
      <c r="J380" s="125">
        <v>2011</v>
      </c>
      <c r="K380" s="125">
        <v>2010</v>
      </c>
    </row>
    <row r="381" spans="1:11" ht="19.899999999999999" customHeight="1" x14ac:dyDescent="0.25">
      <c r="A381" s="124" t="s">
        <v>4</v>
      </c>
      <c r="B381" s="125">
        <v>12</v>
      </c>
      <c r="C381" s="125">
        <v>12</v>
      </c>
      <c r="D381" s="125">
        <v>12</v>
      </c>
      <c r="E381" s="125">
        <v>12</v>
      </c>
      <c r="F381" s="125">
        <v>12</v>
      </c>
      <c r="G381" s="125">
        <v>12</v>
      </c>
      <c r="H381" s="125">
        <v>12</v>
      </c>
      <c r="I381" s="125">
        <v>12</v>
      </c>
      <c r="J381" s="125">
        <v>12</v>
      </c>
      <c r="K381" s="125">
        <v>12</v>
      </c>
    </row>
    <row r="382" spans="1:11" ht="19.899999999999999" customHeight="1" x14ac:dyDescent="0.25">
      <c r="A382" s="124" t="s">
        <v>5</v>
      </c>
      <c r="B382" s="125" t="s">
        <v>333</v>
      </c>
      <c r="C382" s="125" t="s">
        <v>333</v>
      </c>
      <c r="D382" s="125" t="s">
        <v>333</v>
      </c>
      <c r="E382" s="125" t="s">
        <v>333</v>
      </c>
      <c r="F382" s="125" t="s">
        <v>333</v>
      </c>
      <c r="G382" s="125" t="s">
        <v>333</v>
      </c>
      <c r="H382" s="125" t="s">
        <v>333</v>
      </c>
      <c r="I382" s="125" t="s">
        <v>333</v>
      </c>
      <c r="J382" s="125" t="s">
        <v>333</v>
      </c>
      <c r="K382" s="125" t="s">
        <v>333</v>
      </c>
    </row>
    <row r="383" spans="1:11" ht="19.899999999999999" customHeight="1" x14ac:dyDescent="0.25">
      <c r="A383" s="124"/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</row>
    <row r="384" spans="1:11" ht="19.899999999999999" customHeight="1" x14ac:dyDescent="0.25">
      <c r="A384" s="126" t="s">
        <v>298</v>
      </c>
      <c r="B384" s="127" t="s">
        <v>8</v>
      </c>
      <c r="C384" s="127" t="s">
        <v>8</v>
      </c>
      <c r="D384" s="127" t="s">
        <v>8</v>
      </c>
      <c r="E384" s="127" t="s">
        <v>8</v>
      </c>
      <c r="F384" s="127" t="s">
        <v>8</v>
      </c>
      <c r="G384" s="127" t="s">
        <v>8</v>
      </c>
      <c r="H384" s="127" t="s">
        <v>8</v>
      </c>
      <c r="I384" s="127" t="s">
        <v>8</v>
      </c>
      <c r="J384" s="127" t="s">
        <v>8</v>
      </c>
      <c r="K384" s="127" t="s">
        <v>8</v>
      </c>
    </row>
    <row r="385" spans="1:11" ht="19.899999999999999" customHeight="1" x14ac:dyDescent="0.25">
      <c r="A385" s="1" t="s">
        <v>299</v>
      </c>
      <c r="B385" s="134" t="s">
        <v>455</v>
      </c>
      <c r="C385" s="134">
        <v>369.733</v>
      </c>
      <c r="D385" s="134">
        <v>326.98399999999998</v>
      </c>
      <c r="E385" s="134" t="s">
        <v>456</v>
      </c>
      <c r="F385" s="134" t="s">
        <v>456</v>
      </c>
      <c r="G385" s="134" t="s">
        <v>457</v>
      </c>
      <c r="H385" s="134">
        <v>953.34100000000001</v>
      </c>
      <c r="I385" s="134">
        <v>832.226</v>
      </c>
      <c r="J385" s="134">
        <v>674.09</v>
      </c>
      <c r="K385" s="134">
        <v>313.29199999999997</v>
      </c>
    </row>
    <row r="386" spans="1:11" ht="19.899999999999999" customHeight="1" x14ac:dyDescent="0.25">
      <c r="A386" s="2" t="s">
        <v>300</v>
      </c>
      <c r="B386" s="133" t="s">
        <v>455</v>
      </c>
      <c r="C386" s="133">
        <v>369.733</v>
      </c>
      <c r="D386" s="133" t="s">
        <v>456</v>
      </c>
      <c r="E386" s="133" t="s">
        <v>456</v>
      </c>
      <c r="F386" s="133" t="s">
        <v>456</v>
      </c>
      <c r="G386" s="133" t="s">
        <v>457</v>
      </c>
      <c r="H386" s="133">
        <v>953.34100000000001</v>
      </c>
      <c r="I386" s="133">
        <v>832.226</v>
      </c>
      <c r="J386" s="133">
        <v>674.09</v>
      </c>
      <c r="K386" s="133">
        <v>313.29199999999997</v>
      </c>
    </row>
    <row r="387" spans="1:11" ht="19.899999999999999" customHeight="1" x14ac:dyDescent="0.25">
      <c r="A387" s="1" t="s">
        <v>301</v>
      </c>
      <c r="B387" s="134">
        <v>12</v>
      </c>
      <c r="C387" s="134">
        <v>12</v>
      </c>
      <c r="D387" s="134">
        <v>12</v>
      </c>
      <c r="E387" s="134">
        <v>12</v>
      </c>
      <c r="F387" s="134">
        <v>12</v>
      </c>
      <c r="G387" s="134">
        <v>12</v>
      </c>
      <c r="H387" s="134">
        <v>12</v>
      </c>
      <c r="I387" s="134">
        <v>12</v>
      </c>
      <c r="J387" s="134">
        <v>12</v>
      </c>
      <c r="K387" s="134">
        <v>12</v>
      </c>
    </row>
    <row r="388" spans="1:11" ht="19.899999999999999" customHeight="1" x14ac:dyDescent="0.25">
      <c r="A388" s="2" t="s">
        <v>302</v>
      </c>
      <c r="B388" s="133">
        <v>2</v>
      </c>
      <c r="C388" s="133">
        <v>2</v>
      </c>
      <c r="D388" s="133">
        <v>2</v>
      </c>
      <c r="E388" s="133">
        <v>2</v>
      </c>
      <c r="F388" s="133">
        <v>2</v>
      </c>
      <c r="G388" s="133">
        <v>2</v>
      </c>
      <c r="H388" s="133">
        <v>2</v>
      </c>
      <c r="I388" s="133">
        <v>2</v>
      </c>
      <c r="J388" s="133">
        <v>2</v>
      </c>
      <c r="K388" s="133">
        <v>2</v>
      </c>
    </row>
    <row r="389" spans="1:11" ht="19.899999999999999" customHeight="1" x14ac:dyDescent="0.25">
      <c r="A389" s="1" t="s">
        <v>303</v>
      </c>
      <c r="B389" s="134">
        <v>3.718</v>
      </c>
      <c r="C389" s="134">
        <v>2.8839999999999999</v>
      </c>
      <c r="D389" s="134">
        <v>30</v>
      </c>
      <c r="E389" s="134">
        <v>18</v>
      </c>
      <c r="F389" s="134">
        <v>5</v>
      </c>
      <c r="G389" s="134">
        <v>2</v>
      </c>
      <c r="H389" s="134">
        <v>0</v>
      </c>
      <c r="I389" s="134">
        <v>64</v>
      </c>
      <c r="J389" s="134">
        <v>28</v>
      </c>
      <c r="K389" s="134">
        <v>0</v>
      </c>
    </row>
    <row r="390" spans="1:11" ht="19.899999999999999" customHeight="1" x14ac:dyDescent="0.25">
      <c r="A390" s="2" t="s">
        <v>304</v>
      </c>
      <c r="B390" s="133">
        <v>831</v>
      </c>
      <c r="C390" s="133">
        <v>459</v>
      </c>
      <c r="D390" s="133">
        <v>12</v>
      </c>
      <c r="E390" s="133">
        <v>6</v>
      </c>
      <c r="F390" s="133">
        <v>2</v>
      </c>
      <c r="G390" s="133">
        <v>1</v>
      </c>
      <c r="H390" s="133">
        <v>0</v>
      </c>
      <c r="I390" s="133">
        <v>11</v>
      </c>
      <c r="J390" s="133">
        <v>5</v>
      </c>
      <c r="K390" s="133">
        <v>0</v>
      </c>
    </row>
    <row r="391" spans="1:11" ht="19.899999999999999" customHeight="1" x14ac:dyDescent="0.25">
      <c r="A391" s="1" t="s">
        <v>305</v>
      </c>
      <c r="B391" s="134">
        <v>0</v>
      </c>
      <c r="C391" s="134">
        <v>0</v>
      </c>
      <c r="D391" s="134">
        <v>0</v>
      </c>
      <c r="E391" s="134">
        <v>0</v>
      </c>
      <c r="F391" s="134">
        <v>0</v>
      </c>
      <c r="G391" s="134">
        <v>0</v>
      </c>
      <c r="H391" s="134">
        <v>0</v>
      </c>
      <c r="I391" s="134">
        <v>0</v>
      </c>
      <c r="J391" s="134">
        <v>0</v>
      </c>
      <c r="K391" s="134">
        <v>0</v>
      </c>
    </row>
    <row r="392" spans="1:11" ht="19.899999999999999" customHeight="1" x14ac:dyDescent="0.25">
      <c r="A392" s="2" t="s">
        <v>306</v>
      </c>
      <c r="B392" s="133">
        <v>73</v>
      </c>
      <c r="C392" s="133">
        <v>95</v>
      </c>
      <c r="D392" s="133">
        <v>814</v>
      </c>
      <c r="E392" s="133">
        <v>84.606999999999999</v>
      </c>
      <c r="F392" s="133">
        <v>1.33</v>
      </c>
      <c r="G392" s="133">
        <v>888</v>
      </c>
      <c r="H392" s="133">
        <v>19.902000000000001</v>
      </c>
      <c r="I392" s="133">
        <v>20.792000000000002</v>
      </c>
      <c r="J392" s="133">
        <v>20.792000000000002</v>
      </c>
      <c r="K392" s="133">
        <v>5.3</v>
      </c>
    </row>
    <row r="393" spans="1:11" ht="19.899999999999999" customHeight="1" x14ac:dyDescent="0.25">
      <c r="A393" s="1" t="s">
        <v>307</v>
      </c>
      <c r="B393" s="134">
        <v>0</v>
      </c>
      <c r="C393" s="134">
        <v>0</v>
      </c>
      <c r="D393" s="134">
        <v>0</v>
      </c>
      <c r="E393" s="134">
        <v>0</v>
      </c>
      <c r="F393" s="134">
        <v>0</v>
      </c>
      <c r="G393" s="134">
        <v>0</v>
      </c>
      <c r="H393" s="134">
        <v>0</v>
      </c>
      <c r="I393" s="134">
        <v>0</v>
      </c>
      <c r="J393" s="134">
        <v>0</v>
      </c>
      <c r="K393" s="134">
        <v>0</v>
      </c>
    </row>
    <row r="394" spans="1:11" ht="19.899999999999999" customHeight="1" x14ac:dyDescent="0.25">
      <c r="A394" s="2" t="s">
        <v>308</v>
      </c>
      <c r="B394" s="133">
        <v>-97.504000000000005</v>
      </c>
      <c r="C394" s="133">
        <v>-2.0430000000000001</v>
      </c>
      <c r="D394" s="133">
        <v>4.8769999999999998</v>
      </c>
      <c r="E394" s="133">
        <v>34.493000000000002</v>
      </c>
      <c r="F394" s="133">
        <v>4.6479999999999997</v>
      </c>
      <c r="G394" s="133">
        <v>19.91</v>
      </c>
      <c r="H394" s="133">
        <v>-32.716000000000001</v>
      </c>
      <c r="I394" s="133">
        <v>93.823999999999998</v>
      </c>
      <c r="J394" s="133">
        <v>95</v>
      </c>
      <c r="K394" s="133">
        <v>-895</v>
      </c>
    </row>
    <row r="395" spans="1:11" ht="19.899999999999999" customHeight="1" x14ac:dyDescent="0.25">
      <c r="A395" s="1" t="s">
        <v>309</v>
      </c>
      <c r="B395" s="134">
        <v>652.60199999999998</v>
      </c>
      <c r="C395" s="134">
        <v>70.176000000000002</v>
      </c>
      <c r="D395" s="134">
        <v>204.411</v>
      </c>
      <c r="E395" s="134">
        <v>-132.51499999999999</v>
      </c>
      <c r="F395" s="134">
        <v>447.23899999999998</v>
      </c>
      <c r="G395" s="134">
        <v>69.352999999999994</v>
      </c>
      <c r="H395" s="134">
        <v>136.15899999999999</v>
      </c>
      <c r="I395" s="134">
        <v>114.188</v>
      </c>
      <c r="J395" s="134">
        <v>7.4029999999999996</v>
      </c>
      <c r="K395" s="134">
        <v>3.6720000000000002</v>
      </c>
    </row>
    <row r="396" spans="1:11" ht="19.899999999999999" customHeight="1" x14ac:dyDescent="0.25">
      <c r="A396" s="2" t="s">
        <v>310</v>
      </c>
      <c r="B396" s="133">
        <v>113</v>
      </c>
      <c r="C396" s="133">
        <v>150</v>
      </c>
      <c r="D396" s="133">
        <v>0</v>
      </c>
      <c r="E396" s="133">
        <v>0</v>
      </c>
      <c r="F396" s="133">
        <v>0</v>
      </c>
      <c r="G396" s="133">
        <v>0</v>
      </c>
      <c r="H396" s="133">
        <v>0</v>
      </c>
      <c r="I396" s="133">
        <v>0</v>
      </c>
      <c r="J396" s="133">
        <v>0</v>
      </c>
      <c r="K396" s="133">
        <v>0</v>
      </c>
    </row>
    <row r="397" spans="1:11" ht="19.899999999999999" customHeight="1" x14ac:dyDescent="0.25">
      <c r="A397" s="1" t="s">
        <v>311</v>
      </c>
      <c r="B397" s="134">
        <v>0</v>
      </c>
      <c r="C397" s="134">
        <v>0</v>
      </c>
      <c r="D397" s="134">
        <v>0</v>
      </c>
      <c r="E397" s="134">
        <v>0</v>
      </c>
      <c r="F397" s="134">
        <v>0</v>
      </c>
      <c r="G397" s="134">
        <v>0</v>
      </c>
      <c r="H397" s="134">
        <v>0</v>
      </c>
      <c r="I397" s="134">
        <v>0</v>
      </c>
      <c r="J397" s="134">
        <v>0</v>
      </c>
      <c r="K397" s="134">
        <v>0</v>
      </c>
    </row>
    <row r="398" spans="1:11" ht="19.899999999999999" customHeight="1" x14ac:dyDescent="0.25">
      <c r="A398" s="2" t="s">
        <v>312</v>
      </c>
      <c r="B398" s="133">
        <v>0</v>
      </c>
      <c r="C398" s="133">
        <v>0</v>
      </c>
      <c r="D398" s="133">
        <v>0</v>
      </c>
      <c r="E398" s="133">
        <v>0</v>
      </c>
      <c r="F398" s="133">
        <v>0</v>
      </c>
      <c r="G398" s="133">
        <v>0</v>
      </c>
      <c r="H398" s="133">
        <v>0</v>
      </c>
      <c r="I398" s="133">
        <v>472</v>
      </c>
      <c r="J398" s="133">
        <v>457</v>
      </c>
      <c r="K398" s="133">
        <v>374</v>
      </c>
    </row>
    <row r="399" spans="1:11" ht="19.899999999999999" customHeight="1" x14ac:dyDescent="0.25">
      <c r="A399" s="1" t="s">
        <v>313</v>
      </c>
      <c r="B399" s="134">
        <v>0</v>
      </c>
      <c r="C399" s="134">
        <v>0</v>
      </c>
      <c r="D399" s="134">
        <v>0</v>
      </c>
      <c r="E399" s="134">
        <v>0</v>
      </c>
      <c r="F399" s="134">
        <v>0</v>
      </c>
      <c r="G399" s="134">
        <v>0</v>
      </c>
      <c r="H399" s="134">
        <v>0</v>
      </c>
      <c r="I399" s="134">
        <v>586</v>
      </c>
      <c r="J399" s="134">
        <v>517</v>
      </c>
      <c r="K399" s="134">
        <v>594</v>
      </c>
    </row>
    <row r="400" spans="1:11" ht="19.899999999999999" customHeight="1" x14ac:dyDescent="0.25">
      <c r="A400" s="2" t="s">
        <v>314</v>
      </c>
      <c r="B400" s="133">
        <v>7.3029999999999999</v>
      </c>
      <c r="C400" s="133">
        <v>16.66</v>
      </c>
      <c r="D400" s="133">
        <v>0</v>
      </c>
      <c r="E400" s="133">
        <v>0</v>
      </c>
      <c r="F400" s="133">
        <v>0</v>
      </c>
      <c r="G400" s="133">
        <v>0</v>
      </c>
      <c r="H400" s="133">
        <v>0</v>
      </c>
      <c r="I400" s="133">
        <v>0</v>
      </c>
      <c r="J400" s="133">
        <v>0</v>
      </c>
      <c r="K400" s="133">
        <v>0</v>
      </c>
    </row>
    <row r="401" spans="1:11" ht="19.899999999999999" customHeight="1" x14ac:dyDescent="0.25">
      <c r="A401" s="1" t="s">
        <v>315</v>
      </c>
      <c r="B401" s="134">
        <v>6.4409999999999998</v>
      </c>
      <c r="C401" s="134">
        <v>5.7939999999999996</v>
      </c>
      <c r="D401" s="134">
        <v>7.484</v>
      </c>
      <c r="E401" s="134">
        <v>9.33</v>
      </c>
      <c r="F401" s="134">
        <v>6.6420000000000003</v>
      </c>
      <c r="G401" s="134">
        <v>0</v>
      </c>
      <c r="H401" s="134">
        <v>0</v>
      </c>
      <c r="I401" s="134">
        <v>1.1299999999999999</v>
      </c>
      <c r="J401" s="134">
        <v>1.1120000000000001</v>
      </c>
      <c r="K401" s="134">
        <v>890</v>
      </c>
    </row>
    <row r="402" spans="1:11" ht="19.899999999999999" customHeight="1" x14ac:dyDescent="0.25">
      <c r="A402" s="2" t="s">
        <v>316</v>
      </c>
      <c r="B402" s="133">
        <v>0</v>
      </c>
      <c r="C402" s="133">
        <v>0</v>
      </c>
      <c r="D402" s="133">
        <v>0</v>
      </c>
      <c r="E402" s="133">
        <v>0</v>
      </c>
      <c r="F402" s="133">
        <v>0</v>
      </c>
      <c r="G402" s="133">
        <v>0</v>
      </c>
      <c r="H402" s="133">
        <v>0</v>
      </c>
      <c r="I402" s="133">
        <v>352</v>
      </c>
      <c r="J402" s="133">
        <v>322</v>
      </c>
      <c r="K402" s="133">
        <v>446</v>
      </c>
    </row>
    <row r="403" spans="1:11" ht="19.899999999999999" customHeight="1" x14ac:dyDescent="0.25">
      <c r="A403" s="1" t="s">
        <v>317</v>
      </c>
      <c r="B403" s="134">
        <v>0</v>
      </c>
      <c r="C403" s="134">
        <v>0</v>
      </c>
      <c r="D403" s="134">
        <v>0</v>
      </c>
      <c r="E403" s="134">
        <v>0</v>
      </c>
      <c r="F403" s="134">
        <v>0</v>
      </c>
      <c r="G403" s="134">
        <v>0</v>
      </c>
      <c r="H403" s="134">
        <v>0</v>
      </c>
      <c r="I403" s="134">
        <v>0</v>
      </c>
      <c r="J403" s="134">
        <v>0</v>
      </c>
      <c r="K403" s="134">
        <v>0</v>
      </c>
    </row>
    <row r="404" spans="1:11" ht="19.899999999999999" customHeight="1" x14ac:dyDescent="0.25">
      <c r="A404" s="2" t="s">
        <v>318</v>
      </c>
      <c r="B404" s="133" t="s">
        <v>468</v>
      </c>
      <c r="C404" s="133" t="s">
        <v>469</v>
      </c>
      <c r="D404" s="133" t="s">
        <v>470</v>
      </c>
      <c r="E404" s="133" t="s">
        <v>438</v>
      </c>
      <c r="F404" s="133" t="s">
        <v>471</v>
      </c>
      <c r="G404" s="133" t="s">
        <v>439</v>
      </c>
      <c r="H404" s="133" t="s">
        <v>472</v>
      </c>
      <c r="I404" s="133" t="s">
        <v>473</v>
      </c>
      <c r="J404" s="133" t="s">
        <v>474</v>
      </c>
      <c r="K404" s="133" t="s">
        <v>438</v>
      </c>
    </row>
    <row r="405" spans="1:11" ht="19.899999999999999" customHeight="1" x14ac:dyDescent="0.25">
      <c r="A405" s="1" t="s">
        <v>319</v>
      </c>
      <c r="B405" s="134">
        <v>13</v>
      </c>
      <c r="C405" s="134">
        <v>8</v>
      </c>
      <c r="D405" s="134">
        <v>8</v>
      </c>
      <c r="E405" s="134">
        <v>8</v>
      </c>
      <c r="F405" s="134">
        <v>9</v>
      </c>
      <c r="G405" s="134">
        <v>9</v>
      </c>
      <c r="H405" s="134">
        <v>2</v>
      </c>
      <c r="I405" s="134">
        <v>2</v>
      </c>
      <c r="J405" s="134">
        <v>9</v>
      </c>
      <c r="K405" s="134">
        <v>9</v>
      </c>
    </row>
    <row r="406" spans="1:11" ht="19.899999999999999" customHeight="1" x14ac:dyDescent="0.25">
      <c r="A406" s="2" t="s">
        <v>320</v>
      </c>
      <c r="B406" s="133">
        <v>54</v>
      </c>
      <c r="C406" s="133">
        <v>26</v>
      </c>
      <c r="D406" s="133">
        <v>23</v>
      </c>
      <c r="E406" s="133">
        <v>28</v>
      </c>
      <c r="F406" s="133">
        <v>49</v>
      </c>
      <c r="G406" s="133">
        <v>37</v>
      </c>
      <c r="H406" s="133">
        <v>38</v>
      </c>
      <c r="I406" s="133">
        <v>102</v>
      </c>
      <c r="J406" s="133">
        <v>129</v>
      </c>
      <c r="K406" s="133">
        <v>23</v>
      </c>
    </row>
    <row r="407" spans="1:11" ht="19.899999999999999" customHeight="1" x14ac:dyDescent="0.25">
      <c r="A407" s="1" t="s">
        <v>321</v>
      </c>
      <c r="B407" s="134">
        <v>22</v>
      </c>
      <c r="C407" s="134">
        <v>140</v>
      </c>
      <c r="D407" s="134">
        <v>26</v>
      </c>
      <c r="E407" s="134">
        <v>30</v>
      </c>
      <c r="F407" s="134">
        <v>28</v>
      </c>
      <c r="G407" s="134">
        <v>59</v>
      </c>
      <c r="H407" s="134">
        <v>36</v>
      </c>
      <c r="I407" s="134">
        <v>59</v>
      </c>
      <c r="J407" s="134">
        <v>179</v>
      </c>
      <c r="K407" s="134">
        <v>19</v>
      </c>
    </row>
    <row r="408" spans="1:11" ht="19.899999999999999" customHeight="1" x14ac:dyDescent="0.25">
      <c r="A408" s="2" t="s">
        <v>322</v>
      </c>
      <c r="B408" s="133" t="s">
        <v>419</v>
      </c>
      <c r="C408" s="133" t="s">
        <v>419</v>
      </c>
      <c r="D408" s="133" t="s">
        <v>419</v>
      </c>
      <c r="E408" s="133" t="s">
        <v>419</v>
      </c>
      <c r="F408" s="133" t="s">
        <v>419</v>
      </c>
      <c r="G408" s="133" t="s">
        <v>419</v>
      </c>
      <c r="H408" s="133" t="s">
        <v>419</v>
      </c>
      <c r="I408" s="133" t="s">
        <v>419</v>
      </c>
      <c r="J408" s="133" t="s">
        <v>419</v>
      </c>
      <c r="K408" s="133" t="s">
        <v>419</v>
      </c>
    </row>
    <row r="409" spans="1:11" ht="19.899999999999999" customHeight="1" x14ac:dyDescent="0.25">
      <c r="A409" s="1" t="s">
        <v>323</v>
      </c>
      <c r="B409" s="134">
        <v>98.578999999999994</v>
      </c>
      <c r="C409" s="134">
        <v>143.11099999999999</v>
      </c>
      <c r="D409" s="134">
        <v>5.0839999999999996</v>
      </c>
      <c r="E409" s="134">
        <v>10.656000000000001</v>
      </c>
      <c r="F409" s="134">
        <v>9.3089999999999993</v>
      </c>
      <c r="G409" s="134">
        <v>3.331</v>
      </c>
      <c r="H409" s="134">
        <v>4.3979999999999997</v>
      </c>
      <c r="I409" s="134">
        <v>1.871</v>
      </c>
      <c r="J409" s="134">
        <v>5.8330000000000002</v>
      </c>
      <c r="K409" s="134">
        <v>1.3320000000000001</v>
      </c>
    </row>
    <row r="410" spans="1:11" ht="19.899999999999999" customHeight="1" x14ac:dyDescent="0.25">
      <c r="A410" s="2" t="s">
        <v>324</v>
      </c>
      <c r="B410" s="133">
        <v>0</v>
      </c>
      <c r="C410" s="133">
        <v>0</v>
      </c>
      <c r="D410" s="133">
        <v>40.320999999999998</v>
      </c>
      <c r="E410" s="133">
        <v>52.112000000000002</v>
      </c>
      <c r="F410" s="133">
        <v>88.161000000000001</v>
      </c>
      <c r="G410" s="133">
        <v>772.63199999999995</v>
      </c>
      <c r="H410" s="133">
        <v>464.62200000000001</v>
      </c>
      <c r="I410" s="133">
        <v>0</v>
      </c>
      <c r="J410" s="133">
        <v>0</v>
      </c>
      <c r="K410" s="133">
        <v>0</v>
      </c>
    </row>
    <row r="411" spans="1:11" ht="19.899999999999999" customHeight="1" x14ac:dyDescent="0.25">
      <c r="A411" s="1" t="s">
        <v>325</v>
      </c>
      <c r="B411" s="134">
        <v>2.835</v>
      </c>
      <c r="C411" s="134">
        <v>12.486000000000001</v>
      </c>
      <c r="D411" s="134">
        <v>5.3029999999999999</v>
      </c>
      <c r="E411" s="134">
        <v>6.8529999999999998</v>
      </c>
      <c r="F411" s="134">
        <v>8.2789999999999999</v>
      </c>
      <c r="G411" s="134">
        <v>0</v>
      </c>
      <c r="H411" s="134">
        <v>0</v>
      </c>
      <c r="I411" s="134">
        <v>0</v>
      </c>
      <c r="J411" s="134">
        <v>0</v>
      </c>
      <c r="K411" s="134">
        <v>0</v>
      </c>
    </row>
    <row r="412" spans="1:11" ht="19.899999999999999" customHeight="1" x14ac:dyDescent="0.25">
      <c r="A412" s="2" t="s">
        <v>326</v>
      </c>
      <c r="B412" s="133">
        <v>7.3</v>
      </c>
      <c r="C412" s="133">
        <v>22</v>
      </c>
      <c r="D412" s="133">
        <v>114.003</v>
      </c>
      <c r="E412" s="133">
        <v>95.772999999999996</v>
      </c>
      <c r="F412" s="133">
        <v>270.27800000000002</v>
      </c>
      <c r="G412" s="133">
        <v>496.137</v>
      </c>
      <c r="H412" s="133">
        <v>396.98700000000002</v>
      </c>
      <c r="I412" s="133">
        <v>0</v>
      </c>
      <c r="J412" s="133">
        <v>0</v>
      </c>
      <c r="K412" s="133">
        <v>11.875</v>
      </c>
    </row>
    <row r="413" spans="1:11" ht="19.899999999999999" customHeight="1" x14ac:dyDescent="0.25">
      <c r="A413" s="1" t="s">
        <v>327</v>
      </c>
      <c r="B413" s="134">
        <v>22.998999999999999</v>
      </c>
      <c r="C413" s="134">
        <v>227.60499999999999</v>
      </c>
      <c r="D413" s="134">
        <v>337.98399999999998</v>
      </c>
      <c r="E413" s="134">
        <v>385.53199999999998</v>
      </c>
      <c r="F413" s="134">
        <v>617.09799999999996</v>
      </c>
      <c r="G413" s="134">
        <v>447.46899999999999</v>
      </c>
      <c r="H413" s="134">
        <v>495.40100000000001</v>
      </c>
      <c r="I413" s="134">
        <v>456.709</v>
      </c>
      <c r="J413" s="134">
        <v>250.26900000000001</v>
      </c>
      <c r="K413" s="134">
        <v>31.587</v>
      </c>
    </row>
    <row r="414" spans="1:11" ht="19.899999999999999" customHeight="1" x14ac:dyDescent="0.25">
      <c r="A414" s="2" t="s">
        <v>328</v>
      </c>
      <c r="B414" s="133">
        <v>3.8410000000000002</v>
      </c>
      <c r="C414" s="133">
        <v>6.7329999999999997</v>
      </c>
      <c r="D414" s="133">
        <v>7.476</v>
      </c>
      <c r="E414" s="133">
        <v>9.1180000000000003</v>
      </c>
      <c r="F414" s="133">
        <v>17.972999999999999</v>
      </c>
      <c r="G414" s="133">
        <v>10.042</v>
      </c>
      <c r="H414" s="133">
        <v>13.693</v>
      </c>
      <c r="I414" s="133">
        <v>31.709</v>
      </c>
      <c r="J414" s="133">
        <v>17.667999999999999</v>
      </c>
      <c r="K414" s="133">
        <v>1.141</v>
      </c>
    </row>
    <row r="415" spans="1:11" ht="19.899999999999999" customHeight="1" x14ac:dyDescent="0.25">
      <c r="A415" s="1" t="s">
        <v>329</v>
      </c>
      <c r="B415" s="134">
        <v>12.32</v>
      </c>
      <c r="C415" s="134">
        <v>58.423999999999999</v>
      </c>
      <c r="D415" s="134">
        <v>79.147000000000006</v>
      </c>
      <c r="E415" s="134">
        <v>108.95699999999999</v>
      </c>
      <c r="F415" s="134">
        <v>301.57400000000001</v>
      </c>
      <c r="G415" s="134">
        <v>166.864</v>
      </c>
      <c r="H415" s="134">
        <v>189.62100000000001</v>
      </c>
      <c r="I415" s="134">
        <v>463.858</v>
      </c>
      <c r="J415" s="134">
        <v>322.03500000000003</v>
      </c>
      <c r="K415" s="134">
        <v>7.2350000000000003</v>
      </c>
    </row>
    <row r="416" spans="1:11" ht="19.899999999999999" customHeight="1" x14ac:dyDescent="0.25">
      <c r="A416" s="2" t="s">
        <v>330</v>
      </c>
      <c r="B416" s="133">
        <v>1</v>
      </c>
      <c r="C416" s="133">
        <v>1</v>
      </c>
      <c r="D416" s="133">
        <v>0</v>
      </c>
      <c r="E416" s="133">
        <v>0</v>
      </c>
      <c r="F416" s="133">
        <v>0</v>
      </c>
      <c r="G416" s="133">
        <v>0</v>
      </c>
      <c r="H416" s="133">
        <v>0</v>
      </c>
      <c r="I416" s="133">
        <v>0</v>
      </c>
      <c r="J416" s="133">
        <v>0</v>
      </c>
      <c r="K416" s="133">
        <v>0</v>
      </c>
    </row>
    <row r="417" spans="1:11" ht="19.899999999999999" customHeight="1" x14ac:dyDescent="0.25">
      <c r="A417" s="1" t="s">
        <v>331</v>
      </c>
      <c r="B417" s="134">
        <v>0</v>
      </c>
      <c r="C417" s="134">
        <v>0</v>
      </c>
      <c r="D417" s="134">
        <v>0</v>
      </c>
      <c r="E417" s="134">
        <v>0</v>
      </c>
      <c r="F417" s="134">
        <v>0</v>
      </c>
      <c r="G417" s="134">
        <v>0</v>
      </c>
      <c r="H417" s="134">
        <v>0</v>
      </c>
      <c r="I417" s="134">
        <v>0</v>
      </c>
      <c r="J417" s="134">
        <v>0</v>
      </c>
      <c r="K417" s="134">
        <v>0</v>
      </c>
    </row>
    <row r="418" spans="1:11" ht="19.899999999999999" customHeight="1" x14ac:dyDescent="0.25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1:11" ht="19.899999999999999" customHeight="1" x14ac:dyDescent="0.25">
      <c r="A419" s="2" t="s">
        <v>328</v>
      </c>
      <c r="B419" s="133">
        <v>71.442999999999998</v>
      </c>
      <c r="C419" s="133">
        <v>63.38</v>
      </c>
      <c r="D419" s="133">
        <v>103.675</v>
      </c>
      <c r="E419" s="133">
        <v>82.893000000000001</v>
      </c>
      <c r="F419" s="133">
        <v>39.006999999999998</v>
      </c>
      <c r="G419" s="133">
        <v>19.876999999999999</v>
      </c>
      <c r="H419" s="133">
        <v>12.61</v>
      </c>
      <c r="I419" s="133">
        <v>8.4220000000000006</v>
      </c>
      <c r="J419" s="133">
        <v>6.4809999999999999</v>
      </c>
      <c r="K419" s="133">
        <v>5.306</v>
      </c>
    </row>
    <row r="420" spans="1:11" ht="19.899999999999999" customHeight="1" x14ac:dyDescent="0.25">
      <c r="A420" s="1" t="s">
        <v>329</v>
      </c>
      <c r="B420" s="134" t="s">
        <v>420</v>
      </c>
      <c r="C420" s="134" t="s">
        <v>421</v>
      </c>
      <c r="D420" s="134" t="s">
        <v>422</v>
      </c>
      <c r="E420" s="134" t="s">
        <v>423</v>
      </c>
      <c r="F420" s="134" t="s">
        <v>424</v>
      </c>
      <c r="G420" s="134">
        <v>694.79399999999998</v>
      </c>
      <c r="H420" s="134">
        <v>789.56399999999996</v>
      </c>
      <c r="I420" s="134">
        <v>527.35799999999995</v>
      </c>
      <c r="J420" s="134">
        <v>604.57100000000003</v>
      </c>
      <c r="K420" s="134">
        <v>439.71300000000002</v>
      </c>
    </row>
    <row r="421" spans="1:11" ht="19.899999999999999" customHeight="1" x14ac:dyDescent="0.25">
      <c r="A421" s="2" t="s">
        <v>330</v>
      </c>
      <c r="B421" s="133">
        <v>1</v>
      </c>
      <c r="C421" s="133">
        <v>1</v>
      </c>
      <c r="D421" s="133">
        <v>1</v>
      </c>
      <c r="E421" s="133">
        <v>1</v>
      </c>
      <c r="F421" s="133">
        <v>1</v>
      </c>
      <c r="G421" s="133">
        <v>1</v>
      </c>
      <c r="H421" s="133">
        <v>1</v>
      </c>
      <c r="I421" s="133">
        <v>1</v>
      </c>
      <c r="J421" s="133">
        <v>1</v>
      </c>
      <c r="K421" s="133">
        <v>1</v>
      </c>
    </row>
    <row r="422" spans="1:11" ht="19.899999999999999" customHeight="1" x14ac:dyDescent="0.25">
      <c r="A422" s="1" t="s">
        <v>331</v>
      </c>
      <c r="B422" s="134">
        <v>0</v>
      </c>
      <c r="C422" s="134">
        <v>0</v>
      </c>
      <c r="D422" s="134">
        <v>0</v>
      </c>
      <c r="E422" s="134">
        <v>0</v>
      </c>
      <c r="F422" s="134">
        <v>0</v>
      </c>
      <c r="G422" s="134">
        <v>0</v>
      </c>
      <c r="H422" s="134">
        <v>0</v>
      </c>
      <c r="I422" s="134">
        <v>0</v>
      </c>
      <c r="J422" s="134">
        <v>0</v>
      </c>
      <c r="K422" s="134">
        <v>0</v>
      </c>
    </row>
    <row r="423" spans="1:11" ht="19.899999999999999" customHeight="1" x14ac:dyDescent="0.25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1:11" ht="19.899999999999999" customHeight="1" x14ac:dyDescent="0.25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</row>
    <row r="425" spans="1:11" ht="19.899999999999999" customHeight="1" x14ac:dyDescent="0.25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</row>
  </sheetData>
  <mergeCells count="10">
    <mergeCell ref="A1:K1"/>
    <mergeCell ref="N4:X4"/>
    <mergeCell ref="A424:K424"/>
    <mergeCell ref="A425:K425"/>
    <mergeCell ref="N2:X2"/>
    <mergeCell ref="A124:K124"/>
    <mergeCell ref="A241:K241"/>
    <mergeCell ref="A289:K289"/>
    <mergeCell ref="A343:K343"/>
    <mergeCell ref="A378:K378"/>
  </mergeCells>
  <hyperlinks>
    <hyperlink ref="A419" r:id="rId1" display="javascript:Fin_g('01050171')"/>
    <hyperlink ref="A420" r:id="rId2" display="javascript:Fin_g('01050172')"/>
    <hyperlink ref="A421" r:id="rId3" display="javascript:Fin_g('01050173')"/>
    <hyperlink ref="A422" r:id="rId4" display="javascript:Fin_g('01050174')"/>
    <hyperlink ref="A10" r:id="rId5" display="javascript:Fin_g('02010025')"/>
    <hyperlink ref="A11" r:id="rId6" display="javascript:Fin_g('02010026')"/>
    <hyperlink ref="A12" r:id="rId7" display="javascript:Fin_g('02010027')"/>
    <hyperlink ref="A13" r:id="rId8" display="javascript:Fin_g('02010028')"/>
    <hyperlink ref="A14" r:id="rId9" display="javascript:Fin_g('02010029')"/>
    <hyperlink ref="A16" r:id="rId10" display="javascript:Fin_g('02010031')"/>
    <hyperlink ref="A17" r:id="rId11" display="javascript:Fin_g('02010032')"/>
    <hyperlink ref="A18" r:id="rId12" display="javascript:Fin_g('02010033')"/>
    <hyperlink ref="A20" r:id="rId13" display="javascript:Fin_g('02010023')"/>
    <hyperlink ref="A21" r:id="rId14" display="javascript:Fin_g('02010024')"/>
    <hyperlink ref="A23" r:id="rId15" display="javascript:Fin_g('02010030')"/>
    <hyperlink ref="A25" r:id="rId16" display="javascript:Fin_g('02010054')"/>
    <hyperlink ref="A27" r:id="rId17" display="javascript:Fin_g('02010034')"/>
    <hyperlink ref="A28" r:id="rId18" display="javascript:Fin_g('02010035')"/>
    <hyperlink ref="A29" r:id="rId19" display="javascript:Fin_g('02010036')"/>
    <hyperlink ref="A30" r:id="rId20" display="javascript:Fin_g('02010037')"/>
    <hyperlink ref="A31" r:id="rId21" display="javascript:Fin_g('02010038')"/>
    <hyperlink ref="A32" r:id="rId22" display="javascript:Fin_g('02010039')"/>
    <hyperlink ref="A34" r:id="rId23" display="javascript:Fin_g('02010050')"/>
    <hyperlink ref="A35" r:id="rId24" display="javascript:Fin_g('02010051')"/>
    <hyperlink ref="A39" r:id="rId25" display="javascript:Fin_g('02010001')"/>
    <hyperlink ref="A40" r:id="rId26" display="javascript:Fin_g('02010002')"/>
    <hyperlink ref="A41" r:id="rId27" display="javascript:Fin_g('02010003')"/>
    <hyperlink ref="A42" r:id="rId28" display="javascript:Fin_g('02010004')"/>
    <hyperlink ref="A43" r:id="rId29" display="javascript:Fin_g('02010005')"/>
    <hyperlink ref="A45" r:id="rId30" display="javascript:Fin_g('02010008')"/>
    <hyperlink ref="A46" r:id="rId31" display="javascript:Fin_g('02010009')"/>
    <hyperlink ref="A47" r:id="rId32" display="javascript:Fin_g('02010010')"/>
    <hyperlink ref="A48" r:id="rId33" display="javascript:Fin_g('02010011')"/>
    <hyperlink ref="A50" r:id="rId34" display="javascript:Fin_g('02010012')"/>
    <hyperlink ref="A52" r:id="rId35" display="javascript:Fin_g('02010013')"/>
    <hyperlink ref="A56" r:id="rId36" display="javascript:Fin_g('02010057')"/>
    <hyperlink ref="A57" r:id="rId37" display="javascript:Fin_g('02010014')"/>
    <hyperlink ref="A58" r:id="rId38" display="javascript:Fin_g('02010017')"/>
    <hyperlink ref="A59" r:id="rId39" display="javascript:Fin_g('02010018')"/>
    <hyperlink ref="A60" r:id="rId40" display="javascript:Fin_g('02010019')"/>
    <hyperlink ref="A61" r:id="rId41" display="javascript:Fin_g('02010020')"/>
    <hyperlink ref="A63" r:id="rId42" display="javascript:Fin_g('02010015')"/>
    <hyperlink ref="A65" r:id="rId43" display="javascript:Fin_g('02010041')"/>
    <hyperlink ref="A66" r:id="rId44" display="javascript:Fin_g('02010042')"/>
    <hyperlink ref="A67" r:id="rId45" display="javascript:Fin_g('02010043')"/>
    <hyperlink ref="A68" r:id="rId46" display="javascript:Fin_g('02010044')"/>
    <hyperlink ref="A69" r:id="rId47" display="javascript:Fin_g('02010045')"/>
    <hyperlink ref="A71" r:id="rId48" display="javascript:Fin_g('02010022')"/>
    <hyperlink ref="A72" r:id="rId49" display="javascript:Fin_g('02010058')"/>
    <hyperlink ref="A74" r:id="rId50" display="javascript:Fin_g('02010048')"/>
    <hyperlink ref="A75" r:id="rId51" display="javascript:Fin_g('02010047')"/>
    <hyperlink ref="A76" r:id="rId52" display="javascript:Fin_g('02010049')"/>
    <hyperlink ref="A80" r:id="rId53" display="javascript:Fin_g('01060201')"/>
    <hyperlink ref="A81" r:id="rId54" display="javascript:Fin_g('01060202')"/>
    <hyperlink ref="A82" r:id="rId55" display="javascript:Fin_g('01060259')"/>
    <hyperlink ref="A83" r:id="rId56" display="javascript:Fin_g('01060260')"/>
    <hyperlink ref="A84" r:id="rId57" display="javascript:Fin_g('01060261')"/>
    <hyperlink ref="A85" r:id="rId58" display="javascript:Fin_g('01060262')"/>
    <hyperlink ref="A86" r:id="rId59" display="javascript:Fin_g('01060206')"/>
    <hyperlink ref="A87" r:id="rId60" display="javascript:Fin_g('01060207')"/>
    <hyperlink ref="A88" r:id="rId61" display="javascript:Fin_g('01060232')"/>
    <hyperlink ref="A89" r:id="rId62" display="javascript:Fin_g('01060233')"/>
    <hyperlink ref="A90" r:id="rId63" display="javascript:Fin_g('01060249')"/>
    <hyperlink ref="A91" r:id="rId64" display="javascript:Fin_g('01060250')"/>
    <hyperlink ref="A92" r:id="rId65" display="javascript:Fin_g('01060274')"/>
    <hyperlink ref="A93" r:id="rId66" display="javascript:Fin_g('01060275')"/>
    <hyperlink ref="A94" r:id="rId67" display="javascript:Fin_g('01060208')"/>
    <hyperlink ref="A95" r:id="rId68" display="javascript:Fin_g('01060228')"/>
    <hyperlink ref="A96" r:id="rId69" display="javascript:Fin_g('01060211')"/>
    <hyperlink ref="A97" r:id="rId70" display="javascript:Fin_g('01060212')"/>
    <hyperlink ref="A98" r:id="rId71" display="javascript:Fin_g('01060213')"/>
    <hyperlink ref="A99" r:id="rId72" display="javascript:Fin_g('01060215')"/>
    <hyperlink ref="A100" r:id="rId73" display="javascript:Fin_g('01060219')"/>
    <hyperlink ref="A101" r:id="rId74" display="javascript:Fin_g('01060220')"/>
    <hyperlink ref="A102" r:id="rId75" display="javascript:Fin_g('01060221')"/>
    <hyperlink ref="A103" r:id="rId76" display="javascript:Fin_g('01060222')"/>
    <hyperlink ref="A104" r:id="rId77" display="javascript:Fin_g('01060223')"/>
    <hyperlink ref="A105" r:id="rId78" display="javascript:Fin_g('01060224')"/>
    <hyperlink ref="A106" r:id="rId79" display="javascript:Fin_g('01060225')"/>
    <hyperlink ref="A107" r:id="rId80" display="javascript:Fin_g('01060229')"/>
    <hyperlink ref="A108" r:id="rId81" display="javascript:Fin_g('01060230')"/>
    <hyperlink ref="A109" r:id="rId82" display="javascript:Fin_g('01060276')"/>
    <hyperlink ref="A110" r:id="rId83" display="javascript:Fin_g('01060236')"/>
    <hyperlink ref="A111" r:id="rId84" display="javascript:Fin_g('01060237')"/>
    <hyperlink ref="A112" r:id="rId85" display="javascript:Fin_g('01060247')"/>
    <hyperlink ref="A113" r:id="rId86" display="javascript:Fin_g('01060277')"/>
    <hyperlink ref="A114" r:id="rId87" display="javascript:Fin_g('01060278')"/>
    <hyperlink ref="A115" r:id="rId88" display="javascript:Fin_g('01060279')"/>
    <hyperlink ref="A116" r:id="rId89" display="javascript:Fin_g('01060258')"/>
    <hyperlink ref="A117" r:id="rId90" display="javascript:Fin_g('01060253')"/>
    <hyperlink ref="A118" r:id="rId91" display="javascript:Fin_g('01060254')"/>
    <hyperlink ref="A119" r:id="rId92" display="javascript:Fin_g('01060255')"/>
    <hyperlink ref="A120" r:id="rId93" display="javascript:Fin_g('01060256')"/>
    <hyperlink ref="A121" r:id="rId94" display="javascript:Fin_g('01060257')"/>
    <hyperlink ref="A131" r:id="rId95" display="javascript:Fin_g('02020060')"/>
    <hyperlink ref="A132" r:id="rId96" display="javascript:Fin_g('02020061')"/>
    <hyperlink ref="A133" r:id="rId97" display="javascript:Fin_g('01020053')"/>
    <hyperlink ref="A135" r:id="rId98" display="javascript:Fin_g('02020094')"/>
    <hyperlink ref="A136" r:id="rId99" display="javascript:Fin_g('02020095')"/>
    <hyperlink ref="A138" r:id="rId100" display="javascript:Fin_g('01090322')"/>
    <hyperlink ref="A139" r:id="rId101" display="javascript:Fin_g('01090323')"/>
    <hyperlink ref="A140" r:id="rId102" display="javascript:Fin_g('01090301')"/>
    <hyperlink ref="A141" r:id="rId103" display="javascript:Fin_g('01090302')"/>
    <hyperlink ref="A142" r:id="rId104" display="javascript:Fin_g('01090303')"/>
    <hyperlink ref="A143" r:id="rId105" display="javascript:Fin_g('02020088')"/>
    <hyperlink ref="A144" r:id="rId106" display="javascript:Fin_g('02020089')"/>
    <hyperlink ref="A145" r:id="rId107" display="javascript:Fin_g('02020090')"/>
    <hyperlink ref="A146" r:id="rId108" display="javascript:Fin_g('02020079')"/>
    <hyperlink ref="A147" r:id="rId109" display="javascript:Fin_g('02020096')"/>
    <hyperlink ref="A148" r:id="rId110" display="javascript:Fin_g('02020077')"/>
    <hyperlink ref="A149" r:id="rId111" display="javascript:Fin_g('02020097')"/>
    <hyperlink ref="A151" r:id="rId112" display="javascript:Fin_g('02020098')"/>
    <hyperlink ref="A153" r:id="rId113" display="javascript:Fin_g('02020062')"/>
    <hyperlink ref="A154" r:id="rId114" display="javascript:Fin_g('02020064')"/>
    <hyperlink ref="A155" r:id="rId115" display="javascript:Fin_g('02020066')"/>
    <hyperlink ref="A156" r:id="rId116" display="javascript:Fin_g('02020104')"/>
    <hyperlink ref="A158" r:id="rId117" display="javascript:Fin_g('02020074')"/>
    <hyperlink ref="A160" r:id="rId118" display="javascript:Fin_g('02020099')"/>
    <hyperlink ref="A162" r:id="rId119" display="javascript:Fin_g('02020067')"/>
    <hyperlink ref="A163" r:id="rId120" display="javascript:Fin_g('02020068')"/>
    <hyperlink ref="A164" r:id="rId121" display="javascript:Fin_g('02020069')"/>
    <hyperlink ref="A165" r:id="rId122" display="javascript:Fin_g('02020070')"/>
    <hyperlink ref="A167" r:id="rId123" display="javascript:Fin_g('02020100')"/>
    <hyperlink ref="A169" r:id="rId124" display="javascript:Fin_g('02020075')"/>
    <hyperlink ref="A170" r:id="rId125" display="javascript:Fin_g('02020072')"/>
    <hyperlink ref="A171" r:id="rId126" display="javascript:Fin_g('02020073')"/>
    <hyperlink ref="A172" r:id="rId127" display="javascript:Fin_g('02020101')"/>
    <hyperlink ref="A174" r:id="rId128" display="javascript:Fin_g('02020093')"/>
    <hyperlink ref="A175" r:id="rId129" display="javascript:Fin_g('02020086')"/>
    <hyperlink ref="A176" r:id="rId130" display="javascript:Fin_g('02020103')"/>
    <hyperlink ref="A177" r:id="rId131" display="javascript:Fin_g('02020087')"/>
    <hyperlink ref="A178" r:id="rId132" display="javascript:Fin_g('02020091')"/>
    <hyperlink ref="A179" r:id="rId133" display="javascript:Fin_g('02020105')"/>
    <hyperlink ref="A180" r:id="rId134" display="javascript:Fin_g('02020092')"/>
    <hyperlink ref="A181" r:id="rId135" display="javascript:Fin_g('02020102')"/>
    <hyperlink ref="A184" r:id="rId136" display="javascript:Fin_g('01090301')"/>
    <hyperlink ref="A185" r:id="rId137" display="javascript:Fin_g('01090302')"/>
    <hyperlink ref="A186" r:id="rId138" display="javascript:Fin_g('01090303')"/>
    <hyperlink ref="A187" r:id="rId139" display="javascript:Fin_g('01090305')"/>
    <hyperlink ref="A188" r:id="rId140" display="javascript:Fin_g('01090306')"/>
    <hyperlink ref="A189" r:id="rId141" display="javascript:Fin_g('01090307')"/>
    <hyperlink ref="A190" r:id="rId142" display="javascript:Fin_g('01090308')"/>
    <hyperlink ref="A191" r:id="rId143" display="javascript:Fin_g('01090374')"/>
    <hyperlink ref="A192" r:id="rId144" display="javascript:Fin_g('01090359')"/>
    <hyperlink ref="A193" r:id="rId145" display="javascript:Fin_g('01090375')"/>
    <hyperlink ref="A194" r:id="rId146" display="javascript:Fin_g('01090376')"/>
    <hyperlink ref="A195" r:id="rId147" display="javascript:Fin_g('01090311')"/>
    <hyperlink ref="A196" r:id="rId148" display="javascript:Fin_g('01090312')"/>
    <hyperlink ref="A197" r:id="rId149" display="javascript:Fin_g('01090309')"/>
    <hyperlink ref="A198" r:id="rId150" display="javascript:Fin_g('01090319')"/>
    <hyperlink ref="A199" r:id="rId151" display="javascript:Fin_g('01090320')"/>
    <hyperlink ref="A200" r:id="rId152" display="javascript:Fin_g('01090338')"/>
    <hyperlink ref="A201" r:id="rId153" display="javascript:Fin_g('01090364')"/>
    <hyperlink ref="A202" r:id="rId154" display="javascript:Fin_g('01090365')"/>
    <hyperlink ref="A203" r:id="rId155" display="javascript:Fin_g('01090366')"/>
    <hyperlink ref="A204" r:id="rId156" display="javascript:Fin_g('01090313')"/>
    <hyperlink ref="A205" r:id="rId157" display="javascript:Fin_g('01090373')"/>
    <hyperlink ref="A206" r:id="rId158" display="javascript:Fin_g('01090315')"/>
    <hyperlink ref="A207" r:id="rId159" display="javascript:Fin_g('01090316')"/>
    <hyperlink ref="A208" r:id="rId160" display="javascript:Fin_g('01090317')"/>
    <hyperlink ref="A209" r:id="rId161" display="javascript:Fin_g('01090322')"/>
    <hyperlink ref="A210" r:id="rId162" display="javascript:Fin_g('01090350')"/>
    <hyperlink ref="A211" r:id="rId163" display="javascript:Fin_g('01090383')"/>
    <hyperlink ref="A212" r:id="rId164" display="javascript:Fin_g('01090351')"/>
    <hyperlink ref="A213" r:id="rId165" display="javascript:Fin_g('01090323')"/>
    <hyperlink ref="A214" r:id="rId166" display="javascript:Fin_g('01090384')"/>
    <hyperlink ref="A215" r:id="rId167" display="javascript:Fin_g('01090324')"/>
    <hyperlink ref="A216" r:id="rId168" display="javascript:Fin_g('01090325')"/>
    <hyperlink ref="A217" r:id="rId169" display="javascript:Fin_g('01090326')"/>
    <hyperlink ref="A218" r:id="rId170" display="javascript:Fin_g('01090360')"/>
    <hyperlink ref="A219" r:id="rId171" display="javascript:Fin_g('01090327')"/>
    <hyperlink ref="A220" r:id="rId172" display="javascript:Fin_g('01090328')"/>
    <hyperlink ref="A221" r:id="rId173" display="javascript:Fin_g('01090329')"/>
    <hyperlink ref="A222" r:id="rId174" display="javascript:Fin_g('01090330')"/>
    <hyperlink ref="A223" r:id="rId175" display="javascript:Fin_g('01090331')"/>
    <hyperlink ref="A224" r:id="rId176" display="javascript:Fin_g('01090377')"/>
    <hyperlink ref="A225" r:id="rId177" display="javascript:Fin_g('01090336')"/>
    <hyperlink ref="A226" r:id="rId178" display="javascript:Fin_g('01090337')"/>
    <hyperlink ref="A227" r:id="rId179" display="javascript:Fin_g('01090357')"/>
    <hyperlink ref="A228" r:id="rId180" display="javascript:Fin_g('01090358')"/>
    <hyperlink ref="A229" r:id="rId181" display="javascript:Fin_g('01090353')"/>
    <hyperlink ref="A230" r:id="rId182" display="javascript:Fin_g('01090343')"/>
    <hyperlink ref="A231" r:id="rId183" display="javascript:Fin_g('01090378')"/>
    <hyperlink ref="A232" r:id="rId184" display="javascript:Fin_g('01090379')"/>
    <hyperlink ref="A233" r:id="rId185" display="javascript:Fin_g('01090344')"/>
    <hyperlink ref="A234" r:id="rId186" display="javascript:Fin_g('01090345')"/>
    <hyperlink ref="A235" r:id="rId187" display="javascript:Fin_g('01090372')"/>
    <hyperlink ref="A236" r:id="rId188" display="javascript:Fin_g('01090361')"/>
    <hyperlink ref="A237" r:id="rId189" display="javascript:Fin_g('01090387')"/>
    <hyperlink ref="A238" r:id="rId190" display="javascript:Fin_g('01090363')"/>
    <hyperlink ref="A248" r:id="rId191" display="javascript:Fin_g('01240901')"/>
    <hyperlink ref="A249" r:id="rId192" display="javascript:Fin_g('01240902')"/>
    <hyperlink ref="A250" r:id="rId193" display="javascript:Fin_g('01240903')"/>
    <hyperlink ref="A251" r:id="rId194" display="javascript:Fin_g('01240904')"/>
    <hyperlink ref="A252" r:id="rId195" display="javascript:Fin_g('01240905')"/>
    <hyperlink ref="A253" r:id="rId196" display="javascript:Fin_g('01240906')"/>
    <hyperlink ref="A254" r:id="rId197" display="javascript:Fin_g('01240908')"/>
    <hyperlink ref="A255" r:id="rId198" display="javascript:Fin_g('01240910')"/>
    <hyperlink ref="A256" r:id="rId199" display="javascript:Fin_g('01240911')"/>
    <hyperlink ref="A257" r:id="rId200" display="javascript:Fin_g('01240913')"/>
    <hyperlink ref="A258" r:id="rId201" display="javascript:Fin_g('01240939')"/>
    <hyperlink ref="A259" r:id="rId202" display="javascript:Fin_g('01240940')"/>
    <hyperlink ref="A261" r:id="rId203" display="javascript:Fin_g('01240941')"/>
    <hyperlink ref="A262" r:id="rId204" display="javascript:Fin_g('01240942')"/>
    <hyperlink ref="A263" r:id="rId205" display="javascript:Fin_g('01240943')"/>
    <hyperlink ref="A264" r:id="rId206" display="javascript:Fin_g('01240945')"/>
    <hyperlink ref="A265" r:id="rId207" display="javascript:Fin_g('01240949')"/>
    <hyperlink ref="A266" r:id="rId208" display="javascript:Fin_g('01240952')"/>
    <hyperlink ref="A267" r:id="rId209" display="javascript:Fin_g('01240954')"/>
    <hyperlink ref="A268" r:id="rId210" display="javascript:Fin_g('01240955')"/>
    <hyperlink ref="A269" r:id="rId211" display="javascript:Fin_g('01240957')"/>
    <hyperlink ref="A270" r:id="rId212" display="javascript:Fin_g('01240969')"/>
    <hyperlink ref="A271" r:id="rId213" display="javascript:Fin_g('01240970')"/>
    <hyperlink ref="A272" r:id="rId214" display="javascript:Fin_g('01240999')"/>
    <hyperlink ref="A273" r:id="rId215" display="javascript:Fin_g('01241000')"/>
    <hyperlink ref="A275" r:id="rId216" display="javascript:Fin_g('01241001')"/>
    <hyperlink ref="A276" r:id="rId217" display="javascript:Fin_g('01241002')"/>
    <hyperlink ref="A277" r:id="rId218" display="javascript:Fin_g('01241003')"/>
    <hyperlink ref="A278" r:id="rId219" display="javascript:Fin_g('01241004')"/>
    <hyperlink ref="A279" r:id="rId220" display="javascript:Fin_g('01241005')"/>
    <hyperlink ref="A280" r:id="rId221" display="javascript:Fin_g('01241006')"/>
    <hyperlink ref="A281" r:id="rId222" display="javascript:Fin_g('01241008')"/>
    <hyperlink ref="A282" r:id="rId223" display="javascript:Fin_g('01241025')"/>
    <hyperlink ref="A283" r:id="rId224" display="javascript:Fin_g('01241059')"/>
    <hyperlink ref="A284" r:id="rId225" display="javascript:Fin_g('01241060')"/>
    <hyperlink ref="A286" r:id="rId226" display="javascript:Fin_g('01241091')"/>
    <hyperlink ref="A296" r:id="rId227" display="javascript:Fin_g('01030701')"/>
    <hyperlink ref="A297" r:id="rId228" display="javascript:Fin_g('01030702')"/>
    <hyperlink ref="A299" r:id="rId229" display="javascript:Fin_g('01030703')"/>
    <hyperlink ref="A300" r:id="rId230" display="javascript:Fin_g('01030704')"/>
    <hyperlink ref="A301" r:id="rId231" display="javascript:Fin_g('01030705')"/>
    <hyperlink ref="A302" r:id="rId232" display="javascript:Fin_g('01030706')"/>
    <hyperlink ref="A304" r:id="rId233" display="javascript:Fin_g('01030707')"/>
    <hyperlink ref="A305" r:id="rId234" display="javascript:Fin_g('01030708')"/>
    <hyperlink ref="A306" r:id="rId235" display="javascript:Fin_g('01030709')"/>
    <hyperlink ref="A307" r:id="rId236" display="javascript:Fin_g('01030710')"/>
    <hyperlink ref="A309" r:id="rId237" display="javascript:Fin_g('01030711')"/>
    <hyperlink ref="A310" r:id="rId238" display="javascript:Fin_g('01030712')"/>
    <hyperlink ref="A311" r:id="rId239" display="javascript:Fin_g('01030713')"/>
    <hyperlink ref="A313" r:id="rId240" display="javascript:Fin_g('01030714')"/>
    <hyperlink ref="A314" r:id="rId241" display="javascript:Fin_g('01030715')"/>
    <hyperlink ref="A315" r:id="rId242" display="javascript:Fin_g('01030716')"/>
    <hyperlink ref="A316" r:id="rId243" display="javascript:Fin_g('01030733')"/>
    <hyperlink ref="A318" r:id="rId244" display="javascript:Fin_g('01030719')"/>
    <hyperlink ref="A319" r:id="rId245" display="javascript:Fin_g('01030720')"/>
    <hyperlink ref="A320" r:id="rId246" display="javascript:Fin_g('01030721')"/>
    <hyperlink ref="A321" r:id="rId247" display="javascript:Fin_g('01030722')"/>
    <hyperlink ref="A322" r:id="rId248" display="javascript:Fin_g('01030724')"/>
    <hyperlink ref="A323" r:id="rId249" display="javascript:Fin_g('01030725')"/>
    <hyperlink ref="A324" r:id="rId250" display="javascript:Fin_g('01030726')"/>
    <hyperlink ref="A325" r:id="rId251" display="javascript:Fin_g('01030734')"/>
    <hyperlink ref="A327" r:id="rId252" display="javascript:Fin_g('01030728')"/>
    <hyperlink ref="A328" r:id="rId253" display="javascript:Fin_g('01030730')"/>
    <hyperlink ref="A329" r:id="rId254" display="javascript:Fin_g('01030735')"/>
    <hyperlink ref="A330" r:id="rId255" display="javascript:Fin_g('01030731')"/>
    <hyperlink ref="A331" r:id="rId256" display="javascript:Fin_g('01030736')"/>
    <hyperlink ref="A333" r:id="rId257" display="javascript:Fin_g('01030737')"/>
    <hyperlink ref="A336" r:id="rId258" display="javascript:Fin_g('01120801')"/>
    <hyperlink ref="A337" r:id="rId259" display="javascript:Fin_g('01120802')"/>
    <hyperlink ref="A338" r:id="rId260" display="javascript:Fin_g('01120803')"/>
    <hyperlink ref="A339" r:id="rId261" display="javascript:Fin_g('01120804')"/>
    <hyperlink ref="A340" r:id="rId262" display="javascript:Fin_g('01120805')"/>
    <hyperlink ref="A350" r:id="rId263" display="javascript:Fin_g('01040760')"/>
    <hyperlink ref="A351" r:id="rId264" display="javascript:Fin_g('01040761')"/>
    <hyperlink ref="A352" r:id="rId265" display="javascript:Fin_g('01040762')"/>
    <hyperlink ref="A353" r:id="rId266" display="javascript:Fin_g('01040763')"/>
    <hyperlink ref="A355" r:id="rId267" display="javascript:Fin_g('01040764')"/>
    <hyperlink ref="A357" r:id="rId268" display="javascript:Fin_g('01040765')"/>
    <hyperlink ref="A358" r:id="rId269" display="javascript:Fin_g('01040766')"/>
    <hyperlink ref="A359" r:id="rId270" display="javascript:Fin_g('01040767')"/>
    <hyperlink ref="A360" r:id="rId271" display="javascript:Fin_g('01040768')"/>
    <hyperlink ref="A361" r:id="rId272" display="javascript:Fin_g('01040769')"/>
    <hyperlink ref="A362" r:id="rId273" display="javascript:Fin_g('01040770')"/>
    <hyperlink ref="A363" r:id="rId274" display="javascript:Fin_g('01040771')"/>
    <hyperlink ref="A364" r:id="rId275" display="javascript:Fin_g('01040772')"/>
    <hyperlink ref="A365" r:id="rId276" display="javascript:Fin_g('01040773')"/>
    <hyperlink ref="A366" r:id="rId277" display="javascript:Fin_g('01040774')"/>
    <hyperlink ref="A368" r:id="rId278" display="javascript:Fin_g('01040775')"/>
    <hyperlink ref="A370" r:id="rId279" display="javascript:Fin_g('01040776')"/>
    <hyperlink ref="A371" r:id="rId280" display="javascript:Fin_g('01040777')"/>
    <hyperlink ref="A372" r:id="rId281" display="javascript:Fin_g('01040778')"/>
    <hyperlink ref="A373" r:id="rId282" display="javascript:Fin_g('01040779')"/>
    <hyperlink ref="A374" r:id="rId283" display="javascript:Fin_g('01040780')"/>
    <hyperlink ref="A375" r:id="rId284" display="javascript:Fin_g('01040781')"/>
    <hyperlink ref="A385" r:id="rId285" display="javascript:Fin_g('01050101')"/>
    <hyperlink ref="A386" r:id="rId286" display="javascript:Fin_g('01050102')"/>
    <hyperlink ref="A387" r:id="rId287" display="javascript:Fin_g('01050115')"/>
    <hyperlink ref="A388" r:id="rId288" display="javascript:Fin_g('01050116')"/>
    <hyperlink ref="A389" r:id="rId289" display="javascript:Fin_g('01050118')"/>
    <hyperlink ref="A390" r:id="rId290" display="javascript:Fin_g('01050119')"/>
    <hyperlink ref="A391" r:id="rId291" display="javascript:Fin_g('01050122')"/>
    <hyperlink ref="A392" r:id="rId292" display="javascript:Fin_g('01050126')"/>
    <hyperlink ref="A393" r:id="rId293" display="javascript:Fin_g('01050127')"/>
    <hyperlink ref="A394" r:id="rId294" display="javascript:Fin_g('01050129')"/>
    <hyperlink ref="A395" r:id="rId295" display="javascript:Fin_g('01050130')"/>
    <hyperlink ref="A396" r:id="rId296" display="javascript:Fin_g('01050131')"/>
    <hyperlink ref="A397" r:id="rId297" display="javascript:Fin_g('01050175')"/>
    <hyperlink ref="A398" r:id="rId298" display="javascript:Fin_g('01050132')"/>
    <hyperlink ref="A399" r:id="rId299" display="javascript:Fin_g('01050133')"/>
    <hyperlink ref="A400" r:id="rId300" display="javascript:Fin_g('01050134')"/>
    <hyperlink ref="A401" r:id="rId301" display="javascript:Fin_g('01050135')"/>
    <hyperlink ref="A402" r:id="rId302" display="javascript:Fin_g('01050136')"/>
    <hyperlink ref="A403" r:id="rId303" display="javascript:Fin_g('01050137')"/>
    <hyperlink ref="A404" r:id="rId304" display="javascript:Fin_g('01050144')"/>
    <hyperlink ref="A405" r:id="rId305" display="javascript:Fin_g('01050148')"/>
    <hyperlink ref="A406" r:id="rId306" display="javascript:Fin_g('01050149')"/>
    <hyperlink ref="A407" r:id="rId307" display="javascript:Fin_g('01050150')"/>
    <hyperlink ref="A408" r:id="rId308" display="javascript:Fin_g('01050158')"/>
    <hyperlink ref="A409" r:id="rId309" display="javascript:Fin_g('01050162')"/>
    <hyperlink ref="A410" r:id="rId310" display="javascript:Fin_g('01050140')"/>
    <hyperlink ref="A411" r:id="rId311" display="javascript:Fin_g('01050166')"/>
    <hyperlink ref="A412" r:id="rId312" display="javascript:Fin_g('01050167')"/>
    <hyperlink ref="A413" r:id="rId313" display="javascript:Fin_g('01050170')"/>
    <hyperlink ref="A414" r:id="rId314" display="javascript:Fin_g('01050171')"/>
    <hyperlink ref="A415" r:id="rId315" display="javascript:Fin_g('01050172')"/>
    <hyperlink ref="A416" r:id="rId316" display="javascript:Fin_g('01050173')"/>
    <hyperlink ref="A417" r:id="rId317" display="javascript:Fin_g('01050174')"/>
  </hyperlinks>
  <pageMargins left="0.7" right="0.7" top="0.75" bottom="0.75" header="0.3" footer="0.3"/>
  <pageSetup paperSize="9" orientation="portrait" r:id="rId318"/>
  <drawing r:id="rId31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426"/>
  <sheetViews>
    <sheetView tabSelected="1" workbookViewId="0">
      <selection sqref="A1:K420"/>
    </sheetView>
  </sheetViews>
  <sheetFormatPr defaultColWidth="10.7109375" defaultRowHeight="15" x14ac:dyDescent="0.25"/>
  <cols>
    <col min="1" max="1" width="67.42578125" bestFit="1" customWidth="1"/>
    <col min="14" max="15" width="18.5703125" bestFit="1" customWidth="1"/>
  </cols>
  <sheetData>
    <row r="1" spans="1:24" ht="19.899999999999999" customHeight="1" thickBot="1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24" ht="19.899999999999999" customHeight="1" x14ac:dyDescent="0.25">
      <c r="A2" s="12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t="s">
        <v>2</v>
      </c>
    </row>
    <row r="3" spans="1:24" ht="19.899999999999999" customHeight="1" x14ac:dyDescent="0.25">
      <c r="A3" s="124" t="s">
        <v>3</v>
      </c>
      <c r="B3" s="125">
        <v>2019</v>
      </c>
      <c r="C3" s="125">
        <v>2018</v>
      </c>
      <c r="D3" s="125">
        <v>2017</v>
      </c>
      <c r="E3" s="125">
        <v>2016</v>
      </c>
      <c r="F3" s="125">
        <v>2015</v>
      </c>
      <c r="G3" s="125">
        <v>2014</v>
      </c>
      <c r="H3" s="125">
        <v>2013</v>
      </c>
      <c r="I3" s="125">
        <v>2012</v>
      </c>
      <c r="J3" s="125">
        <v>2011</v>
      </c>
      <c r="K3" s="125">
        <v>2010</v>
      </c>
      <c r="N3" s="6" t="s">
        <v>334</v>
      </c>
      <c r="O3" s="7">
        <v>2019</v>
      </c>
      <c r="P3" s="7">
        <v>2018</v>
      </c>
      <c r="Q3" s="7">
        <v>2017</v>
      </c>
      <c r="R3" s="7">
        <v>2016</v>
      </c>
      <c r="S3" s="7">
        <v>2015</v>
      </c>
      <c r="T3" s="7">
        <v>2014</v>
      </c>
      <c r="U3" s="7">
        <v>2013</v>
      </c>
      <c r="V3" s="7">
        <v>2012</v>
      </c>
      <c r="W3" s="7">
        <v>2011</v>
      </c>
      <c r="X3" s="7">
        <v>2010</v>
      </c>
    </row>
    <row r="4" spans="1:24" ht="19.899999999999999" customHeight="1" x14ac:dyDescent="0.25">
      <c r="A4" s="124" t="s">
        <v>4</v>
      </c>
      <c r="B4" s="125"/>
      <c r="C4" s="125">
        <v>12</v>
      </c>
      <c r="D4" s="125">
        <v>12</v>
      </c>
      <c r="E4" s="125">
        <v>12</v>
      </c>
      <c r="F4" s="125">
        <v>12</v>
      </c>
      <c r="G4" s="125">
        <v>12</v>
      </c>
      <c r="H4" s="125">
        <v>12</v>
      </c>
      <c r="I4" s="125">
        <v>12</v>
      </c>
      <c r="J4" s="125">
        <v>12</v>
      </c>
      <c r="K4" s="125">
        <v>12</v>
      </c>
      <c r="N4" s="8" t="s">
        <v>385</v>
      </c>
      <c r="O4" s="9"/>
      <c r="P4" s="10"/>
      <c r="Q4" s="9"/>
      <c r="R4" s="10"/>
      <c r="S4" s="9"/>
      <c r="T4" s="10"/>
      <c r="U4" s="9"/>
      <c r="V4" s="10"/>
      <c r="W4" s="9"/>
      <c r="X4" s="10"/>
    </row>
    <row r="5" spans="1:24" ht="19.899999999999999" customHeight="1" x14ac:dyDescent="0.25">
      <c r="A5" s="124" t="s">
        <v>5</v>
      </c>
      <c r="B5" s="125"/>
      <c r="C5" s="125" t="s">
        <v>6</v>
      </c>
      <c r="D5" s="125" t="s">
        <v>6</v>
      </c>
      <c r="E5" s="125" t="s">
        <v>6</v>
      </c>
      <c r="F5" s="125" t="s">
        <v>6</v>
      </c>
      <c r="G5" s="125" t="s">
        <v>6</v>
      </c>
      <c r="H5" s="125" t="s">
        <v>6</v>
      </c>
      <c r="I5" s="125" t="s">
        <v>6</v>
      </c>
      <c r="J5" s="125" t="s">
        <v>6</v>
      </c>
      <c r="K5" s="125" t="s">
        <v>6</v>
      </c>
      <c r="N5" s="9" t="s">
        <v>336</v>
      </c>
      <c r="O5" s="11">
        <v>3.99</v>
      </c>
      <c r="P5" s="12">
        <v>4.1399999999999997</v>
      </c>
      <c r="Q5" s="11">
        <v>4.6100000000000003</v>
      </c>
      <c r="R5" s="12">
        <v>4.92</v>
      </c>
      <c r="S5" s="11">
        <v>5.1100000000000003</v>
      </c>
      <c r="T5" s="12">
        <v>6.5</v>
      </c>
      <c r="U5" s="11">
        <v>6.13</v>
      </c>
      <c r="V5" s="12">
        <v>6.37</v>
      </c>
      <c r="W5" s="11">
        <v>6.2</v>
      </c>
      <c r="X5" s="12">
        <v>6.05</v>
      </c>
    </row>
    <row r="6" spans="1:24" ht="19.899999999999999" customHeight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N6" s="9" t="s">
        <v>337</v>
      </c>
      <c r="O6" s="11">
        <v>1.24</v>
      </c>
      <c r="P6" s="12">
        <v>1.23</v>
      </c>
      <c r="Q6" s="11">
        <v>1.23</v>
      </c>
      <c r="R6" s="12">
        <v>1.22</v>
      </c>
      <c r="S6" s="11">
        <v>1.26</v>
      </c>
      <c r="T6" s="12">
        <v>1.29</v>
      </c>
      <c r="U6" s="11">
        <v>1.23</v>
      </c>
      <c r="V6" s="12">
        <v>1.51</v>
      </c>
      <c r="W6" s="11">
        <v>1.36</v>
      </c>
      <c r="X6" s="12">
        <v>1.25</v>
      </c>
    </row>
    <row r="7" spans="1:24" ht="19.899999999999999" customHeight="1" x14ac:dyDescent="0.25">
      <c r="A7" s="126" t="s">
        <v>7</v>
      </c>
      <c r="B7" s="127" t="s">
        <v>8</v>
      </c>
      <c r="C7" s="127" t="s">
        <v>486</v>
      </c>
      <c r="D7" s="127" t="s">
        <v>486</v>
      </c>
      <c r="E7" s="127" t="s">
        <v>486</v>
      </c>
      <c r="F7" s="127" t="s">
        <v>486</v>
      </c>
      <c r="G7" s="127" t="s">
        <v>486</v>
      </c>
      <c r="H7" s="127" t="s">
        <v>486</v>
      </c>
      <c r="I7" s="127" t="s">
        <v>486</v>
      </c>
      <c r="J7" s="127" t="s">
        <v>332</v>
      </c>
      <c r="K7" s="127" t="s">
        <v>332</v>
      </c>
      <c r="N7" s="9" t="s">
        <v>338</v>
      </c>
      <c r="O7" s="13">
        <v>1394.83</v>
      </c>
      <c r="P7" s="14">
        <v>1300.2</v>
      </c>
      <c r="Q7" s="13">
        <v>1296.6300000000001</v>
      </c>
      <c r="R7" s="14">
        <v>1185.1500000000001</v>
      </c>
      <c r="S7" s="13">
        <v>1111.9100000000001</v>
      </c>
      <c r="T7" s="12">
        <v>978.39</v>
      </c>
      <c r="U7" s="13">
        <v>1037.7</v>
      </c>
      <c r="V7" s="12">
        <v>908.71</v>
      </c>
      <c r="W7" s="11">
        <v>916.17</v>
      </c>
      <c r="X7" s="12">
        <v>873.39</v>
      </c>
    </row>
    <row r="8" spans="1:24" ht="19.899999999999999" customHeight="1" x14ac:dyDescent="0.25">
      <c r="A8" s="128" t="s">
        <v>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N8" s="9" t="s">
        <v>339</v>
      </c>
      <c r="O8" s="11">
        <v>358.43</v>
      </c>
      <c r="P8" s="12">
        <v>281.3</v>
      </c>
      <c r="Q8" s="11">
        <v>284.86</v>
      </c>
      <c r="R8" s="12">
        <v>297.83</v>
      </c>
      <c r="S8" s="11">
        <v>297.5</v>
      </c>
      <c r="T8" s="12">
        <v>253.43</v>
      </c>
      <c r="U8" s="11">
        <v>277.73</v>
      </c>
      <c r="V8" s="12">
        <v>243.71</v>
      </c>
      <c r="W8" s="11">
        <v>200.93</v>
      </c>
      <c r="X8" s="12">
        <v>153.94</v>
      </c>
    </row>
    <row r="9" spans="1:24" ht="19.899999999999999" customHeight="1" x14ac:dyDescent="0.25">
      <c r="A9" s="130" t="s">
        <v>10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N9" s="9" t="s">
        <v>340</v>
      </c>
      <c r="O9" s="11">
        <v>4.4400000000000004</v>
      </c>
      <c r="P9" s="12">
        <v>4.57</v>
      </c>
      <c r="Q9" s="11">
        <v>3.56</v>
      </c>
      <c r="R9" s="12">
        <v>3.86</v>
      </c>
      <c r="S9" s="11">
        <v>5.07</v>
      </c>
      <c r="T9" s="12">
        <v>12.42</v>
      </c>
      <c r="U9" s="11">
        <v>6.95</v>
      </c>
      <c r="V9" s="12">
        <v>6.38</v>
      </c>
      <c r="W9" s="11">
        <v>4.47</v>
      </c>
      <c r="X9" s="12">
        <v>5.7</v>
      </c>
    </row>
    <row r="10" spans="1:24" ht="19.899999999999999" customHeight="1" x14ac:dyDescent="0.25">
      <c r="A10" s="1" t="s">
        <v>11</v>
      </c>
      <c r="B10" s="129"/>
      <c r="C10" s="132" t="s">
        <v>487</v>
      </c>
      <c r="D10" s="132" t="s">
        <v>488</v>
      </c>
      <c r="E10" s="132" t="s">
        <v>489</v>
      </c>
      <c r="F10" s="132" t="s">
        <v>490</v>
      </c>
      <c r="G10" s="132" t="s">
        <v>491</v>
      </c>
      <c r="H10" s="132" t="s">
        <v>492</v>
      </c>
      <c r="I10" s="132" t="s">
        <v>493</v>
      </c>
      <c r="J10" s="132">
        <v>155.613</v>
      </c>
      <c r="K10" s="132">
        <v>164.22</v>
      </c>
      <c r="N10" s="9" t="s">
        <v>341</v>
      </c>
      <c r="O10" s="11">
        <v>7.73</v>
      </c>
      <c r="P10" s="12">
        <v>7.82</v>
      </c>
      <c r="Q10" s="11">
        <v>8.14</v>
      </c>
      <c r="R10" s="12">
        <v>8.2100000000000009</v>
      </c>
      <c r="S10" s="11">
        <v>9.56</v>
      </c>
      <c r="T10" s="12">
        <v>8.99</v>
      </c>
      <c r="U10" s="11">
        <v>9.32</v>
      </c>
      <c r="V10" s="12">
        <v>4.79</v>
      </c>
      <c r="W10" s="11">
        <v>2.9</v>
      </c>
      <c r="X10" s="12">
        <v>1.63</v>
      </c>
    </row>
    <row r="11" spans="1:24" ht="19.899999999999999" customHeight="1" x14ac:dyDescent="0.25">
      <c r="A11" s="2" t="s">
        <v>12</v>
      </c>
      <c r="B11" s="131"/>
      <c r="C11" s="133" t="s">
        <v>494</v>
      </c>
      <c r="D11" s="133" t="s">
        <v>495</v>
      </c>
      <c r="E11" s="133" t="s">
        <v>496</v>
      </c>
      <c r="F11" s="133" t="s">
        <v>497</v>
      </c>
      <c r="G11" s="133" t="s">
        <v>498</v>
      </c>
      <c r="H11" s="133" t="s">
        <v>499</v>
      </c>
      <c r="I11" s="133" t="s">
        <v>500</v>
      </c>
      <c r="J11" s="133">
        <v>154.44200000000001</v>
      </c>
      <c r="K11" s="133">
        <v>162.05699999999999</v>
      </c>
      <c r="N11" s="9" t="s">
        <v>342</v>
      </c>
      <c r="O11" s="11">
        <v>2.4500000000000002</v>
      </c>
      <c r="P11" s="12">
        <v>2.58</v>
      </c>
      <c r="Q11" s="11">
        <v>2.59</v>
      </c>
      <c r="R11" s="12">
        <v>2.4900000000000002</v>
      </c>
      <c r="S11" s="11">
        <v>1.99</v>
      </c>
      <c r="T11" s="12">
        <v>1.55</v>
      </c>
      <c r="U11" s="11">
        <v>1.85</v>
      </c>
      <c r="V11" s="12">
        <v>0.99</v>
      </c>
      <c r="W11" s="11">
        <v>1.2</v>
      </c>
      <c r="X11" s="12">
        <v>1.52</v>
      </c>
    </row>
    <row r="12" spans="1:24" ht="19.899999999999999" customHeight="1" x14ac:dyDescent="0.25">
      <c r="A12" s="1" t="s">
        <v>13</v>
      </c>
      <c r="B12" s="129"/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N12" s="9" t="s">
        <v>343</v>
      </c>
      <c r="O12" s="11">
        <v>0.32</v>
      </c>
      <c r="P12" s="12">
        <v>0.34</v>
      </c>
      <c r="Q12" s="11">
        <v>0.34</v>
      </c>
      <c r="R12" s="12">
        <v>0.34</v>
      </c>
      <c r="S12" s="11">
        <v>0.37</v>
      </c>
      <c r="T12" s="12">
        <v>0.4</v>
      </c>
      <c r="U12" s="11">
        <v>0.37</v>
      </c>
      <c r="V12" s="12">
        <v>0.38</v>
      </c>
      <c r="W12" s="11">
        <v>0.38</v>
      </c>
      <c r="X12" s="12">
        <v>0.4</v>
      </c>
    </row>
    <row r="13" spans="1:24" ht="19.899999999999999" customHeight="1" x14ac:dyDescent="0.25">
      <c r="A13" s="2" t="s">
        <v>14</v>
      </c>
      <c r="B13" s="131"/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N13" s="9" t="s">
        <v>344</v>
      </c>
      <c r="O13" s="11">
        <v>0.54</v>
      </c>
      <c r="P13" s="12">
        <v>0.57999999999999996</v>
      </c>
      <c r="Q13" s="11">
        <v>0.57999999999999996</v>
      </c>
      <c r="R13" s="12">
        <v>0.6</v>
      </c>
      <c r="S13" s="11">
        <v>0.67</v>
      </c>
      <c r="T13" s="12">
        <v>0.78</v>
      </c>
      <c r="U13" s="11">
        <v>0.69</v>
      </c>
      <c r="V13" s="12">
        <v>0.72</v>
      </c>
      <c r="W13" s="11">
        <v>0.7</v>
      </c>
      <c r="X13" s="12">
        <v>0.76</v>
      </c>
    </row>
    <row r="14" spans="1:24" ht="19.899999999999999" customHeight="1" x14ac:dyDescent="0.25">
      <c r="A14" s="1" t="s">
        <v>15</v>
      </c>
      <c r="B14" s="129"/>
      <c r="C14" s="134" t="s">
        <v>501</v>
      </c>
      <c r="D14" s="134" t="s">
        <v>502</v>
      </c>
      <c r="E14" s="134" t="s">
        <v>503</v>
      </c>
      <c r="F14" s="134" t="s">
        <v>504</v>
      </c>
      <c r="G14" s="134" t="s">
        <v>505</v>
      </c>
      <c r="H14" s="134" t="s">
        <v>506</v>
      </c>
      <c r="I14" s="134" t="s">
        <v>507</v>
      </c>
      <c r="J14" s="134">
        <v>1.171</v>
      </c>
      <c r="K14" s="134">
        <v>2.1629999999999998</v>
      </c>
      <c r="N14" s="9" t="s">
        <v>345</v>
      </c>
      <c r="O14" s="11">
        <v>2.68</v>
      </c>
      <c r="P14" s="12">
        <v>4.87</v>
      </c>
      <c r="Q14" s="11">
        <v>1.59</v>
      </c>
      <c r="R14" s="12">
        <v>1.1599999999999999</v>
      </c>
      <c r="S14" s="11">
        <v>3.4</v>
      </c>
      <c r="T14" s="12">
        <v>7.41</v>
      </c>
      <c r="U14" s="11">
        <v>4.71</v>
      </c>
      <c r="V14" s="12">
        <v>3.82</v>
      </c>
      <c r="W14" s="11">
        <v>6.44</v>
      </c>
      <c r="X14" s="12">
        <v>11.11</v>
      </c>
    </row>
    <row r="15" spans="1:24" ht="19.899999999999999" customHeight="1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N15" s="9" t="s">
        <v>346</v>
      </c>
      <c r="O15" s="11">
        <v>80.8</v>
      </c>
      <c r="P15" s="12">
        <v>61.6</v>
      </c>
      <c r="Q15" s="11">
        <v>80</v>
      </c>
      <c r="R15" s="12">
        <v>77.099999999999994</v>
      </c>
      <c r="S15" s="11">
        <v>58.65</v>
      </c>
      <c r="T15" s="12">
        <v>20.399999999999999</v>
      </c>
      <c r="U15" s="11">
        <v>39.950000000000003</v>
      </c>
      <c r="V15" s="12">
        <v>38.200000000000003</v>
      </c>
      <c r="W15" s="11">
        <v>45</v>
      </c>
      <c r="X15" s="12">
        <v>27</v>
      </c>
    </row>
    <row r="16" spans="1:24" ht="19.899999999999999" customHeight="1" x14ac:dyDescent="0.25">
      <c r="A16" s="1" t="s">
        <v>16</v>
      </c>
      <c r="B16" s="129"/>
      <c r="C16" s="132" t="s">
        <v>508</v>
      </c>
      <c r="D16" s="132" t="s">
        <v>509</v>
      </c>
      <c r="E16" s="132" t="s">
        <v>510</v>
      </c>
      <c r="F16" s="132" t="s">
        <v>511</v>
      </c>
      <c r="G16" s="132" t="s">
        <v>512</v>
      </c>
      <c r="H16" s="132" t="s">
        <v>513</v>
      </c>
      <c r="I16" s="132" t="s">
        <v>514</v>
      </c>
      <c r="J16" s="132">
        <v>5</v>
      </c>
      <c r="K16" s="132">
        <v>7</v>
      </c>
      <c r="N16" s="9" t="s">
        <v>347</v>
      </c>
      <c r="O16" s="11">
        <v>2.52</v>
      </c>
      <c r="P16" s="12">
        <v>2.5099999999999998</v>
      </c>
      <c r="Q16" s="11">
        <v>2.5099999999999998</v>
      </c>
      <c r="R16" s="12">
        <v>2.46</v>
      </c>
      <c r="S16" s="11">
        <v>2.37</v>
      </c>
      <c r="T16" s="12">
        <v>1.77</v>
      </c>
      <c r="U16" s="11">
        <v>2.39</v>
      </c>
      <c r="V16" s="12">
        <v>2.38</v>
      </c>
      <c r="W16" s="11">
        <v>2.04</v>
      </c>
      <c r="X16" s="12">
        <v>2.06</v>
      </c>
    </row>
    <row r="17" spans="1:24" ht="19.899999999999999" customHeight="1" x14ac:dyDescent="0.25">
      <c r="A17" s="2" t="s">
        <v>17</v>
      </c>
      <c r="B17" s="131"/>
      <c r="C17" s="133" t="s">
        <v>515</v>
      </c>
      <c r="D17" s="133" t="s">
        <v>516</v>
      </c>
      <c r="E17" s="133" t="s">
        <v>517</v>
      </c>
      <c r="F17" s="133" t="s">
        <v>518</v>
      </c>
      <c r="G17" s="133" t="s">
        <v>519</v>
      </c>
      <c r="H17" s="133" t="s">
        <v>520</v>
      </c>
      <c r="I17" s="133">
        <v>0</v>
      </c>
      <c r="J17" s="133">
        <v>5</v>
      </c>
      <c r="K17" s="133">
        <v>7</v>
      </c>
      <c r="N17" s="9" t="s">
        <v>348</v>
      </c>
      <c r="O17" s="11">
        <v>3.66</v>
      </c>
      <c r="P17" s="12">
        <v>3.81</v>
      </c>
      <c r="Q17" s="11">
        <v>3.91</v>
      </c>
      <c r="R17" s="12">
        <v>4.72</v>
      </c>
      <c r="S17" s="11">
        <v>1.41</v>
      </c>
      <c r="T17" s="12">
        <v>2.65</v>
      </c>
      <c r="U17" s="11">
        <v>2.2000000000000002</v>
      </c>
      <c r="V17" s="12">
        <v>2.2999999999999998</v>
      </c>
      <c r="W17" s="11">
        <v>1.79</v>
      </c>
      <c r="X17" s="12">
        <v>1.87</v>
      </c>
    </row>
    <row r="18" spans="1:24" ht="19.899999999999999" customHeight="1" x14ac:dyDescent="0.25">
      <c r="A18" s="1" t="s">
        <v>18</v>
      </c>
      <c r="B18" s="129"/>
      <c r="C18" s="134" t="s">
        <v>521</v>
      </c>
      <c r="D18" s="134" t="s">
        <v>522</v>
      </c>
      <c r="E18" s="134" t="s">
        <v>523</v>
      </c>
      <c r="F18" s="134" t="s">
        <v>524</v>
      </c>
      <c r="G18" s="134" t="s">
        <v>525</v>
      </c>
      <c r="H18" s="134" t="s">
        <v>526</v>
      </c>
      <c r="I18" s="134" t="s">
        <v>514</v>
      </c>
      <c r="J18" s="134">
        <v>0</v>
      </c>
      <c r="K18" s="134">
        <v>0</v>
      </c>
      <c r="N18" s="9" t="s">
        <v>349</v>
      </c>
      <c r="O18" s="11">
        <v>203.5</v>
      </c>
      <c r="P18" s="12">
        <v>154.9</v>
      </c>
      <c r="Q18" s="11">
        <v>201</v>
      </c>
      <c r="R18" s="12">
        <v>189.4</v>
      </c>
      <c r="S18" s="11">
        <v>139.19999999999999</v>
      </c>
      <c r="T18" s="12">
        <v>36.200000000000003</v>
      </c>
      <c r="U18" s="11">
        <v>95.3</v>
      </c>
      <c r="V18" s="12">
        <v>91</v>
      </c>
      <c r="W18" s="11">
        <v>91.6</v>
      </c>
      <c r="X18" s="12">
        <v>55.5</v>
      </c>
    </row>
    <row r="19" spans="1:24" ht="19.899999999999999" customHeight="1" x14ac:dyDescent="0.2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N19" s="9" t="s">
        <v>350</v>
      </c>
      <c r="O19" s="11">
        <v>9.3000000000000007</v>
      </c>
      <c r="P19" s="12">
        <v>5.57</v>
      </c>
      <c r="Q19" s="11">
        <v>7.69</v>
      </c>
      <c r="R19" s="12">
        <v>10.029999999999999</v>
      </c>
      <c r="S19" s="11">
        <v>10.83</v>
      </c>
      <c r="T19" s="12">
        <v>2.17</v>
      </c>
      <c r="U19" s="11">
        <v>4.6500000000000004</v>
      </c>
      <c r="V19" s="12">
        <v>4.2</v>
      </c>
      <c r="W19" s="11">
        <v>5.44</v>
      </c>
      <c r="X19" s="12">
        <v>2.74</v>
      </c>
    </row>
    <row r="20" spans="1:24" ht="19.899999999999999" customHeight="1" x14ac:dyDescent="0.25">
      <c r="A20" s="1" t="s">
        <v>19</v>
      </c>
      <c r="B20" s="129"/>
      <c r="C20" s="132" t="s">
        <v>527</v>
      </c>
      <c r="D20" s="132" t="s">
        <v>528</v>
      </c>
      <c r="E20" s="132" t="s">
        <v>529</v>
      </c>
      <c r="F20" s="132" t="s">
        <v>530</v>
      </c>
      <c r="G20" s="132" t="s">
        <v>531</v>
      </c>
      <c r="H20" s="132" t="s">
        <v>532</v>
      </c>
      <c r="I20" s="132" t="s">
        <v>533</v>
      </c>
      <c r="J20" s="132" t="s">
        <v>534</v>
      </c>
      <c r="K20" s="132" t="s">
        <v>535</v>
      </c>
      <c r="N20" s="9" t="s">
        <v>351</v>
      </c>
      <c r="O20" s="11">
        <v>140.81</v>
      </c>
      <c r="P20" s="12">
        <v>91.47</v>
      </c>
      <c r="Q20" s="11">
        <v>171.01</v>
      </c>
      <c r="R20" s="12">
        <v>177.73</v>
      </c>
      <c r="S20" s="11">
        <v>113.75</v>
      </c>
      <c r="T20" s="12">
        <v>7.55</v>
      </c>
      <c r="U20" s="11">
        <v>81.400000000000006</v>
      </c>
      <c r="V20" s="12">
        <v>72.8</v>
      </c>
      <c r="W20" s="11">
        <v>41.69</v>
      </c>
      <c r="X20" s="12">
        <v>5.74</v>
      </c>
    </row>
    <row r="21" spans="1:24" ht="19.899999999999999" customHeight="1" x14ac:dyDescent="0.25">
      <c r="A21" s="2" t="s">
        <v>20</v>
      </c>
      <c r="B21" s="131"/>
      <c r="C21" s="135" t="s">
        <v>536</v>
      </c>
      <c r="D21" s="135" t="s">
        <v>537</v>
      </c>
      <c r="E21" s="135" t="s">
        <v>538</v>
      </c>
      <c r="F21" s="135" t="s">
        <v>539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N21" s="9" t="s">
        <v>352</v>
      </c>
      <c r="O21" s="11">
        <v>7.66</v>
      </c>
      <c r="P21" s="12">
        <v>5.22</v>
      </c>
      <c r="Q21" s="11">
        <v>8.18</v>
      </c>
      <c r="R21" s="12">
        <v>10.94</v>
      </c>
      <c r="S21" s="11">
        <v>6.61</v>
      </c>
      <c r="T21" s="12">
        <v>2.2200000000000002</v>
      </c>
      <c r="U21" s="11">
        <v>7.13</v>
      </c>
      <c r="V21" s="12">
        <v>6.99</v>
      </c>
      <c r="W21" s="11">
        <v>4.9800000000000004</v>
      </c>
      <c r="X21" s="12">
        <v>2.54</v>
      </c>
    </row>
    <row r="22" spans="1:24" ht="19.899999999999999" customHeight="1" x14ac:dyDescent="0.2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N22" s="9" t="s">
        <v>353</v>
      </c>
      <c r="O22" s="11">
        <v>7.44</v>
      </c>
      <c r="P22" s="12">
        <v>5.3</v>
      </c>
      <c r="Q22" s="11">
        <v>8.39</v>
      </c>
      <c r="R22" s="12">
        <v>12.01</v>
      </c>
      <c r="S22" s="11">
        <v>8.9600000000000009</v>
      </c>
      <c r="T22" s="12">
        <v>0.66</v>
      </c>
      <c r="U22" s="11">
        <v>6.83</v>
      </c>
      <c r="V22" s="12">
        <v>6.99</v>
      </c>
      <c r="W22" s="11">
        <v>3.84</v>
      </c>
      <c r="X22" s="12">
        <v>0.52</v>
      </c>
    </row>
    <row r="23" spans="1:24" ht="19.899999999999999" customHeight="1" x14ac:dyDescent="0.25">
      <c r="A23" s="2" t="s">
        <v>21</v>
      </c>
      <c r="B23" s="131"/>
      <c r="C23" s="135" t="s">
        <v>540</v>
      </c>
      <c r="D23" s="135" t="s">
        <v>541</v>
      </c>
      <c r="E23" s="135" t="s">
        <v>542</v>
      </c>
      <c r="F23" s="135" t="s">
        <v>543</v>
      </c>
      <c r="G23" s="135" t="s">
        <v>544</v>
      </c>
      <c r="H23" s="135" t="s">
        <v>545</v>
      </c>
      <c r="I23" s="135" t="s">
        <v>546</v>
      </c>
      <c r="J23" s="135">
        <v>275.78100000000001</v>
      </c>
      <c r="K23" s="135">
        <v>236.31299999999999</v>
      </c>
      <c r="N23" s="9" t="s">
        <v>354</v>
      </c>
      <c r="O23" s="11">
        <v>6.06</v>
      </c>
      <c r="P23" s="12">
        <v>5.37</v>
      </c>
      <c r="Q23" s="11">
        <v>7.92</v>
      </c>
      <c r="R23" s="12">
        <v>7.57</v>
      </c>
      <c r="S23" s="11">
        <v>5.29</v>
      </c>
      <c r="T23" s="12">
        <v>2.2999999999999998</v>
      </c>
      <c r="U23" s="11">
        <v>5.59</v>
      </c>
      <c r="V23" s="12">
        <v>2.8</v>
      </c>
      <c r="W23" s="11">
        <v>1.58</v>
      </c>
      <c r="X23" s="12">
        <v>0.75</v>
      </c>
    </row>
    <row r="24" spans="1:24" ht="19.899999999999999" customHeight="1" x14ac:dyDescent="0.25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N24" s="9" t="s">
        <v>355</v>
      </c>
      <c r="O24" s="11">
        <v>1.22</v>
      </c>
      <c r="P24" s="12">
        <v>1.3</v>
      </c>
      <c r="Q24" s="11">
        <v>1.27</v>
      </c>
      <c r="R24" s="12">
        <v>1.24</v>
      </c>
      <c r="S24" s="11">
        <v>1.49</v>
      </c>
      <c r="T24" s="12">
        <v>0.81</v>
      </c>
      <c r="U24" s="11">
        <v>1.1100000000000001</v>
      </c>
      <c r="V24" s="12">
        <v>1.1599999999999999</v>
      </c>
      <c r="W24" s="11">
        <v>1</v>
      </c>
      <c r="X24" s="12">
        <v>0.82</v>
      </c>
    </row>
    <row r="25" spans="1:24" ht="19.899999999999999" customHeight="1" x14ac:dyDescent="0.25">
      <c r="A25" s="2" t="s">
        <v>22</v>
      </c>
      <c r="B25" s="131"/>
      <c r="C25" s="135" t="s">
        <v>547</v>
      </c>
      <c r="D25" s="135" t="s">
        <v>548</v>
      </c>
      <c r="E25" s="135" t="s">
        <v>549</v>
      </c>
      <c r="F25" s="135" t="s">
        <v>550</v>
      </c>
      <c r="G25" s="135" t="s">
        <v>551</v>
      </c>
      <c r="H25" s="135" t="s">
        <v>552</v>
      </c>
      <c r="I25" s="135" t="s">
        <v>553</v>
      </c>
      <c r="J25" s="135" t="s">
        <v>554</v>
      </c>
      <c r="K25" s="135" t="s">
        <v>555</v>
      </c>
      <c r="N25" s="9" t="s">
        <v>356</v>
      </c>
      <c r="O25" s="11">
        <v>39.54</v>
      </c>
      <c r="P25" s="12">
        <v>44.41</v>
      </c>
      <c r="Q25" s="11">
        <v>43.76</v>
      </c>
      <c r="R25" s="12">
        <v>46.43</v>
      </c>
      <c r="S25" s="11">
        <v>43.31</v>
      </c>
      <c r="T25" s="12">
        <v>42.55</v>
      </c>
      <c r="U25" s="11">
        <v>45.5</v>
      </c>
      <c r="V25" s="12">
        <v>6.51</v>
      </c>
      <c r="W25" s="11">
        <v>22.7</v>
      </c>
      <c r="X25" s="12">
        <v>42.59</v>
      </c>
    </row>
    <row r="26" spans="1:24" ht="19.899999999999999" customHeight="1" x14ac:dyDescent="0.2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N26" s="9" t="s">
        <v>357</v>
      </c>
      <c r="O26" s="13">
        <v>1397.75</v>
      </c>
      <c r="P26" s="14">
        <v>1303.76</v>
      </c>
      <c r="Q26" s="13">
        <v>1307.33</v>
      </c>
      <c r="R26" s="14">
        <v>1193.9000000000001</v>
      </c>
      <c r="S26" s="13">
        <v>1123.9000000000001</v>
      </c>
      <c r="T26" s="12">
        <v>987.46</v>
      </c>
      <c r="U26" s="13">
        <v>1049.69</v>
      </c>
      <c r="V26" s="12">
        <v>917.46</v>
      </c>
      <c r="W26" s="11">
        <v>928.48</v>
      </c>
      <c r="X26" s="12">
        <v>883.76</v>
      </c>
    </row>
    <row r="27" spans="1:24" ht="19.899999999999999" customHeight="1" x14ac:dyDescent="0.25">
      <c r="A27" s="2" t="s">
        <v>23</v>
      </c>
      <c r="B27" s="131"/>
      <c r="C27" s="135" t="s">
        <v>556</v>
      </c>
      <c r="D27" s="135" t="s">
        <v>557</v>
      </c>
      <c r="E27" s="135" t="s">
        <v>558</v>
      </c>
      <c r="F27" s="135" t="s">
        <v>559</v>
      </c>
      <c r="G27" s="135" t="s">
        <v>560</v>
      </c>
      <c r="H27" s="135" t="s">
        <v>561</v>
      </c>
      <c r="I27" s="135" t="s">
        <v>562</v>
      </c>
      <c r="J27" s="135" t="s">
        <v>563</v>
      </c>
      <c r="K27" s="135">
        <v>756.08399999999995</v>
      </c>
      <c r="N27" s="9" t="s">
        <v>358</v>
      </c>
      <c r="O27" s="11">
        <v>10.37</v>
      </c>
      <c r="P27" s="12">
        <v>7.39</v>
      </c>
      <c r="Q27" s="11">
        <v>11.03</v>
      </c>
      <c r="R27" s="12">
        <v>10.78</v>
      </c>
      <c r="S27" s="11">
        <v>7.56</v>
      </c>
      <c r="T27" s="12">
        <v>1.42</v>
      </c>
      <c r="U27" s="11">
        <v>5.3</v>
      </c>
      <c r="V27" s="12">
        <v>4.8600000000000003</v>
      </c>
      <c r="W27" s="11">
        <v>3.49</v>
      </c>
      <c r="X27" s="12">
        <v>1.99</v>
      </c>
    </row>
    <row r="28" spans="1:24" ht="19.899999999999999" customHeight="1" x14ac:dyDescent="0.25">
      <c r="A28" s="1" t="s">
        <v>24</v>
      </c>
      <c r="B28" s="129"/>
      <c r="C28" s="134" t="s">
        <v>564</v>
      </c>
      <c r="D28" s="134" t="s">
        <v>565</v>
      </c>
      <c r="E28" s="134" t="s">
        <v>566</v>
      </c>
      <c r="F28" s="134" t="s">
        <v>567</v>
      </c>
      <c r="G28" s="134" t="s">
        <v>568</v>
      </c>
      <c r="H28" s="134" t="s">
        <v>569</v>
      </c>
      <c r="I28" s="134" t="s">
        <v>570</v>
      </c>
      <c r="J28" s="134">
        <v>207.78100000000001</v>
      </c>
      <c r="K28" s="134">
        <v>150.54400000000001</v>
      </c>
      <c r="N28" s="9" t="s">
        <v>359</v>
      </c>
      <c r="O28" s="11" t="e">
        <v>#N/A</v>
      </c>
      <c r="P28" s="14">
        <v>292874.69</v>
      </c>
      <c r="Q28" s="13">
        <v>408699.81</v>
      </c>
      <c r="R28" s="14">
        <v>395891.69</v>
      </c>
      <c r="S28" s="13">
        <v>217465.75</v>
      </c>
      <c r="T28" s="14">
        <v>70028.009999999995</v>
      </c>
      <c r="U28" s="13">
        <v>175426.62</v>
      </c>
      <c r="V28" s="14">
        <v>135160.1</v>
      </c>
      <c r="W28" s="13">
        <v>102798.05</v>
      </c>
      <c r="X28" s="14">
        <v>63774.02</v>
      </c>
    </row>
    <row r="29" spans="1:24" ht="19.899999999999999" customHeight="1" x14ac:dyDescent="0.25">
      <c r="A29" s="2" t="s">
        <v>25</v>
      </c>
      <c r="B29" s="131"/>
      <c r="C29" s="133" t="s">
        <v>571</v>
      </c>
      <c r="D29" s="133" t="s">
        <v>572</v>
      </c>
      <c r="E29" s="133" t="s">
        <v>573</v>
      </c>
      <c r="F29" s="133" t="s">
        <v>574</v>
      </c>
      <c r="G29" s="133" t="s">
        <v>575</v>
      </c>
      <c r="H29" s="133" t="s">
        <v>576</v>
      </c>
      <c r="I29" s="133" t="s">
        <v>577</v>
      </c>
      <c r="J29" s="133">
        <v>674.60400000000004</v>
      </c>
      <c r="K29" s="133">
        <v>523.63199999999995</v>
      </c>
      <c r="N29" s="9" t="s">
        <v>360</v>
      </c>
      <c r="O29" s="11">
        <v>14.25</v>
      </c>
      <c r="P29" s="12">
        <v>9.86</v>
      </c>
      <c r="Q29" s="11">
        <v>15.02</v>
      </c>
      <c r="R29" s="12">
        <v>15.32</v>
      </c>
      <c r="S29" s="11">
        <v>9.2799999999999994</v>
      </c>
      <c r="T29" s="12">
        <v>3.43</v>
      </c>
      <c r="U29" s="11">
        <v>8.82</v>
      </c>
      <c r="V29" s="12">
        <v>7.9</v>
      </c>
      <c r="W29" s="11">
        <v>6.44</v>
      </c>
      <c r="X29" s="12">
        <v>4.6399999999999997</v>
      </c>
    </row>
    <row r="30" spans="1:24" ht="19.899999999999999" customHeight="1" x14ac:dyDescent="0.25">
      <c r="A30" s="1" t="s">
        <v>26</v>
      </c>
      <c r="B30" s="129"/>
      <c r="C30" s="134" t="s">
        <v>578</v>
      </c>
      <c r="D30" s="134" t="s">
        <v>579</v>
      </c>
      <c r="E30" s="134" t="s">
        <v>580</v>
      </c>
      <c r="F30" s="134" t="s">
        <v>581</v>
      </c>
      <c r="G30" s="134" t="s">
        <v>582</v>
      </c>
      <c r="H30" s="134" t="s">
        <v>583</v>
      </c>
      <c r="I30" s="134" t="s">
        <v>584</v>
      </c>
      <c r="J30" s="134">
        <v>134.61600000000001</v>
      </c>
      <c r="K30" s="134">
        <v>81.908000000000001</v>
      </c>
      <c r="N30" s="9" t="s">
        <v>361</v>
      </c>
      <c r="O30" s="11">
        <v>15.53</v>
      </c>
      <c r="P30" s="12">
        <v>30.41</v>
      </c>
      <c r="Q30" s="11">
        <v>15.29</v>
      </c>
      <c r="R30" s="12">
        <v>10.62</v>
      </c>
      <c r="S30" s="11">
        <v>11.3</v>
      </c>
      <c r="T30" s="12">
        <v>220.4</v>
      </c>
      <c r="U30" s="11">
        <v>25.18</v>
      </c>
      <c r="V30" s="12">
        <v>29.75</v>
      </c>
      <c r="W30" s="11">
        <v>40.42</v>
      </c>
      <c r="X30" s="12">
        <v>352.47</v>
      </c>
    </row>
    <row r="31" spans="1:24" ht="19.899999999999999" customHeight="1" x14ac:dyDescent="0.25">
      <c r="A31" s="2" t="s">
        <v>27</v>
      </c>
      <c r="B31" s="131"/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N31" s="9" t="s">
        <v>362</v>
      </c>
      <c r="O31" s="11">
        <v>1.57</v>
      </c>
      <c r="P31" s="12">
        <v>2.14</v>
      </c>
      <c r="Q31" s="11">
        <v>2.02</v>
      </c>
      <c r="R31" s="12">
        <v>1.59</v>
      </c>
      <c r="S31" s="11">
        <v>1.1599999999999999</v>
      </c>
      <c r="T31" s="12">
        <v>1.7</v>
      </c>
      <c r="U31" s="11">
        <v>1.98</v>
      </c>
      <c r="V31" s="12">
        <v>2.38</v>
      </c>
      <c r="W31" s="11">
        <v>1.84</v>
      </c>
      <c r="X31" s="12">
        <v>2.3199999999999998</v>
      </c>
    </row>
    <row r="32" spans="1:24" ht="19.899999999999999" customHeight="1" x14ac:dyDescent="0.25">
      <c r="A32" s="1" t="s">
        <v>28</v>
      </c>
      <c r="B32" s="129"/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N32" s="9" t="s">
        <v>363</v>
      </c>
      <c r="O32" s="11">
        <v>6.1</v>
      </c>
      <c r="P32" s="12">
        <v>9.89</v>
      </c>
      <c r="Q32" s="11">
        <v>9.18</v>
      </c>
      <c r="R32" s="12">
        <v>6.34</v>
      </c>
      <c r="S32" s="11">
        <v>4.32</v>
      </c>
      <c r="T32" s="12">
        <v>6.57</v>
      </c>
      <c r="U32" s="11">
        <v>7.38</v>
      </c>
      <c r="V32" s="12">
        <v>8.89</v>
      </c>
      <c r="W32" s="11">
        <v>8.39</v>
      </c>
      <c r="X32" s="12">
        <v>13.14</v>
      </c>
    </row>
    <row r="33" spans="1:24" ht="19.899999999999999" customHeight="1" x14ac:dyDescent="0.2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N33" s="9" t="s">
        <v>364</v>
      </c>
      <c r="O33" s="11">
        <v>10.75</v>
      </c>
      <c r="P33" s="12">
        <v>17.96</v>
      </c>
      <c r="Q33" s="11">
        <v>13.01</v>
      </c>
      <c r="R33" s="12">
        <v>9.9700000000000006</v>
      </c>
      <c r="S33" s="11">
        <v>9.23</v>
      </c>
      <c r="T33" s="12">
        <v>45.99</v>
      </c>
      <c r="U33" s="11">
        <v>21.51</v>
      </c>
      <c r="V33" s="12">
        <v>23.8</v>
      </c>
      <c r="W33" s="11">
        <v>18.399999999999999</v>
      </c>
      <c r="X33" s="12">
        <v>36.450000000000003</v>
      </c>
    </row>
    <row r="34" spans="1:24" ht="19.899999999999999" customHeight="1" x14ac:dyDescent="0.25">
      <c r="A34" s="1" t="s">
        <v>29</v>
      </c>
      <c r="B34" s="129"/>
      <c r="C34" s="132" t="s">
        <v>585</v>
      </c>
      <c r="D34" s="132" t="s">
        <v>586</v>
      </c>
      <c r="E34" s="132" t="s">
        <v>587</v>
      </c>
      <c r="F34" s="132" t="s">
        <v>588</v>
      </c>
      <c r="G34" s="132" t="s">
        <v>589</v>
      </c>
      <c r="H34" s="132" t="s">
        <v>590</v>
      </c>
      <c r="I34" s="132" t="s">
        <v>591</v>
      </c>
      <c r="J34" s="132" t="s">
        <v>592</v>
      </c>
      <c r="K34" s="132" t="s">
        <v>593</v>
      </c>
      <c r="N34" s="9" t="s">
        <v>365</v>
      </c>
      <c r="O34" s="11">
        <v>1.37</v>
      </c>
      <c r="P34" s="12">
        <v>1.87</v>
      </c>
      <c r="Q34" s="11">
        <v>1.75</v>
      </c>
      <c r="R34" s="12">
        <v>1.38</v>
      </c>
      <c r="S34" s="11">
        <v>1</v>
      </c>
      <c r="T34" s="12">
        <v>1.46</v>
      </c>
      <c r="U34" s="11">
        <v>1.69</v>
      </c>
      <c r="V34" s="12">
        <v>2.0499999999999998</v>
      </c>
      <c r="W34" s="11">
        <v>1.59</v>
      </c>
      <c r="X34" s="12">
        <v>2.02</v>
      </c>
    </row>
    <row r="35" spans="1:24" ht="19.899999999999999" customHeight="1" x14ac:dyDescent="0.25">
      <c r="A35" s="2" t="s">
        <v>30</v>
      </c>
      <c r="B35" s="131"/>
      <c r="C35" s="135" t="s">
        <v>594</v>
      </c>
      <c r="D35" s="135" t="s">
        <v>595</v>
      </c>
      <c r="E35" s="135" t="s">
        <v>596</v>
      </c>
      <c r="F35" s="135" t="s">
        <v>597</v>
      </c>
      <c r="G35" s="135" t="s">
        <v>598</v>
      </c>
      <c r="H35" s="135" t="s">
        <v>599</v>
      </c>
      <c r="I35" s="135" t="s">
        <v>600</v>
      </c>
      <c r="J35" s="135" t="s">
        <v>601</v>
      </c>
      <c r="K35" s="135" t="s">
        <v>602</v>
      </c>
      <c r="N35" s="9" t="s">
        <v>366</v>
      </c>
      <c r="O35" s="13">
        <v>2187</v>
      </c>
      <c r="P35" s="14">
        <v>2782</v>
      </c>
      <c r="Q35" s="13">
        <v>2614</v>
      </c>
      <c r="R35" s="14">
        <v>1888</v>
      </c>
      <c r="S35" s="13">
        <v>1285</v>
      </c>
      <c r="T35" s="14">
        <v>1665</v>
      </c>
      <c r="U35" s="13">
        <v>2050</v>
      </c>
      <c r="V35" s="14">
        <v>2166</v>
      </c>
      <c r="W35" s="13">
        <v>1685</v>
      </c>
      <c r="X35" s="14">
        <v>2023</v>
      </c>
    </row>
    <row r="36" spans="1:24" ht="19.899999999999999" customHeight="1" x14ac:dyDescent="0.2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N36" s="9" t="s">
        <v>367</v>
      </c>
      <c r="O36" s="11">
        <v>1.98</v>
      </c>
      <c r="P36" s="12">
        <v>2.0499999999999998</v>
      </c>
      <c r="Q36" s="11">
        <v>2.04</v>
      </c>
      <c r="R36" s="12">
        <v>1.98</v>
      </c>
      <c r="S36" s="11">
        <v>1.53</v>
      </c>
      <c r="T36" s="12">
        <v>1.08</v>
      </c>
      <c r="U36" s="11">
        <v>1.1399999999999999</v>
      </c>
      <c r="V36" s="12">
        <v>0.63</v>
      </c>
      <c r="W36" s="11">
        <v>0.75</v>
      </c>
      <c r="X36" s="12">
        <v>0.96</v>
      </c>
    </row>
    <row r="37" spans="1:24" ht="19.899999999999999" customHeight="1" x14ac:dyDescent="0.25">
      <c r="A37" s="130" t="s">
        <v>31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N37" s="9" t="s">
        <v>368</v>
      </c>
      <c r="O37" s="11">
        <v>231.03</v>
      </c>
      <c r="P37" s="12">
        <v>200</v>
      </c>
      <c r="Q37" s="11">
        <v>151.13999999999999</v>
      </c>
      <c r="R37" s="12">
        <v>132.63</v>
      </c>
      <c r="S37" s="11">
        <v>79.09</v>
      </c>
      <c r="T37" s="12">
        <v>59.52</v>
      </c>
      <c r="U37" s="11">
        <v>35.159999999999997</v>
      </c>
      <c r="V37" s="12">
        <v>98.52</v>
      </c>
      <c r="W37" s="11">
        <v>116.67</v>
      </c>
      <c r="X37" s="12">
        <v>164.03</v>
      </c>
    </row>
    <row r="38" spans="1:24" ht="19.899999999999999" customHeight="1" x14ac:dyDescent="0.2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N38" s="9" t="s">
        <v>369</v>
      </c>
      <c r="O38" s="11">
        <v>60.86</v>
      </c>
      <c r="P38" s="12">
        <v>26.85</v>
      </c>
      <c r="Q38" s="11">
        <v>49.84</v>
      </c>
      <c r="R38" s="12">
        <v>53.94</v>
      </c>
      <c r="S38" s="11">
        <v>86.47</v>
      </c>
      <c r="T38" s="34">
        <v>-63.86</v>
      </c>
      <c r="U38" s="11">
        <v>55.02</v>
      </c>
      <c r="V38" s="12">
        <v>42.96</v>
      </c>
      <c r="W38" s="11">
        <v>48.63</v>
      </c>
      <c r="X38" s="34">
        <v>-24.47</v>
      </c>
    </row>
    <row r="39" spans="1:24" ht="19.899999999999999" customHeight="1" x14ac:dyDescent="0.25">
      <c r="A39" s="2" t="s">
        <v>32</v>
      </c>
      <c r="B39" s="131"/>
      <c r="C39" s="135" t="s">
        <v>603</v>
      </c>
      <c r="D39" s="135" t="s">
        <v>604</v>
      </c>
      <c r="E39" s="135" t="s">
        <v>605</v>
      </c>
      <c r="F39" s="135" t="s">
        <v>606</v>
      </c>
      <c r="G39" s="135" t="s">
        <v>607</v>
      </c>
      <c r="H39" s="135" t="s">
        <v>608</v>
      </c>
      <c r="I39" s="135" t="s">
        <v>609</v>
      </c>
      <c r="J39" s="135">
        <v>580.25900000000001</v>
      </c>
      <c r="K39" s="135">
        <v>625.67700000000002</v>
      </c>
      <c r="N39" s="9" t="s">
        <v>370</v>
      </c>
      <c r="O39" s="11">
        <v>12</v>
      </c>
      <c r="P39" s="12">
        <v>8.59</v>
      </c>
      <c r="Q39" s="11">
        <v>12.32</v>
      </c>
      <c r="R39" s="12">
        <v>13.21</v>
      </c>
      <c r="S39" s="11">
        <v>8.11</v>
      </c>
      <c r="T39" s="12">
        <v>3.41</v>
      </c>
      <c r="U39" s="11">
        <v>8.66</v>
      </c>
      <c r="V39" s="12">
        <v>8.31</v>
      </c>
      <c r="W39" s="11">
        <v>6.47</v>
      </c>
      <c r="X39" s="12">
        <v>4.2699999999999996</v>
      </c>
    </row>
    <row r="40" spans="1:24" ht="19.899999999999999" customHeight="1" x14ac:dyDescent="0.25">
      <c r="A40" s="1" t="s">
        <v>33</v>
      </c>
      <c r="B40" s="129"/>
      <c r="C40" s="134" t="s">
        <v>610</v>
      </c>
      <c r="D40" s="134" t="s">
        <v>610</v>
      </c>
      <c r="E40" s="134" t="s">
        <v>611</v>
      </c>
      <c r="F40" s="134" t="s">
        <v>611</v>
      </c>
      <c r="G40" s="134" t="s">
        <v>612</v>
      </c>
      <c r="H40" s="134" t="s">
        <v>613</v>
      </c>
      <c r="I40" s="134" t="s">
        <v>614</v>
      </c>
      <c r="J40" s="134">
        <v>8.0709999999999997</v>
      </c>
      <c r="K40" s="134">
        <v>6.5860000000000003</v>
      </c>
      <c r="N40" s="9" t="s">
        <v>371</v>
      </c>
      <c r="O40" s="11">
        <v>14.66</v>
      </c>
      <c r="P40" s="12">
        <v>11.14</v>
      </c>
      <c r="Q40" s="11">
        <v>15.7</v>
      </c>
      <c r="R40" s="12">
        <v>16.32</v>
      </c>
      <c r="S40" s="11">
        <v>12.07</v>
      </c>
      <c r="T40" s="12">
        <v>2.75</v>
      </c>
      <c r="U40" s="11">
        <v>9.65</v>
      </c>
      <c r="V40" s="12">
        <v>9.6300000000000008</v>
      </c>
      <c r="W40" s="11">
        <v>6.47</v>
      </c>
      <c r="X40" s="12">
        <v>3.49</v>
      </c>
    </row>
    <row r="41" spans="1:24" ht="19.899999999999999" customHeight="1" x14ac:dyDescent="0.25">
      <c r="A41" s="2" t="s">
        <v>34</v>
      </c>
      <c r="B41" s="131"/>
      <c r="C41" s="133" t="s">
        <v>615</v>
      </c>
      <c r="D41" s="133" t="s">
        <v>615</v>
      </c>
      <c r="E41" s="133" t="s">
        <v>616</v>
      </c>
      <c r="F41" s="133" t="s">
        <v>616</v>
      </c>
      <c r="G41" s="133" t="s">
        <v>617</v>
      </c>
      <c r="H41" s="133" t="s">
        <v>618</v>
      </c>
      <c r="I41" s="133" t="s">
        <v>619</v>
      </c>
      <c r="J41" s="133">
        <v>364.589</v>
      </c>
      <c r="K41" s="133">
        <v>361.52100000000002</v>
      </c>
      <c r="N41" s="9" t="s">
        <v>372</v>
      </c>
      <c r="O41" s="11">
        <v>0.84</v>
      </c>
      <c r="P41" s="12">
        <v>0.87</v>
      </c>
      <c r="Q41" s="11">
        <v>0.82</v>
      </c>
      <c r="R41" s="12">
        <v>0.86</v>
      </c>
      <c r="S41" s="11">
        <v>0.87</v>
      </c>
      <c r="T41" s="12">
        <v>0.99</v>
      </c>
      <c r="U41" s="11">
        <v>0.98</v>
      </c>
      <c r="V41" s="12">
        <v>1.05</v>
      </c>
      <c r="W41" s="11">
        <v>1</v>
      </c>
      <c r="X41" s="12">
        <v>0.92</v>
      </c>
    </row>
    <row r="42" spans="1:24" ht="19.899999999999999" customHeight="1" x14ac:dyDescent="0.25">
      <c r="A42" s="1" t="s">
        <v>35</v>
      </c>
      <c r="B42" s="129"/>
      <c r="C42" s="134" t="s">
        <v>620</v>
      </c>
      <c r="D42" s="134" t="s">
        <v>621</v>
      </c>
      <c r="E42" s="134" t="s">
        <v>622</v>
      </c>
      <c r="F42" s="134" t="s">
        <v>623</v>
      </c>
      <c r="G42" s="134" t="s">
        <v>624</v>
      </c>
      <c r="H42" s="134" t="s">
        <v>625</v>
      </c>
      <c r="I42" s="134" t="s">
        <v>626</v>
      </c>
      <c r="J42" s="134">
        <v>53.49</v>
      </c>
      <c r="K42" s="134">
        <v>77.069999999999993</v>
      </c>
      <c r="N42" s="9" t="s">
        <v>373</v>
      </c>
      <c r="O42" s="11">
        <v>2.08</v>
      </c>
      <c r="P42" s="12">
        <v>2.7</v>
      </c>
      <c r="Q42" s="11">
        <v>2.65</v>
      </c>
      <c r="R42" s="12">
        <v>2.4</v>
      </c>
      <c r="S42" s="11">
        <v>2.52</v>
      </c>
      <c r="T42" s="12">
        <v>3.01</v>
      </c>
      <c r="U42" s="11">
        <v>2.56</v>
      </c>
      <c r="V42" s="12">
        <v>2.7</v>
      </c>
      <c r="W42" s="11">
        <v>3.17</v>
      </c>
      <c r="X42" s="12">
        <v>4.3099999999999996</v>
      </c>
    </row>
    <row r="43" spans="1:24" ht="19.899999999999999" customHeight="1" x14ac:dyDescent="0.25">
      <c r="A43" s="2" t="s">
        <v>36</v>
      </c>
      <c r="B43" s="131"/>
      <c r="C43" s="133" t="s">
        <v>627</v>
      </c>
      <c r="D43" s="133" t="s">
        <v>628</v>
      </c>
      <c r="E43" s="133" t="s">
        <v>629</v>
      </c>
      <c r="F43" s="133" t="s">
        <v>630</v>
      </c>
      <c r="G43" s="133" t="s">
        <v>631</v>
      </c>
      <c r="H43" s="133" t="s">
        <v>632</v>
      </c>
      <c r="I43" s="133" t="s">
        <v>633</v>
      </c>
      <c r="J43" s="133">
        <v>154.10900000000001</v>
      </c>
      <c r="K43" s="133">
        <v>180.5</v>
      </c>
      <c r="N43" s="9" t="s">
        <v>374</v>
      </c>
      <c r="O43" s="11" t="e">
        <v>#N/A</v>
      </c>
      <c r="P43" s="14">
        <v>2971498.77</v>
      </c>
      <c r="Q43" s="13">
        <v>2721319.31</v>
      </c>
      <c r="R43" s="14">
        <v>2584967.3199999998</v>
      </c>
      <c r="S43" s="13">
        <v>2342893.84</v>
      </c>
      <c r="T43" s="14">
        <v>2042717.09</v>
      </c>
      <c r="U43" s="13">
        <v>1988054.61</v>
      </c>
      <c r="V43" s="14">
        <v>1711206.9</v>
      </c>
      <c r="W43" s="13">
        <v>1595498.78</v>
      </c>
      <c r="X43" s="14">
        <v>1374781.6</v>
      </c>
    </row>
    <row r="44" spans="1:24" ht="19.899999999999999" customHeight="1" x14ac:dyDescent="0.2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N44" s="9" t="s">
        <v>375</v>
      </c>
      <c r="O44" s="11">
        <v>10.81</v>
      </c>
      <c r="P44" s="12">
        <v>7.92</v>
      </c>
      <c r="Q44" s="11">
        <v>11.12</v>
      </c>
      <c r="R44" s="12">
        <v>11.34</v>
      </c>
      <c r="S44" s="11">
        <v>8.3000000000000007</v>
      </c>
      <c r="T44" s="12">
        <v>1.82</v>
      </c>
      <c r="U44" s="11">
        <v>6.43</v>
      </c>
      <c r="V44" s="12">
        <v>7.73</v>
      </c>
      <c r="W44" s="11">
        <v>4.7699999999999996</v>
      </c>
      <c r="X44" s="12">
        <v>2.29</v>
      </c>
    </row>
    <row r="45" spans="1:24" ht="19.899999999999999" customHeight="1" x14ac:dyDescent="0.25">
      <c r="A45" s="2" t="s">
        <v>37</v>
      </c>
      <c r="B45" s="131"/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N45" s="9" t="s">
        <v>376</v>
      </c>
      <c r="O45" s="11">
        <v>5.29</v>
      </c>
      <c r="P45" s="12">
        <v>8.85</v>
      </c>
      <c r="Q45" s="11">
        <v>6.82</v>
      </c>
      <c r="R45" s="12">
        <v>4.75</v>
      </c>
      <c r="S45" s="11">
        <v>4.42</v>
      </c>
      <c r="T45" s="12">
        <v>8.59</v>
      </c>
      <c r="U45" s="11">
        <v>7.19</v>
      </c>
      <c r="V45" s="12">
        <v>8.7100000000000009</v>
      </c>
      <c r="W45" s="11">
        <v>8.36</v>
      </c>
      <c r="X45" s="12">
        <v>12.24</v>
      </c>
    </row>
    <row r="46" spans="1:24" ht="19.899999999999999" customHeight="1" x14ac:dyDescent="0.25">
      <c r="A46" s="1" t="s">
        <v>38</v>
      </c>
      <c r="B46" s="129"/>
      <c r="C46" s="134">
        <v>0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N46" s="9" t="s">
        <v>377</v>
      </c>
      <c r="O46" s="11">
        <v>7.78</v>
      </c>
      <c r="P46" s="12">
        <v>14.4</v>
      </c>
      <c r="Q46" s="11">
        <v>9.43</v>
      </c>
      <c r="R46" s="12">
        <v>6.87</v>
      </c>
      <c r="S46" s="11">
        <v>7.81</v>
      </c>
      <c r="T46" s="12">
        <v>25.69</v>
      </c>
      <c r="U46" s="11">
        <v>12.31</v>
      </c>
      <c r="V46" s="12">
        <v>15.22</v>
      </c>
      <c r="W46" s="11">
        <v>15.38</v>
      </c>
      <c r="X46" s="12">
        <v>28.5</v>
      </c>
    </row>
    <row r="47" spans="1:24" ht="19.899999999999999" customHeight="1" x14ac:dyDescent="0.25">
      <c r="A47" s="2" t="s">
        <v>39</v>
      </c>
      <c r="B47" s="131"/>
      <c r="C47" s="133">
        <v>0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N47" s="9" t="s">
        <v>378</v>
      </c>
      <c r="O47" s="11">
        <v>5.7</v>
      </c>
      <c r="P47" s="12">
        <v>7.31</v>
      </c>
      <c r="Q47" s="11">
        <v>5.82</v>
      </c>
      <c r="R47" s="12">
        <v>4.96</v>
      </c>
      <c r="S47" s="11">
        <v>4.51</v>
      </c>
      <c r="T47" s="12">
        <v>9.77</v>
      </c>
      <c r="U47" s="11">
        <v>16.649999999999999</v>
      </c>
      <c r="V47" s="12">
        <v>22.5</v>
      </c>
      <c r="W47" s="11">
        <v>21.4</v>
      </c>
      <c r="X47" s="12">
        <v>19.09</v>
      </c>
    </row>
    <row r="48" spans="1:24" ht="19.899999999999999" customHeight="1" x14ac:dyDescent="0.25">
      <c r="A48" s="1" t="s">
        <v>40</v>
      </c>
      <c r="B48" s="129"/>
      <c r="C48" s="134">
        <v>0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N48" s="9" t="s">
        <v>379</v>
      </c>
      <c r="O48" s="11">
        <v>200</v>
      </c>
      <c r="P48" s="12">
        <v>185.37</v>
      </c>
      <c r="Q48" s="11">
        <v>145.36000000000001</v>
      </c>
      <c r="R48" s="12">
        <v>122.93</v>
      </c>
      <c r="S48" s="11">
        <v>73.73</v>
      </c>
      <c r="T48" s="12">
        <v>59.06</v>
      </c>
      <c r="U48" s="11">
        <v>34.22</v>
      </c>
      <c r="V48" s="12">
        <v>95.34</v>
      </c>
      <c r="W48" s="11">
        <v>118.73</v>
      </c>
      <c r="X48" s="12">
        <v>156.16</v>
      </c>
    </row>
    <row r="49" spans="1:25" ht="19.899999999999999" customHeight="1" x14ac:dyDescent="0.2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N49" s="9" t="s">
        <v>380</v>
      </c>
      <c r="O49" s="11">
        <v>12.24</v>
      </c>
      <c r="P49" s="12">
        <v>8.59</v>
      </c>
      <c r="Q49" s="11">
        <v>12.8</v>
      </c>
      <c r="R49" s="12">
        <v>13.37</v>
      </c>
      <c r="S49" s="11">
        <v>8.3699999999999992</v>
      </c>
      <c r="T49" s="12">
        <v>3.39</v>
      </c>
      <c r="U49" s="11">
        <v>9.16</v>
      </c>
      <c r="V49" s="12">
        <v>8.36</v>
      </c>
      <c r="W49" s="11">
        <v>6.53</v>
      </c>
      <c r="X49" s="12">
        <v>4.08</v>
      </c>
    </row>
    <row r="50" spans="1:25" ht="19.899999999999999" customHeight="1" x14ac:dyDescent="0.25">
      <c r="A50" s="1" t="s">
        <v>41</v>
      </c>
      <c r="B50" s="129"/>
      <c r="C50" s="132" t="s">
        <v>634</v>
      </c>
      <c r="D50" s="132" t="s">
        <v>635</v>
      </c>
      <c r="E50" s="132" t="s">
        <v>636</v>
      </c>
      <c r="F50" s="132" t="s">
        <v>637</v>
      </c>
      <c r="G50" s="132" t="s">
        <v>638</v>
      </c>
      <c r="H50" s="132" t="s">
        <v>639</v>
      </c>
      <c r="I50" s="132" t="s">
        <v>640</v>
      </c>
      <c r="J50" s="132">
        <v>6.8239999999999998</v>
      </c>
      <c r="K50" s="132">
        <v>6.8070000000000004</v>
      </c>
      <c r="N50" s="9" t="s">
        <v>381</v>
      </c>
      <c r="O50" s="11">
        <v>15.18</v>
      </c>
      <c r="P50" s="12">
        <v>11.16</v>
      </c>
      <c r="Q50" s="11">
        <v>16.399999999999999</v>
      </c>
      <c r="R50" s="12">
        <v>16.850000000000001</v>
      </c>
      <c r="S50" s="11">
        <v>12.84</v>
      </c>
      <c r="T50" s="12">
        <v>2.67</v>
      </c>
      <c r="U50" s="11">
        <v>10.29</v>
      </c>
      <c r="V50" s="12">
        <v>9.59</v>
      </c>
      <c r="W50" s="11">
        <v>6.63</v>
      </c>
      <c r="X50" s="12">
        <v>3.4</v>
      </c>
    </row>
    <row r="51" spans="1:25" ht="19.899999999999999" customHeight="1" x14ac:dyDescent="0.2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N51" s="9" t="s">
        <v>382</v>
      </c>
      <c r="O51" s="11">
        <v>7.88</v>
      </c>
      <c r="P51" s="12">
        <v>4.93</v>
      </c>
      <c r="Q51" s="11">
        <v>9.1199999999999992</v>
      </c>
      <c r="R51" s="12">
        <v>11.36</v>
      </c>
      <c r="S51" s="11">
        <v>6.79</v>
      </c>
      <c r="T51" s="12">
        <v>2.2000000000000002</v>
      </c>
      <c r="U51" s="11">
        <v>7.54</v>
      </c>
      <c r="V51" s="12">
        <v>6.88</v>
      </c>
      <c r="W51" s="11">
        <v>4.8899999999999997</v>
      </c>
      <c r="X51" s="12">
        <v>2.37</v>
      </c>
    </row>
    <row r="52" spans="1:25" ht="19.899999999999999" customHeight="1" thickBot="1" x14ac:dyDescent="0.3">
      <c r="A52" s="1" t="s">
        <v>42</v>
      </c>
      <c r="B52" s="129"/>
      <c r="C52" s="132" t="s">
        <v>641</v>
      </c>
      <c r="D52" s="132" t="s">
        <v>642</v>
      </c>
      <c r="E52" s="132" t="s">
        <v>643</v>
      </c>
      <c r="F52" s="132" t="s">
        <v>644</v>
      </c>
      <c r="G52" s="132" t="s">
        <v>645</v>
      </c>
      <c r="H52" s="132" t="s">
        <v>646</v>
      </c>
      <c r="I52" s="132" t="s">
        <v>647</v>
      </c>
      <c r="J52" s="132">
        <v>587.08299999999997</v>
      </c>
      <c r="K52" s="132">
        <v>632.48400000000004</v>
      </c>
      <c r="N52" s="9" t="s">
        <v>383</v>
      </c>
      <c r="O52" s="11">
        <v>7.78</v>
      </c>
      <c r="P52" s="12">
        <v>4.8600000000000003</v>
      </c>
      <c r="Q52" s="11">
        <v>9.7200000000000006</v>
      </c>
      <c r="R52" s="12">
        <v>12.93</v>
      </c>
      <c r="S52" s="11">
        <v>9.4600000000000009</v>
      </c>
      <c r="T52" s="12">
        <v>0.65</v>
      </c>
      <c r="U52" s="11">
        <v>7.29</v>
      </c>
      <c r="V52" s="12">
        <v>6.84</v>
      </c>
      <c r="W52" s="11">
        <v>3.8</v>
      </c>
      <c r="X52" s="12">
        <v>0.52</v>
      </c>
    </row>
    <row r="53" spans="1:25" ht="19.899999999999999" customHeight="1" x14ac:dyDescent="0.2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N53" s="15" t="s">
        <v>387</v>
      </c>
      <c r="O53" s="33">
        <f>B86</f>
        <v>0</v>
      </c>
      <c r="P53" s="33" t="str">
        <f t="shared" ref="P53:X53" si="0">C86</f>
        <v>12,431,412</v>
      </c>
      <c r="Q53" s="33" t="str">
        <f t="shared" si="0"/>
        <v>12,406,408</v>
      </c>
      <c r="R53" s="33" t="str">
        <f t="shared" si="0"/>
        <v>12,034,618</v>
      </c>
      <c r="S53" s="33" t="str">
        <f t="shared" si="0"/>
        <v>11,940,150</v>
      </c>
      <c r="T53" s="33" t="str">
        <f t="shared" si="0"/>
        <v>8,698,231</v>
      </c>
      <c r="U53" s="33" t="str">
        <f t="shared" si="0"/>
        <v>6,226,566</v>
      </c>
      <c r="V53" s="33" t="str">
        <f t="shared" si="0"/>
        <v>2,274,118</v>
      </c>
      <c r="W53" s="33" t="str">
        <f t="shared" si="0"/>
        <v>2,268,415</v>
      </c>
      <c r="X53" s="33" t="str">
        <f t="shared" si="0"/>
        <v>1,765,168</v>
      </c>
      <c r="Y53" s="4"/>
    </row>
    <row r="54" spans="1:25" ht="19.899999999999999" customHeight="1" x14ac:dyDescent="0.25">
      <c r="A54" s="128" t="s">
        <v>43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N54" s="16" t="s">
        <v>388</v>
      </c>
      <c r="O54" s="17">
        <f>O53*O7/100</f>
        <v>0</v>
      </c>
      <c r="P54" s="18" t="e">
        <f t="shared" ref="P54:X54" si="1">P53*P7/100</f>
        <v>#VALUE!</v>
      </c>
      <c r="Q54" s="17" t="e">
        <f t="shared" si="1"/>
        <v>#VALUE!</v>
      </c>
      <c r="R54" s="18" t="e">
        <f t="shared" si="1"/>
        <v>#VALUE!</v>
      </c>
      <c r="S54" s="17" t="e">
        <f t="shared" si="1"/>
        <v>#VALUE!</v>
      </c>
      <c r="T54" s="18" t="e">
        <f t="shared" si="1"/>
        <v>#VALUE!</v>
      </c>
      <c r="U54" s="17" t="e">
        <f t="shared" si="1"/>
        <v>#VALUE!</v>
      </c>
      <c r="V54" s="18" t="e">
        <f t="shared" si="1"/>
        <v>#VALUE!</v>
      </c>
      <c r="W54" s="17" t="e">
        <f t="shared" si="1"/>
        <v>#VALUE!</v>
      </c>
      <c r="X54" s="18" t="e">
        <f t="shared" si="1"/>
        <v>#VALUE!</v>
      </c>
      <c r="Y54" s="5"/>
    </row>
    <row r="55" spans="1:25" ht="19.899999999999999" customHeight="1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N55" s="16" t="s">
        <v>389</v>
      </c>
      <c r="O55" s="17">
        <f t="shared" ref="O55:X55" si="2">O53*O8/100</f>
        <v>0</v>
      </c>
      <c r="P55" s="18" t="e">
        <f t="shared" si="2"/>
        <v>#VALUE!</v>
      </c>
      <c r="Q55" s="17" t="e">
        <f t="shared" si="2"/>
        <v>#VALUE!</v>
      </c>
      <c r="R55" s="18" t="e">
        <f t="shared" si="2"/>
        <v>#VALUE!</v>
      </c>
      <c r="S55" s="17" t="e">
        <f t="shared" si="2"/>
        <v>#VALUE!</v>
      </c>
      <c r="T55" s="18" t="e">
        <f t="shared" si="2"/>
        <v>#VALUE!</v>
      </c>
      <c r="U55" s="17" t="e">
        <f t="shared" si="2"/>
        <v>#VALUE!</v>
      </c>
      <c r="V55" s="18" t="e">
        <f t="shared" si="2"/>
        <v>#VALUE!</v>
      </c>
      <c r="W55" s="17" t="e">
        <f t="shared" si="2"/>
        <v>#VALUE!</v>
      </c>
      <c r="X55" s="18" t="e">
        <f t="shared" si="2"/>
        <v>#VALUE!</v>
      </c>
      <c r="Y55" s="5"/>
    </row>
    <row r="56" spans="1:25" ht="19.899999999999999" customHeight="1" x14ac:dyDescent="0.25">
      <c r="A56" s="1" t="s">
        <v>44</v>
      </c>
      <c r="B56" s="129"/>
      <c r="C56" s="132" t="s">
        <v>648</v>
      </c>
      <c r="D56" s="132" t="s">
        <v>649</v>
      </c>
      <c r="E56" s="132" t="s">
        <v>650</v>
      </c>
      <c r="F56" s="132" t="s">
        <v>651</v>
      </c>
      <c r="G56" s="132" t="s">
        <v>652</v>
      </c>
      <c r="H56" s="132" t="s">
        <v>653</v>
      </c>
      <c r="I56" s="132" t="s">
        <v>654</v>
      </c>
      <c r="J56" s="132">
        <v>674.26700000000005</v>
      </c>
      <c r="K56" s="132">
        <v>629.56399999999996</v>
      </c>
      <c r="N56" s="19" t="s">
        <v>390</v>
      </c>
      <c r="O56" s="20">
        <f>B135/100</f>
        <v>0</v>
      </c>
      <c r="P56" s="20" t="e">
        <f t="shared" ref="P56:X56" si="3">C135/100</f>
        <v>#VALUE!</v>
      </c>
      <c r="Q56" s="20" t="e">
        <f t="shared" si="3"/>
        <v>#VALUE!</v>
      </c>
      <c r="R56" s="20" t="e">
        <f t="shared" si="3"/>
        <v>#VALUE!</v>
      </c>
      <c r="S56" s="20" t="e">
        <f t="shared" si="3"/>
        <v>#VALUE!</v>
      </c>
      <c r="T56" s="20" t="e">
        <f t="shared" si="3"/>
        <v>#VALUE!</v>
      </c>
      <c r="U56" s="20" t="e">
        <f t="shared" si="3"/>
        <v>#VALUE!</v>
      </c>
      <c r="V56" s="20" t="e">
        <f t="shared" si="3"/>
        <v>#VALUE!</v>
      </c>
      <c r="W56" s="20">
        <f t="shared" si="3"/>
        <v>2.02887</v>
      </c>
      <c r="X56" s="20">
        <f t="shared" si="3"/>
        <v>2.4564500000000002</v>
      </c>
      <c r="Y56" s="5"/>
    </row>
    <row r="57" spans="1:25" ht="19.899999999999999" customHeight="1" x14ac:dyDescent="0.25">
      <c r="A57" s="2" t="s">
        <v>45</v>
      </c>
      <c r="B57" s="131"/>
      <c r="C57" s="133" t="s">
        <v>655</v>
      </c>
      <c r="D57" s="133" t="s">
        <v>656</v>
      </c>
      <c r="E57" s="133" t="s">
        <v>657</v>
      </c>
      <c r="F57" s="133" t="s">
        <v>658</v>
      </c>
      <c r="G57" s="133" t="s">
        <v>659</v>
      </c>
      <c r="H57" s="133" t="s">
        <v>660</v>
      </c>
      <c r="I57" s="133" t="s">
        <v>661</v>
      </c>
      <c r="J57" s="133">
        <v>107.982</v>
      </c>
      <c r="K57" s="133">
        <v>104.59699999999999</v>
      </c>
      <c r="N57" s="16" t="s">
        <v>391</v>
      </c>
      <c r="O57" s="21">
        <f>(B30+B29+B28)-(B66+B68)</f>
        <v>0</v>
      </c>
      <c r="P57" s="21" t="e">
        <f t="shared" ref="P57:X57" si="4">(C30+C29+C28)-(C66+C68)</f>
        <v>#VALUE!</v>
      </c>
      <c r="Q57" s="21" t="e">
        <f t="shared" si="4"/>
        <v>#VALUE!</v>
      </c>
      <c r="R57" s="21" t="e">
        <f t="shared" si="4"/>
        <v>#VALUE!</v>
      </c>
      <c r="S57" s="21" t="e">
        <f t="shared" si="4"/>
        <v>#VALUE!</v>
      </c>
      <c r="T57" s="21" t="e">
        <f t="shared" si="4"/>
        <v>#VALUE!</v>
      </c>
      <c r="U57" s="21" t="e">
        <f t="shared" si="4"/>
        <v>#VALUE!</v>
      </c>
      <c r="V57" s="21" t="e">
        <f t="shared" si="4"/>
        <v>#VALUE!</v>
      </c>
      <c r="W57" s="21">
        <f t="shared" si="4"/>
        <v>470.19099999999992</v>
      </c>
      <c r="X57" s="21">
        <f t="shared" si="4"/>
        <v>295.19099999999992</v>
      </c>
    </row>
    <row r="58" spans="1:25" ht="19.899999999999999" customHeight="1" x14ac:dyDescent="0.25">
      <c r="A58" s="1" t="s">
        <v>46</v>
      </c>
      <c r="B58" s="129"/>
      <c r="C58" s="134">
        <v>0</v>
      </c>
      <c r="D58" s="134">
        <v>0</v>
      </c>
      <c r="E58" s="134"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N58" s="16" t="s">
        <v>392</v>
      </c>
      <c r="O58" s="21">
        <f>B20</f>
        <v>0</v>
      </c>
      <c r="P58" s="21" t="str">
        <f t="shared" ref="P58:X58" si="5">C20</f>
        <v>11,995,897</v>
      </c>
      <c r="Q58" s="21" t="str">
        <f t="shared" si="5"/>
        <v>14,816,482</v>
      </c>
      <c r="R58" s="21" t="str">
        <f t="shared" si="5"/>
        <v>12,009,141</v>
      </c>
      <c r="S58" s="21" t="str">
        <f t="shared" si="5"/>
        <v>12,143,486</v>
      </c>
      <c r="T58" s="21" t="str">
        <f t="shared" si="5"/>
        <v>314,042,207</v>
      </c>
      <c r="U58" s="21" t="str">
        <f t="shared" si="5"/>
        <v>172,209,842</v>
      </c>
      <c r="V58" s="21" t="str">
        <f t="shared" si="5"/>
        <v>130,324,713</v>
      </c>
      <c r="W58" s="21" t="str">
        <f t="shared" si="5"/>
        <v>1,139,391</v>
      </c>
      <c r="X58" s="21" t="str">
        <f t="shared" si="5"/>
        <v>1,043,918</v>
      </c>
    </row>
    <row r="59" spans="1:25" ht="19.899999999999999" customHeight="1" x14ac:dyDescent="0.25">
      <c r="A59" s="2" t="s">
        <v>47</v>
      </c>
      <c r="B59" s="131"/>
      <c r="C59" s="133">
        <v>0</v>
      </c>
      <c r="D59" s="133">
        <v>0</v>
      </c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N59" s="19" t="s">
        <v>393</v>
      </c>
      <c r="O59" s="22">
        <f>O57+O58</f>
        <v>0</v>
      </c>
      <c r="P59" s="23" t="e">
        <f t="shared" ref="P59:X59" si="6">P57+P58</f>
        <v>#VALUE!</v>
      </c>
      <c r="Q59" s="22" t="e">
        <f t="shared" si="6"/>
        <v>#VALUE!</v>
      </c>
      <c r="R59" s="23" t="e">
        <f t="shared" si="6"/>
        <v>#VALUE!</v>
      </c>
      <c r="S59" s="22" t="e">
        <f t="shared" si="6"/>
        <v>#VALUE!</v>
      </c>
      <c r="T59" s="23" t="e">
        <f t="shared" si="6"/>
        <v>#VALUE!</v>
      </c>
      <c r="U59" s="22" t="e">
        <f t="shared" si="6"/>
        <v>#VALUE!</v>
      </c>
      <c r="V59" s="23" t="e">
        <f t="shared" si="6"/>
        <v>#VALUE!</v>
      </c>
      <c r="W59" s="22" t="e">
        <f t="shared" si="6"/>
        <v>#VALUE!</v>
      </c>
      <c r="X59" s="23" t="e">
        <f t="shared" si="6"/>
        <v>#VALUE!</v>
      </c>
    </row>
    <row r="60" spans="1:25" ht="19.899999999999999" customHeight="1" x14ac:dyDescent="0.25">
      <c r="A60" s="1" t="s">
        <v>48</v>
      </c>
      <c r="B60" s="129"/>
      <c r="C60" s="134">
        <v>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N60" s="16" t="s">
        <v>394</v>
      </c>
      <c r="O60" s="21">
        <f>B146</f>
        <v>0</v>
      </c>
      <c r="P60" s="21">
        <f t="shared" ref="P60:X60" si="7">C146</f>
        <v>0</v>
      </c>
      <c r="Q60" s="21">
        <f t="shared" si="7"/>
        <v>0</v>
      </c>
      <c r="R60" s="21">
        <f t="shared" si="7"/>
        <v>0</v>
      </c>
      <c r="S60" s="21">
        <f t="shared" si="7"/>
        <v>0</v>
      </c>
      <c r="T60" s="21">
        <f t="shared" si="7"/>
        <v>0</v>
      </c>
      <c r="U60" s="21">
        <f t="shared" si="7"/>
        <v>0</v>
      </c>
      <c r="V60" s="21">
        <f t="shared" si="7"/>
        <v>0</v>
      </c>
      <c r="W60" s="21">
        <f t="shared" si="7"/>
        <v>0</v>
      </c>
      <c r="X60" s="21">
        <f t="shared" si="7"/>
        <v>0</v>
      </c>
    </row>
    <row r="61" spans="1:25" ht="19.899999999999999" customHeight="1" x14ac:dyDescent="0.25">
      <c r="A61" s="2" t="s">
        <v>49</v>
      </c>
      <c r="B61" s="131"/>
      <c r="C61" s="133" t="s">
        <v>662</v>
      </c>
      <c r="D61" s="133" t="s">
        <v>663</v>
      </c>
      <c r="E61" s="133" t="s">
        <v>664</v>
      </c>
      <c r="F61" s="133" t="s">
        <v>665</v>
      </c>
      <c r="G61" s="133" t="s">
        <v>666</v>
      </c>
      <c r="H61" s="133" t="s">
        <v>667</v>
      </c>
      <c r="I61" s="133" t="s">
        <v>668</v>
      </c>
      <c r="J61" s="133">
        <v>539.29600000000005</v>
      </c>
      <c r="K61" s="133">
        <v>503.113</v>
      </c>
      <c r="N61" s="16" t="s">
        <v>395</v>
      </c>
      <c r="O61" s="24" t="e">
        <f>B165/B163</f>
        <v>#DIV/0!</v>
      </c>
      <c r="P61" s="24" t="e">
        <f t="shared" ref="P61:X61" si="8">C165/C163</f>
        <v>#VALUE!</v>
      </c>
      <c r="Q61" s="24" t="e">
        <f t="shared" si="8"/>
        <v>#VALUE!</v>
      </c>
      <c r="R61" s="24" t="e">
        <f t="shared" si="8"/>
        <v>#VALUE!</v>
      </c>
      <c r="S61" s="24" t="e">
        <f t="shared" si="8"/>
        <v>#VALUE!</v>
      </c>
      <c r="T61" s="24" t="e">
        <f t="shared" si="8"/>
        <v>#VALUE!</v>
      </c>
      <c r="U61" s="24" t="e">
        <f t="shared" si="8"/>
        <v>#VALUE!</v>
      </c>
      <c r="V61" s="24" t="e">
        <f t="shared" si="8"/>
        <v>#VALUE!</v>
      </c>
      <c r="W61" s="24">
        <f t="shared" si="8"/>
        <v>7.0632920214186989E-2</v>
      </c>
      <c r="X61" s="24">
        <f t="shared" si="8"/>
        <v>8.5017701963308656E-2</v>
      </c>
    </row>
    <row r="62" spans="1:25" ht="19.899999999999999" customHeight="1" x14ac:dyDescent="0.2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N62" s="16" t="s">
        <v>396</v>
      </c>
      <c r="O62" s="21">
        <f>B154</f>
        <v>0</v>
      </c>
      <c r="P62" s="21" t="str">
        <f t="shared" ref="P62:X62" si="9">C154</f>
        <v>10,265,496</v>
      </c>
      <c r="Q62" s="21" t="str">
        <f t="shared" si="9"/>
        <v>9,959,732</v>
      </c>
      <c r="R62" s="21" t="str">
        <f t="shared" si="9"/>
        <v>7,256,765</v>
      </c>
      <c r="S62" s="21" t="str">
        <f t="shared" si="9"/>
        <v>6,461,492</v>
      </c>
      <c r="T62" s="21" t="str">
        <f t="shared" si="9"/>
        <v>7,350,317</v>
      </c>
      <c r="U62" s="21" t="str">
        <f t="shared" si="9"/>
        <v>5,804,480</v>
      </c>
      <c r="V62" s="21" t="str">
        <f t="shared" si="9"/>
        <v>3,521,533</v>
      </c>
      <c r="W62" s="21">
        <f t="shared" si="9"/>
        <v>44.786000000000001</v>
      </c>
      <c r="X62" s="21">
        <f t="shared" si="9"/>
        <v>32.081000000000003</v>
      </c>
    </row>
    <row r="63" spans="1:25" ht="19.899999999999999" customHeight="1" x14ac:dyDescent="0.25">
      <c r="A63" s="2" t="s">
        <v>50</v>
      </c>
      <c r="B63" s="131"/>
      <c r="C63" s="135" t="s">
        <v>669</v>
      </c>
      <c r="D63" s="135" t="s">
        <v>670</v>
      </c>
      <c r="E63" s="135" t="s">
        <v>671</v>
      </c>
      <c r="F63" s="135" t="s">
        <v>672</v>
      </c>
      <c r="G63" s="135" t="s">
        <v>673</v>
      </c>
      <c r="H63" s="135" t="s">
        <v>674</v>
      </c>
      <c r="I63" s="135" t="s">
        <v>675</v>
      </c>
      <c r="J63" s="135">
        <v>26.989000000000001</v>
      </c>
      <c r="K63" s="135">
        <v>21.853999999999999</v>
      </c>
      <c r="N63" s="19" t="s">
        <v>397</v>
      </c>
      <c r="O63" s="25" t="e">
        <f>O62*(1-O61)</f>
        <v>#DIV/0!</v>
      </c>
      <c r="P63" s="23" t="e">
        <f t="shared" ref="P63:X63" si="10">P62*(1-P61)</f>
        <v>#VALUE!</v>
      </c>
      <c r="Q63" s="25" t="e">
        <f t="shared" si="10"/>
        <v>#VALUE!</v>
      </c>
      <c r="R63" s="23" t="e">
        <f t="shared" si="10"/>
        <v>#VALUE!</v>
      </c>
      <c r="S63" s="25" t="e">
        <f t="shared" si="10"/>
        <v>#VALUE!</v>
      </c>
      <c r="T63" s="23" t="e">
        <f t="shared" si="10"/>
        <v>#VALUE!</v>
      </c>
      <c r="U63" s="25" t="e">
        <f t="shared" si="10"/>
        <v>#VALUE!</v>
      </c>
      <c r="V63" s="23" t="e">
        <f t="shared" si="10"/>
        <v>#VALUE!</v>
      </c>
      <c r="W63" s="25">
        <f t="shared" si="10"/>
        <v>41.622634035287426</v>
      </c>
      <c r="X63" s="23">
        <f t="shared" si="10"/>
        <v>29.353547103315098</v>
      </c>
    </row>
    <row r="64" spans="1:25" ht="19.899999999999999" customHeight="1" thickBot="1" x14ac:dyDescent="0.3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N64" s="26" t="s">
        <v>398</v>
      </c>
      <c r="O64" s="27" t="e">
        <f>(O63+O60)-(O59-P59+O60)</f>
        <v>#DIV/0!</v>
      </c>
      <c r="P64" s="28" t="e">
        <f t="shared" ref="P64:V64" si="11">(P63+P60)-(P59-Q59+P60)</f>
        <v>#VALUE!</v>
      </c>
      <c r="Q64" s="27" t="e">
        <f t="shared" si="11"/>
        <v>#VALUE!</v>
      </c>
      <c r="R64" s="28" t="e">
        <f t="shared" si="11"/>
        <v>#VALUE!</v>
      </c>
      <c r="S64" s="27" t="e">
        <f t="shared" si="11"/>
        <v>#VALUE!</v>
      </c>
      <c r="T64" s="28" t="e">
        <f t="shared" si="11"/>
        <v>#VALUE!</v>
      </c>
      <c r="U64" s="27" t="e">
        <f t="shared" si="11"/>
        <v>#VALUE!</v>
      </c>
      <c r="V64" s="28" t="e">
        <f t="shared" si="11"/>
        <v>#VALUE!</v>
      </c>
      <c r="W64" s="27" t="e">
        <f>(W63+W60)-(W59-X59+W60)</f>
        <v>#VALUE!</v>
      </c>
      <c r="X64" s="28" t="e">
        <f>(X63+X60)-(X59+X60)</f>
        <v>#VALUE!</v>
      </c>
    </row>
    <row r="65" spans="1:24" ht="19.899999999999999" customHeight="1" thickBot="1" x14ac:dyDescent="0.3">
      <c r="A65" s="2" t="s">
        <v>51</v>
      </c>
      <c r="B65" s="131"/>
      <c r="C65" s="135" t="s">
        <v>676</v>
      </c>
      <c r="D65" s="135" t="s">
        <v>677</v>
      </c>
      <c r="E65" s="135" t="s">
        <v>678</v>
      </c>
      <c r="F65" s="135" t="s">
        <v>679</v>
      </c>
      <c r="G65" s="135" t="s">
        <v>680</v>
      </c>
      <c r="H65" s="135" t="s">
        <v>681</v>
      </c>
      <c r="I65" s="135" t="s">
        <v>682</v>
      </c>
      <c r="J65" s="135" t="s">
        <v>683</v>
      </c>
      <c r="K65" s="135">
        <v>938.49400000000003</v>
      </c>
      <c r="N65" s="29" t="s">
        <v>399</v>
      </c>
      <c r="O65" s="30" t="e">
        <f>O64/O55</f>
        <v>#DIV/0!</v>
      </c>
      <c r="P65" s="31" t="e">
        <f>P64/P55</f>
        <v>#VALUE!</v>
      </c>
      <c r="Q65" s="32" t="e">
        <f t="shared" ref="Q65:X65" si="12">Q64/Q55</f>
        <v>#VALUE!</v>
      </c>
      <c r="R65" s="31" t="e">
        <f t="shared" si="12"/>
        <v>#VALUE!</v>
      </c>
      <c r="S65" s="32" t="e">
        <f t="shared" si="12"/>
        <v>#VALUE!</v>
      </c>
      <c r="T65" s="31" t="e">
        <f t="shared" si="12"/>
        <v>#VALUE!</v>
      </c>
      <c r="U65" s="32" t="e">
        <f t="shared" si="12"/>
        <v>#VALUE!</v>
      </c>
      <c r="V65" s="31" t="e">
        <f t="shared" si="12"/>
        <v>#VALUE!</v>
      </c>
      <c r="W65" s="32" t="e">
        <f t="shared" si="12"/>
        <v>#VALUE!</v>
      </c>
      <c r="X65" s="31" t="e">
        <f t="shared" si="12"/>
        <v>#VALUE!</v>
      </c>
    </row>
    <row r="66" spans="1:24" ht="19.899999999999999" customHeight="1" x14ac:dyDescent="0.25">
      <c r="A66" s="1" t="s">
        <v>52</v>
      </c>
      <c r="B66" s="129"/>
      <c r="C66" s="134" t="s">
        <v>684</v>
      </c>
      <c r="D66" s="134" t="s">
        <v>685</v>
      </c>
      <c r="E66" s="134" t="s">
        <v>686</v>
      </c>
      <c r="F66" s="134" t="s">
        <v>687</v>
      </c>
      <c r="G66" s="134" t="s">
        <v>688</v>
      </c>
      <c r="H66" s="134" t="s">
        <v>689</v>
      </c>
      <c r="I66" s="134" t="s">
        <v>690</v>
      </c>
      <c r="J66" s="134">
        <v>502.6</v>
      </c>
      <c r="K66" s="134">
        <v>423.73700000000002</v>
      </c>
      <c r="N66" s="35" t="s">
        <v>400</v>
      </c>
      <c r="O66" s="36">
        <f>B11</f>
        <v>0</v>
      </c>
      <c r="P66" s="36" t="str">
        <f t="shared" ref="P66:X66" si="13">C11</f>
        <v>379,221,241</v>
      </c>
      <c r="Q66" s="36" t="str">
        <f t="shared" si="13"/>
        <v>375,164,250</v>
      </c>
      <c r="R66" s="36" t="str">
        <f t="shared" si="13"/>
        <v>318,670,194</v>
      </c>
      <c r="S66" s="36" t="str">
        <f t="shared" si="13"/>
        <v>212,311,484</v>
      </c>
      <c r="T66" s="36" t="str">
        <f t="shared" si="13"/>
        <v>210,303,181</v>
      </c>
      <c r="U66" s="36" t="str">
        <f t="shared" si="13"/>
        <v>23,376,017</v>
      </c>
      <c r="V66" s="36" t="str">
        <f t="shared" si="13"/>
        <v>26,248,359</v>
      </c>
      <c r="W66" s="36">
        <f t="shared" si="13"/>
        <v>154.44200000000001</v>
      </c>
      <c r="X66" s="36">
        <f t="shared" si="13"/>
        <v>162.05699999999999</v>
      </c>
    </row>
    <row r="67" spans="1:24" ht="19.899999999999999" customHeight="1" x14ac:dyDescent="0.25">
      <c r="A67" s="2" t="s">
        <v>53</v>
      </c>
      <c r="B67" s="131"/>
      <c r="C67" s="133" t="s">
        <v>691</v>
      </c>
      <c r="D67" s="133" t="s">
        <v>691</v>
      </c>
      <c r="E67" s="133" t="s">
        <v>691</v>
      </c>
      <c r="F67" s="133" t="s">
        <v>691</v>
      </c>
      <c r="G67" s="133" t="s">
        <v>692</v>
      </c>
      <c r="H67" s="133">
        <v>644.69100000000003</v>
      </c>
      <c r="I67" s="133">
        <v>651.05799999999999</v>
      </c>
      <c r="J67" s="133">
        <v>0</v>
      </c>
      <c r="K67" s="133">
        <v>0</v>
      </c>
      <c r="N67" s="35" t="s">
        <v>401</v>
      </c>
      <c r="O67" s="36">
        <f>B34</f>
        <v>0</v>
      </c>
      <c r="P67" s="36" t="str">
        <f t="shared" ref="P67:X67" si="14">C34</f>
        <v>642,788,675</v>
      </c>
      <c r="Q67" s="36" t="str">
        <f t="shared" si="14"/>
        <v>613,309,334</v>
      </c>
      <c r="R67" s="36" t="str">
        <f t="shared" si="14"/>
        <v>630,014,507</v>
      </c>
      <c r="S67" s="36" t="str">
        <f t="shared" si="14"/>
        <v>693,802,428</v>
      </c>
      <c r="T67" s="36" t="str">
        <f t="shared" si="14"/>
        <v>643,667,373</v>
      </c>
      <c r="U67" s="36" t="str">
        <f t="shared" si="14"/>
        <v>509,664,193</v>
      </c>
      <c r="V67" s="36" t="str">
        <f t="shared" si="14"/>
        <v>376,209,979</v>
      </c>
      <c r="W67" s="36" t="str">
        <f t="shared" si="14"/>
        <v>2,432,178</v>
      </c>
      <c r="X67" s="36" t="str">
        <f t="shared" si="14"/>
        <v>2,036,322</v>
      </c>
    </row>
    <row r="68" spans="1:24" ht="19.899999999999999" customHeight="1" x14ac:dyDescent="0.25">
      <c r="A68" s="1" t="s">
        <v>54</v>
      </c>
      <c r="B68" s="129"/>
      <c r="C68" s="134" t="s">
        <v>693</v>
      </c>
      <c r="D68" s="134" t="s">
        <v>694</v>
      </c>
      <c r="E68" s="134" t="s">
        <v>695</v>
      </c>
      <c r="F68" s="134" t="s">
        <v>696</v>
      </c>
      <c r="G68" s="134" t="s">
        <v>697</v>
      </c>
      <c r="H68" s="134" t="s">
        <v>698</v>
      </c>
      <c r="I68" s="134" t="s">
        <v>699</v>
      </c>
      <c r="J68" s="134">
        <v>44.21</v>
      </c>
      <c r="K68" s="134">
        <v>37.155999999999999</v>
      </c>
      <c r="N68" s="35" t="s">
        <v>402</v>
      </c>
      <c r="O68" s="62" t="e">
        <f>O66/O67</f>
        <v>#DIV/0!</v>
      </c>
      <c r="P68" s="62" t="e">
        <f t="shared" ref="P68:X68" si="15">P66/P67</f>
        <v>#VALUE!</v>
      </c>
      <c r="Q68" s="62" t="e">
        <f t="shared" si="15"/>
        <v>#VALUE!</v>
      </c>
      <c r="R68" s="62" t="e">
        <f t="shared" si="15"/>
        <v>#VALUE!</v>
      </c>
      <c r="S68" s="62" t="e">
        <f t="shared" si="15"/>
        <v>#VALUE!</v>
      </c>
      <c r="T68" s="62" t="e">
        <f t="shared" si="15"/>
        <v>#VALUE!</v>
      </c>
      <c r="U68" s="62" t="e">
        <f t="shared" si="15"/>
        <v>#VALUE!</v>
      </c>
      <c r="V68" s="62" t="e">
        <f t="shared" si="15"/>
        <v>#VALUE!</v>
      </c>
      <c r="W68" s="62" t="e">
        <f t="shared" si="15"/>
        <v>#VALUE!</v>
      </c>
      <c r="X68" s="62" t="e">
        <f t="shared" si="15"/>
        <v>#VALUE!</v>
      </c>
    </row>
    <row r="69" spans="1:24" ht="19.899999999999999" customHeight="1" x14ac:dyDescent="0.25">
      <c r="A69" s="2" t="s">
        <v>55</v>
      </c>
      <c r="B69" s="131"/>
      <c r="C69" s="133" t="s">
        <v>700</v>
      </c>
      <c r="D69" s="133" t="s">
        <v>701</v>
      </c>
      <c r="E69" s="133" t="s">
        <v>702</v>
      </c>
      <c r="F69" s="133" t="s">
        <v>703</v>
      </c>
      <c r="G69" s="133" t="s">
        <v>704</v>
      </c>
      <c r="H69" s="133" t="s">
        <v>705</v>
      </c>
      <c r="I69" s="133" t="s">
        <v>706</v>
      </c>
      <c r="J69" s="133">
        <v>779.63099999999997</v>
      </c>
      <c r="K69" s="133">
        <v>477.601</v>
      </c>
      <c r="N69" s="68" t="s">
        <v>408</v>
      </c>
      <c r="O69" s="82">
        <f>B215</f>
        <v>0</v>
      </c>
      <c r="P69" s="82">
        <f t="shared" ref="P69:X69" si="16">C215</f>
        <v>0</v>
      </c>
      <c r="Q69" s="82">
        <f t="shared" si="16"/>
        <v>0</v>
      </c>
      <c r="R69" s="82">
        <f t="shared" si="16"/>
        <v>-22.145</v>
      </c>
      <c r="S69" s="82">
        <f t="shared" si="16"/>
        <v>-57.901000000000003</v>
      </c>
      <c r="T69" s="82">
        <f>G215</f>
        <v>0</v>
      </c>
      <c r="U69" s="82">
        <f t="shared" si="16"/>
        <v>0</v>
      </c>
      <c r="V69" s="82">
        <f t="shared" si="16"/>
        <v>0</v>
      </c>
      <c r="W69" s="82">
        <f t="shared" si="16"/>
        <v>0</v>
      </c>
      <c r="X69" s="82">
        <f t="shared" si="16"/>
        <v>0</v>
      </c>
    </row>
    <row r="70" spans="1:24" ht="19.899999999999999" customHeight="1" thickBot="1" x14ac:dyDescent="0.3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N70" s="69" t="s">
        <v>409</v>
      </c>
      <c r="O70" s="84" t="e">
        <f>O69/O66</f>
        <v>#DIV/0!</v>
      </c>
      <c r="P70" s="84" t="e">
        <f t="shared" ref="P70:X70" si="17">P69/P66</f>
        <v>#VALUE!</v>
      </c>
      <c r="Q70" s="84" t="e">
        <f t="shared" si="17"/>
        <v>#VALUE!</v>
      </c>
      <c r="R70" s="84" t="e">
        <f t="shared" si="17"/>
        <v>#VALUE!</v>
      </c>
      <c r="S70" s="84" t="e">
        <f t="shared" si="17"/>
        <v>#VALUE!</v>
      </c>
      <c r="T70" s="84" t="e">
        <f>T69/T66</f>
        <v>#VALUE!</v>
      </c>
      <c r="U70" s="84" t="e">
        <f t="shared" si="17"/>
        <v>#VALUE!</v>
      </c>
      <c r="V70" s="84" t="e">
        <f t="shared" si="17"/>
        <v>#VALUE!</v>
      </c>
      <c r="W70" s="84">
        <f t="shared" si="17"/>
        <v>0</v>
      </c>
      <c r="X70" s="84">
        <f t="shared" si="17"/>
        <v>0</v>
      </c>
    </row>
    <row r="71" spans="1:24" ht="19.899999999999999" customHeight="1" x14ac:dyDescent="0.25">
      <c r="A71" s="2" t="s">
        <v>56</v>
      </c>
      <c r="B71" s="131"/>
      <c r="C71" s="135" t="s">
        <v>707</v>
      </c>
      <c r="D71" s="135" t="s">
        <v>708</v>
      </c>
      <c r="E71" s="135" t="s">
        <v>709</v>
      </c>
      <c r="F71" s="135" t="s">
        <v>710</v>
      </c>
      <c r="G71" s="135" t="s">
        <v>711</v>
      </c>
      <c r="H71" s="135" t="s">
        <v>712</v>
      </c>
      <c r="I71" s="135" t="s">
        <v>713</v>
      </c>
      <c r="J71" s="135" t="s">
        <v>714</v>
      </c>
      <c r="K71" s="135" t="s">
        <v>715</v>
      </c>
    </row>
    <row r="72" spans="1:24" ht="19.899999999999999" customHeight="1" x14ac:dyDescent="0.25">
      <c r="A72" s="1" t="s">
        <v>57</v>
      </c>
      <c r="B72" s="129"/>
      <c r="C72" s="132" t="s">
        <v>594</v>
      </c>
      <c r="D72" s="132" t="s">
        <v>595</v>
      </c>
      <c r="E72" s="132" t="s">
        <v>596</v>
      </c>
      <c r="F72" s="132" t="s">
        <v>597</v>
      </c>
      <c r="G72" s="132" t="s">
        <v>598</v>
      </c>
      <c r="H72" s="132" t="s">
        <v>599</v>
      </c>
      <c r="I72" s="132" t="s">
        <v>600</v>
      </c>
      <c r="J72" s="132" t="s">
        <v>601</v>
      </c>
      <c r="K72" s="132" t="s">
        <v>602</v>
      </c>
    </row>
    <row r="73" spans="1:24" ht="19.899999999999999" customHeight="1" x14ac:dyDescent="0.2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</row>
    <row r="74" spans="1:24" ht="19.899999999999999" customHeight="1" x14ac:dyDescent="0.25">
      <c r="A74" s="1" t="s">
        <v>58</v>
      </c>
      <c r="B74" s="129"/>
      <c r="C74" s="132">
        <v>0</v>
      </c>
      <c r="D74" s="132">
        <v>0</v>
      </c>
      <c r="E74" s="132">
        <v>0</v>
      </c>
      <c r="F74" s="132">
        <v>0</v>
      </c>
      <c r="G74" s="132">
        <v>0</v>
      </c>
      <c r="H74" s="132">
        <v>0</v>
      </c>
      <c r="I74" s="132">
        <v>0</v>
      </c>
      <c r="J74" s="132">
        <v>0</v>
      </c>
      <c r="K74" s="132">
        <v>0</v>
      </c>
    </row>
    <row r="75" spans="1:24" ht="19.899999999999999" customHeight="1" x14ac:dyDescent="0.25">
      <c r="A75" s="2" t="s">
        <v>59</v>
      </c>
      <c r="B75" s="131"/>
      <c r="C75" s="135" t="s">
        <v>716</v>
      </c>
      <c r="D75" s="135" t="s">
        <v>717</v>
      </c>
      <c r="E75" s="135" t="s">
        <v>718</v>
      </c>
      <c r="F75" s="135" t="s">
        <v>719</v>
      </c>
      <c r="G75" s="135" t="s">
        <v>720</v>
      </c>
      <c r="H75" s="135" t="s">
        <v>721</v>
      </c>
      <c r="I75" s="135" t="s">
        <v>722</v>
      </c>
      <c r="J75" s="135">
        <v>-309.44</v>
      </c>
      <c r="K75" s="135">
        <v>-182.41</v>
      </c>
    </row>
    <row r="76" spans="1:24" ht="19.899999999999999" customHeight="1" x14ac:dyDescent="0.25">
      <c r="A76" s="1" t="s">
        <v>60</v>
      </c>
      <c r="B76" s="129"/>
      <c r="C76" s="132" t="s">
        <v>723</v>
      </c>
      <c r="D76" s="132" t="s">
        <v>724</v>
      </c>
      <c r="E76" s="132" t="s">
        <v>725</v>
      </c>
      <c r="F76" s="132" t="s">
        <v>726</v>
      </c>
      <c r="G76" s="132" t="s">
        <v>727</v>
      </c>
      <c r="H76" s="132" t="s">
        <v>728</v>
      </c>
      <c r="I76" s="132" t="s">
        <v>729</v>
      </c>
      <c r="J76" s="132" t="s">
        <v>730</v>
      </c>
      <c r="K76" s="132" t="s">
        <v>731</v>
      </c>
    </row>
    <row r="77" spans="1:24" ht="19.899999999999999" customHeight="1" x14ac:dyDescent="0.2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</row>
    <row r="78" spans="1:24" ht="19.899999999999999" customHeight="1" x14ac:dyDescent="0.25">
      <c r="A78" s="126" t="s">
        <v>61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</row>
    <row r="79" spans="1:24" ht="19.899999999999999" customHeight="1" x14ac:dyDescent="0.2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</row>
    <row r="80" spans="1:24" ht="19.899999999999999" customHeight="1" x14ac:dyDescent="0.25">
      <c r="A80" s="2" t="s">
        <v>62</v>
      </c>
      <c r="B80" s="131"/>
      <c r="C80" s="133" t="s">
        <v>732</v>
      </c>
      <c r="D80" s="133" t="s">
        <v>732</v>
      </c>
      <c r="E80" s="133" t="s">
        <v>733</v>
      </c>
      <c r="F80" s="133" t="s">
        <v>733</v>
      </c>
      <c r="G80" s="133" t="s">
        <v>734</v>
      </c>
      <c r="H80" s="133" t="s">
        <v>735</v>
      </c>
      <c r="I80" s="133" t="s">
        <v>736</v>
      </c>
      <c r="J80" s="133" t="s">
        <v>736</v>
      </c>
      <c r="K80" s="133" t="s">
        <v>737</v>
      </c>
    </row>
    <row r="81" spans="1:11" ht="19.899999999999999" customHeight="1" x14ac:dyDescent="0.25">
      <c r="A81" s="1" t="s">
        <v>63</v>
      </c>
      <c r="B81" s="129"/>
      <c r="C81" s="134">
        <v>0</v>
      </c>
      <c r="D81" s="134">
        <v>0</v>
      </c>
      <c r="E81" s="134">
        <v>0</v>
      </c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</row>
    <row r="82" spans="1:11" ht="19.899999999999999" customHeight="1" x14ac:dyDescent="0.25">
      <c r="A82" s="2" t="s">
        <v>64</v>
      </c>
      <c r="B82" s="131"/>
      <c r="C82" s="133" t="s">
        <v>738</v>
      </c>
      <c r="D82" s="133" t="s">
        <v>738</v>
      </c>
      <c r="E82" s="133" t="s">
        <v>738</v>
      </c>
      <c r="F82" s="133" t="s">
        <v>738</v>
      </c>
      <c r="G82" s="133" t="s">
        <v>738</v>
      </c>
      <c r="H82" s="133" t="s">
        <v>440</v>
      </c>
      <c r="I82" s="133" t="s">
        <v>433</v>
      </c>
      <c r="J82" s="133" t="s">
        <v>433</v>
      </c>
      <c r="K82" s="133" t="s">
        <v>433</v>
      </c>
    </row>
    <row r="83" spans="1:11" ht="19.899999999999999" customHeight="1" x14ac:dyDescent="0.25">
      <c r="A83" s="1" t="s">
        <v>65</v>
      </c>
      <c r="B83" s="129"/>
      <c r="C83" s="134">
        <v>50</v>
      </c>
      <c r="D83" s="134">
        <v>50</v>
      </c>
      <c r="E83" s="134">
        <v>50</v>
      </c>
      <c r="F83" s="134">
        <v>50</v>
      </c>
      <c r="G83" s="134">
        <v>50</v>
      </c>
      <c r="H83" s="134">
        <v>50</v>
      </c>
      <c r="I83" s="134">
        <v>50</v>
      </c>
      <c r="J83" s="134">
        <v>0</v>
      </c>
      <c r="K83" s="134">
        <v>0</v>
      </c>
    </row>
    <row r="84" spans="1:11" ht="19.899999999999999" customHeight="1" x14ac:dyDescent="0.25">
      <c r="A84" s="2" t="s">
        <v>66</v>
      </c>
      <c r="B84" s="131"/>
      <c r="C84" s="133">
        <v>0</v>
      </c>
      <c r="D84" s="133">
        <v>0</v>
      </c>
      <c r="E84" s="133">
        <v>0</v>
      </c>
      <c r="F84" s="133">
        <v>0</v>
      </c>
      <c r="G84" s="133">
        <v>0</v>
      </c>
      <c r="H84" s="133">
        <v>0</v>
      </c>
      <c r="I84" s="133">
        <v>0</v>
      </c>
      <c r="J84" s="133">
        <v>0</v>
      </c>
      <c r="K84" s="133">
        <v>0</v>
      </c>
    </row>
    <row r="85" spans="1:11" ht="19.899999999999999" customHeight="1" x14ac:dyDescent="0.25">
      <c r="A85" s="1" t="s">
        <v>67</v>
      </c>
      <c r="B85" s="129"/>
      <c r="C85" s="134">
        <v>0</v>
      </c>
      <c r="D85" s="134">
        <v>0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</row>
    <row r="86" spans="1:11" ht="19.899999999999999" customHeight="1" x14ac:dyDescent="0.25">
      <c r="A86" s="2" t="s">
        <v>68</v>
      </c>
      <c r="B86" s="131"/>
      <c r="C86" s="133" t="s">
        <v>732</v>
      </c>
      <c r="D86" s="133" t="s">
        <v>739</v>
      </c>
      <c r="E86" s="133" t="s">
        <v>733</v>
      </c>
      <c r="F86" s="133" t="s">
        <v>740</v>
      </c>
      <c r="G86" s="133" t="s">
        <v>741</v>
      </c>
      <c r="H86" s="133" t="s">
        <v>742</v>
      </c>
      <c r="I86" s="133" t="s">
        <v>736</v>
      </c>
      <c r="J86" s="133" t="s">
        <v>743</v>
      </c>
      <c r="K86" s="133" t="s">
        <v>744</v>
      </c>
    </row>
    <row r="87" spans="1:11" ht="19.899999999999999" customHeight="1" x14ac:dyDescent="0.25">
      <c r="A87" s="1" t="s">
        <v>69</v>
      </c>
      <c r="B87" s="129"/>
      <c r="C87" s="134" t="s">
        <v>732</v>
      </c>
      <c r="D87" s="134" t="s">
        <v>739</v>
      </c>
      <c r="E87" s="134" t="s">
        <v>733</v>
      </c>
      <c r="F87" s="134" t="s">
        <v>740</v>
      </c>
      <c r="G87" s="134" t="s">
        <v>741</v>
      </c>
      <c r="H87" s="134" t="s">
        <v>742</v>
      </c>
      <c r="I87" s="134" t="s">
        <v>736</v>
      </c>
      <c r="J87" s="134" t="s">
        <v>745</v>
      </c>
      <c r="K87" s="134">
        <v>0</v>
      </c>
    </row>
    <row r="88" spans="1:11" ht="19.899999999999999" customHeight="1" x14ac:dyDescent="0.25">
      <c r="A88" s="2" t="s">
        <v>70</v>
      </c>
      <c r="B88" s="131"/>
      <c r="C88" s="133">
        <v>0</v>
      </c>
      <c r="D88" s="133">
        <v>0</v>
      </c>
      <c r="E88" s="133">
        <v>0</v>
      </c>
      <c r="F88" s="133">
        <v>0</v>
      </c>
      <c r="G88" s="133">
        <v>0</v>
      </c>
      <c r="H88" s="133">
        <v>0</v>
      </c>
      <c r="I88" s="133">
        <v>0</v>
      </c>
      <c r="J88" s="133">
        <v>0</v>
      </c>
      <c r="K88" s="133">
        <v>0</v>
      </c>
    </row>
    <row r="89" spans="1:11" ht="19.899999999999999" customHeight="1" x14ac:dyDescent="0.25">
      <c r="A89" s="1" t="s">
        <v>71</v>
      </c>
      <c r="B89" s="129"/>
      <c r="C89" s="134">
        <v>0</v>
      </c>
      <c r="D89" s="134">
        <v>0</v>
      </c>
      <c r="E89" s="134">
        <v>0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</row>
    <row r="90" spans="1:11" ht="19.899999999999999" customHeight="1" x14ac:dyDescent="0.25">
      <c r="A90" s="2" t="s">
        <v>72</v>
      </c>
      <c r="B90" s="131"/>
      <c r="C90" s="133">
        <v>0</v>
      </c>
      <c r="D90" s="133">
        <v>0</v>
      </c>
      <c r="E90" s="133">
        <v>0</v>
      </c>
      <c r="F90" s="133">
        <v>0</v>
      </c>
      <c r="G90" s="133">
        <v>0</v>
      </c>
      <c r="H90" s="133">
        <v>0</v>
      </c>
      <c r="I90" s="133">
        <v>0</v>
      </c>
      <c r="J90" s="133">
        <v>0</v>
      </c>
      <c r="K90" s="133">
        <v>0</v>
      </c>
    </row>
    <row r="91" spans="1:11" ht="19.899999999999999" customHeight="1" x14ac:dyDescent="0.25">
      <c r="A91" s="1" t="s">
        <v>73</v>
      </c>
      <c r="B91" s="129"/>
      <c r="C91" s="134">
        <v>0</v>
      </c>
      <c r="D91" s="134">
        <v>0</v>
      </c>
      <c r="E91" s="134">
        <v>0</v>
      </c>
      <c r="F91" s="134">
        <v>0</v>
      </c>
      <c r="G91" s="134">
        <v>0</v>
      </c>
      <c r="H91" s="134">
        <v>0</v>
      </c>
      <c r="I91" s="134">
        <v>0</v>
      </c>
      <c r="J91" s="134">
        <v>0</v>
      </c>
      <c r="K91" s="134">
        <v>0</v>
      </c>
    </row>
    <row r="92" spans="1:11" ht="19.899999999999999" customHeight="1" x14ac:dyDescent="0.25">
      <c r="A92" s="2" t="s">
        <v>74</v>
      </c>
      <c r="B92" s="131"/>
      <c r="C92" s="133">
        <v>0</v>
      </c>
      <c r="D92" s="133">
        <v>0</v>
      </c>
      <c r="E92" s="133">
        <v>0</v>
      </c>
      <c r="F92" s="133">
        <v>0</v>
      </c>
      <c r="G92" s="133">
        <v>0</v>
      </c>
      <c r="H92" s="133">
        <v>0</v>
      </c>
      <c r="I92" s="133">
        <v>0</v>
      </c>
      <c r="J92" s="133">
        <v>0</v>
      </c>
      <c r="K92" s="133">
        <v>0</v>
      </c>
    </row>
    <row r="93" spans="1:11" ht="19.899999999999999" customHeight="1" x14ac:dyDescent="0.25">
      <c r="A93" s="1" t="s">
        <v>75</v>
      </c>
      <c r="B93" s="129"/>
      <c r="C93" s="134">
        <v>0</v>
      </c>
      <c r="D93" s="134">
        <v>0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</row>
    <row r="94" spans="1:11" ht="19.899999999999999" customHeight="1" x14ac:dyDescent="0.25">
      <c r="A94" s="2" t="s">
        <v>76</v>
      </c>
      <c r="B94" s="131"/>
      <c r="C94" s="133">
        <v>0</v>
      </c>
      <c r="D94" s="133">
        <v>0</v>
      </c>
      <c r="E94" s="133">
        <v>0</v>
      </c>
      <c r="F94" s="133" t="s">
        <v>746</v>
      </c>
      <c r="G94" s="133" t="s">
        <v>747</v>
      </c>
      <c r="H94" s="133" t="s">
        <v>748</v>
      </c>
      <c r="I94" s="133" t="s">
        <v>749</v>
      </c>
      <c r="J94" s="133">
        <v>126.211</v>
      </c>
      <c r="K94" s="133">
        <v>126.65</v>
      </c>
    </row>
    <row r="95" spans="1:11" ht="19.899999999999999" customHeight="1" x14ac:dyDescent="0.25">
      <c r="A95" s="1" t="s">
        <v>77</v>
      </c>
      <c r="B95" s="129"/>
      <c r="C95" s="134" t="s">
        <v>750</v>
      </c>
      <c r="D95" s="134" t="s">
        <v>751</v>
      </c>
      <c r="E95" s="134" t="s">
        <v>752</v>
      </c>
      <c r="F95" s="134" t="s">
        <v>753</v>
      </c>
      <c r="G95" s="134" t="s">
        <v>754</v>
      </c>
      <c r="H95" s="134" t="s">
        <v>755</v>
      </c>
      <c r="I95" s="134" t="s">
        <v>756</v>
      </c>
      <c r="J95" s="134">
        <v>-76.088999999999999</v>
      </c>
      <c r="K95" s="134">
        <v>-49.579000000000001</v>
      </c>
    </row>
    <row r="96" spans="1:11" ht="19.899999999999999" customHeight="1" x14ac:dyDescent="0.25">
      <c r="A96" s="2" t="s">
        <v>78</v>
      </c>
      <c r="B96" s="131"/>
      <c r="C96" s="133">
        <v>0</v>
      </c>
      <c r="D96" s="133">
        <v>0</v>
      </c>
      <c r="E96" s="133">
        <v>0</v>
      </c>
      <c r="F96" s="133">
        <v>0</v>
      </c>
      <c r="G96" s="133">
        <v>0</v>
      </c>
      <c r="H96" s="133">
        <v>0</v>
      </c>
      <c r="I96" s="133">
        <v>0</v>
      </c>
      <c r="J96" s="133">
        <v>0</v>
      </c>
      <c r="K96" s="133">
        <v>0</v>
      </c>
    </row>
    <row r="97" spans="1:11" ht="19.899999999999999" customHeight="1" x14ac:dyDescent="0.25">
      <c r="A97" s="1" t="s">
        <v>79</v>
      </c>
      <c r="B97" s="129"/>
      <c r="C97" s="134">
        <v>0</v>
      </c>
      <c r="D97" s="134">
        <v>0</v>
      </c>
      <c r="E97" s="134">
        <v>0</v>
      </c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</row>
    <row r="98" spans="1:11" ht="19.899999999999999" customHeight="1" x14ac:dyDescent="0.25">
      <c r="A98" s="2" t="s">
        <v>80</v>
      </c>
      <c r="B98" s="131"/>
      <c r="C98" s="133" t="s">
        <v>662</v>
      </c>
      <c r="D98" s="133" t="s">
        <v>663</v>
      </c>
      <c r="E98" s="133">
        <v>0</v>
      </c>
      <c r="F98" s="133" t="s">
        <v>757</v>
      </c>
      <c r="G98" s="133" t="s">
        <v>758</v>
      </c>
      <c r="H98" s="133" t="s">
        <v>759</v>
      </c>
      <c r="I98" s="133" t="s">
        <v>760</v>
      </c>
      <c r="J98" s="133">
        <v>542.66399999999999</v>
      </c>
      <c r="K98" s="133">
        <v>821.57799999999997</v>
      </c>
    </row>
    <row r="99" spans="1:11" ht="19.899999999999999" customHeight="1" x14ac:dyDescent="0.25">
      <c r="A99" s="1" t="s">
        <v>81</v>
      </c>
      <c r="B99" s="129"/>
      <c r="C99" s="134">
        <v>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20.451000000000001</v>
      </c>
      <c r="K99" s="134">
        <v>0</v>
      </c>
    </row>
    <row r="100" spans="1:11" ht="19.899999999999999" customHeight="1" x14ac:dyDescent="0.25">
      <c r="A100" s="2" t="s">
        <v>82</v>
      </c>
      <c r="B100" s="131"/>
      <c r="C100" s="133">
        <v>0</v>
      </c>
      <c r="D100" s="133">
        <v>0</v>
      </c>
      <c r="E100" s="133">
        <v>0</v>
      </c>
      <c r="F100" s="133">
        <v>0</v>
      </c>
      <c r="G100" s="133">
        <v>0</v>
      </c>
      <c r="H100" s="133">
        <v>0</v>
      </c>
      <c r="I100" s="133">
        <v>0</v>
      </c>
      <c r="J100" s="133">
        <v>0</v>
      </c>
      <c r="K100" s="133">
        <v>0</v>
      </c>
    </row>
    <row r="101" spans="1:11" ht="19.899999999999999" customHeight="1" x14ac:dyDescent="0.25">
      <c r="A101" s="1" t="s">
        <v>83</v>
      </c>
      <c r="B101" s="129"/>
      <c r="C101" s="134">
        <v>0</v>
      </c>
      <c r="D101" s="134">
        <v>0</v>
      </c>
      <c r="E101" s="134" t="s">
        <v>761</v>
      </c>
      <c r="F101" s="134" t="s">
        <v>762</v>
      </c>
      <c r="G101" s="134" t="s">
        <v>763</v>
      </c>
      <c r="H101" s="134" t="s">
        <v>764</v>
      </c>
      <c r="I101" s="134" t="s">
        <v>765</v>
      </c>
      <c r="J101" s="134">
        <v>17.471</v>
      </c>
      <c r="K101" s="134">
        <v>9.468</v>
      </c>
    </row>
    <row r="102" spans="1:11" ht="19.899999999999999" customHeight="1" x14ac:dyDescent="0.25">
      <c r="A102" s="2" t="s">
        <v>84</v>
      </c>
      <c r="B102" s="131"/>
      <c r="C102" s="133" t="s">
        <v>662</v>
      </c>
      <c r="D102" s="133" t="s">
        <v>663</v>
      </c>
      <c r="E102" s="133" t="s">
        <v>664</v>
      </c>
      <c r="F102" s="133" t="s">
        <v>665</v>
      </c>
      <c r="G102" s="133" t="s">
        <v>666</v>
      </c>
      <c r="H102" s="133" t="s">
        <v>667</v>
      </c>
      <c r="I102" s="133" t="s">
        <v>766</v>
      </c>
      <c r="J102" s="133">
        <v>539.29600000000005</v>
      </c>
      <c r="K102" s="133">
        <v>503.113</v>
      </c>
    </row>
    <row r="103" spans="1:11" ht="19.899999999999999" customHeight="1" x14ac:dyDescent="0.25">
      <c r="A103" s="1" t="s">
        <v>85</v>
      </c>
      <c r="B103" s="129"/>
      <c r="C103" s="134">
        <v>0</v>
      </c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 t="s">
        <v>767</v>
      </c>
      <c r="J103" s="134">
        <v>0</v>
      </c>
      <c r="K103" s="134">
        <v>21.853999999999999</v>
      </c>
    </row>
    <row r="104" spans="1:11" ht="19.899999999999999" customHeight="1" x14ac:dyDescent="0.25">
      <c r="A104" s="2" t="s">
        <v>86</v>
      </c>
      <c r="B104" s="131"/>
      <c r="C104" s="133" t="s">
        <v>700</v>
      </c>
      <c r="D104" s="133" t="s">
        <v>701</v>
      </c>
      <c r="E104" s="133" t="s">
        <v>702</v>
      </c>
      <c r="F104" s="133" t="s">
        <v>703</v>
      </c>
      <c r="G104" s="133" t="s">
        <v>704</v>
      </c>
      <c r="H104" s="133" t="s">
        <v>705</v>
      </c>
      <c r="I104" s="133" t="s">
        <v>768</v>
      </c>
      <c r="J104" s="133">
        <v>779.63099999999997</v>
      </c>
      <c r="K104" s="133">
        <v>334.37700000000001</v>
      </c>
    </row>
    <row r="105" spans="1:11" ht="19.899999999999999" customHeight="1" x14ac:dyDescent="0.25">
      <c r="A105" s="1" t="s">
        <v>87</v>
      </c>
      <c r="B105" s="129"/>
      <c r="C105" s="134">
        <v>0</v>
      </c>
      <c r="D105" s="134">
        <v>0</v>
      </c>
      <c r="E105" s="134">
        <v>0</v>
      </c>
      <c r="F105" s="134">
        <v>0</v>
      </c>
      <c r="G105" s="134">
        <v>0</v>
      </c>
      <c r="H105" s="134">
        <v>0</v>
      </c>
      <c r="I105" s="134">
        <v>0</v>
      </c>
      <c r="J105" s="134">
        <v>0</v>
      </c>
      <c r="K105" s="134">
        <v>0</v>
      </c>
    </row>
    <row r="106" spans="1:11" ht="19.899999999999999" customHeight="1" x14ac:dyDescent="0.25">
      <c r="A106" s="2" t="s">
        <v>88</v>
      </c>
      <c r="B106" s="131"/>
      <c r="C106" s="133">
        <v>0</v>
      </c>
      <c r="D106" s="133">
        <v>905.01700000000005</v>
      </c>
      <c r="E106" s="133">
        <v>0</v>
      </c>
      <c r="F106" s="133">
        <v>0</v>
      </c>
      <c r="G106" s="133">
        <v>0</v>
      </c>
      <c r="H106" s="133">
        <v>0</v>
      </c>
      <c r="I106" s="133">
        <v>0</v>
      </c>
      <c r="J106" s="133">
        <v>0</v>
      </c>
      <c r="K106" s="133">
        <v>0</v>
      </c>
    </row>
    <row r="107" spans="1:11" ht="19.899999999999999" customHeight="1" x14ac:dyDescent="0.25">
      <c r="A107" s="1" t="s">
        <v>89</v>
      </c>
      <c r="B107" s="129"/>
      <c r="C107" s="134">
        <v>0</v>
      </c>
      <c r="D107" s="134">
        <v>0</v>
      </c>
      <c r="E107" s="134">
        <v>0</v>
      </c>
      <c r="F107" s="134">
        <v>0</v>
      </c>
      <c r="G107" s="134">
        <v>0</v>
      </c>
      <c r="H107" s="134">
        <v>0</v>
      </c>
      <c r="I107" s="134" t="s">
        <v>769</v>
      </c>
      <c r="J107" s="134" t="s">
        <v>601</v>
      </c>
      <c r="K107" s="134" t="s">
        <v>770</v>
      </c>
    </row>
    <row r="108" spans="1:11" ht="19.899999999999999" customHeight="1" x14ac:dyDescent="0.25">
      <c r="A108" s="2" t="s">
        <v>90</v>
      </c>
      <c r="B108" s="131"/>
      <c r="C108" s="133">
        <v>0</v>
      </c>
      <c r="D108" s="133">
        <v>0</v>
      </c>
      <c r="E108" s="133">
        <v>0</v>
      </c>
      <c r="F108" s="133">
        <v>0</v>
      </c>
      <c r="G108" s="133">
        <v>0</v>
      </c>
      <c r="H108" s="133">
        <v>0</v>
      </c>
      <c r="I108" s="133" t="s">
        <v>771</v>
      </c>
      <c r="J108" s="133" t="s">
        <v>714</v>
      </c>
      <c r="K108" s="133" t="s">
        <v>715</v>
      </c>
    </row>
    <row r="109" spans="1:11" ht="19.899999999999999" customHeight="1" x14ac:dyDescent="0.25">
      <c r="A109" s="1" t="s">
        <v>91</v>
      </c>
      <c r="B109" s="129"/>
      <c r="C109" s="134">
        <v>0</v>
      </c>
      <c r="D109" s="134">
        <v>0</v>
      </c>
      <c r="E109" s="134">
        <v>0</v>
      </c>
      <c r="F109" s="134">
        <v>0</v>
      </c>
      <c r="G109" s="134">
        <v>0</v>
      </c>
      <c r="H109" s="134">
        <v>0</v>
      </c>
      <c r="I109" s="134">
        <v>0</v>
      </c>
      <c r="J109" s="134">
        <v>9.5180000000000007</v>
      </c>
      <c r="K109" s="134">
        <v>12.385999999999999</v>
      </c>
    </row>
    <row r="110" spans="1:11" ht="19.899999999999999" customHeight="1" x14ac:dyDescent="0.25">
      <c r="A110" s="2" t="s">
        <v>92</v>
      </c>
      <c r="B110" s="131"/>
      <c r="C110" s="133" t="s">
        <v>669</v>
      </c>
      <c r="D110" s="133" t="s">
        <v>670</v>
      </c>
      <c r="E110" s="133" t="s">
        <v>671</v>
      </c>
      <c r="F110" s="133" t="s">
        <v>772</v>
      </c>
      <c r="G110" s="133" t="s">
        <v>773</v>
      </c>
      <c r="H110" s="133" t="s">
        <v>774</v>
      </c>
      <c r="I110" s="133" t="s">
        <v>767</v>
      </c>
      <c r="J110" s="133">
        <v>26.989000000000001</v>
      </c>
      <c r="K110" s="133">
        <v>21.853999999999999</v>
      </c>
    </row>
    <row r="111" spans="1:11" ht="19.899999999999999" customHeight="1" x14ac:dyDescent="0.25">
      <c r="A111" s="1" t="s">
        <v>93</v>
      </c>
      <c r="B111" s="129"/>
      <c r="C111" s="134">
        <v>237.578</v>
      </c>
      <c r="D111" s="134">
        <v>217.35</v>
      </c>
      <c r="E111" s="134">
        <v>525.62900000000002</v>
      </c>
      <c r="F111" s="134" t="s">
        <v>775</v>
      </c>
      <c r="G111" s="134">
        <v>0</v>
      </c>
      <c r="H111" s="134">
        <v>0</v>
      </c>
      <c r="I111" s="134">
        <v>353.416</v>
      </c>
      <c r="J111" s="134">
        <v>0</v>
      </c>
      <c r="K111" s="134">
        <v>0</v>
      </c>
    </row>
    <row r="112" spans="1:11" ht="19.899999999999999" customHeight="1" x14ac:dyDescent="0.25">
      <c r="A112" s="2" t="s">
        <v>94</v>
      </c>
      <c r="B112" s="131"/>
      <c r="C112" s="133">
        <v>0</v>
      </c>
      <c r="D112" s="133">
        <v>0</v>
      </c>
      <c r="E112" s="133">
        <v>0</v>
      </c>
      <c r="F112" s="133">
        <v>0</v>
      </c>
      <c r="G112" s="133">
        <v>0</v>
      </c>
      <c r="H112" s="133">
        <v>0</v>
      </c>
      <c r="I112" s="133">
        <v>0</v>
      </c>
      <c r="J112" s="133">
        <v>0</v>
      </c>
      <c r="K112" s="133">
        <v>0</v>
      </c>
    </row>
    <row r="113" spans="1:12" ht="19.899999999999999" customHeight="1" x14ac:dyDescent="0.25">
      <c r="A113" s="1" t="s">
        <v>95</v>
      </c>
      <c r="B113" s="129"/>
      <c r="C113" s="134">
        <v>0</v>
      </c>
      <c r="D113" s="134">
        <v>0</v>
      </c>
      <c r="E113" s="134">
        <v>0</v>
      </c>
      <c r="F113" s="134">
        <v>0</v>
      </c>
      <c r="G113" s="134">
        <v>0</v>
      </c>
      <c r="H113" s="134">
        <v>0</v>
      </c>
      <c r="I113" s="134">
        <v>0</v>
      </c>
      <c r="J113" s="134">
        <v>0</v>
      </c>
      <c r="K113" s="129"/>
    </row>
    <row r="114" spans="1:12" ht="19.899999999999999" customHeight="1" x14ac:dyDescent="0.25">
      <c r="A114" s="2" t="s">
        <v>96</v>
      </c>
      <c r="B114" s="131"/>
      <c r="C114" s="133">
        <v>0</v>
      </c>
      <c r="D114" s="133">
        <v>0</v>
      </c>
      <c r="E114" s="133">
        <v>0</v>
      </c>
      <c r="F114" s="133">
        <v>0</v>
      </c>
      <c r="G114" s="133">
        <v>0</v>
      </c>
      <c r="H114" s="133">
        <v>0</v>
      </c>
      <c r="I114" s="133">
        <v>0</v>
      </c>
      <c r="J114" s="133">
        <v>0</v>
      </c>
      <c r="K114" s="131"/>
    </row>
    <row r="115" spans="1:12" ht="19.899999999999999" customHeight="1" x14ac:dyDescent="0.25">
      <c r="A115" s="1" t="s">
        <v>97</v>
      </c>
      <c r="B115" s="129"/>
      <c r="C115" s="134">
        <v>0</v>
      </c>
      <c r="D115" s="134">
        <v>0</v>
      </c>
      <c r="E115" s="134">
        <v>0</v>
      </c>
      <c r="F115" s="134">
        <v>0</v>
      </c>
      <c r="G115" s="134">
        <v>0</v>
      </c>
      <c r="H115" s="134">
        <v>0</v>
      </c>
      <c r="I115" s="134">
        <v>0</v>
      </c>
      <c r="J115" s="134">
        <v>0</v>
      </c>
      <c r="K115" s="129"/>
    </row>
    <row r="116" spans="1:12" ht="19.899999999999999" customHeight="1" x14ac:dyDescent="0.25">
      <c r="A116" s="2" t="s">
        <v>98</v>
      </c>
      <c r="B116" s="131"/>
      <c r="C116" s="133" t="s">
        <v>776</v>
      </c>
      <c r="D116" s="133" t="s">
        <v>777</v>
      </c>
      <c r="E116" s="133">
        <v>0</v>
      </c>
      <c r="F116" s="133" t="s">
        <v>778</v>
      </c>
      <c r="G116" s="133" t="s">
        <v>779</v>
      </c>
      <c r="H116" s="133" t="s">
        <v>780</v>
      </c>
      <c r="I116" s="133" t="s">
        <v>781</v>
      </c>
      <c r="J116" s="133">
        <v>154.72999999999999</v>
      </c>
      <c r="K116" s="133">
        <v>171.108</v>
      </c>
    </row>
    <row r="117" spans="1:12" ht="19.899999999999999" customHeight="1" x14ac:dyDescent="0.25">
      <c r="A117" s="1" t="s">
        <v>99</v>
      </c>
      <c r="B117" s="129"/>
      <c r="C117" s="134" t="s">
        <v>782</v>
      </c>
      <c r="D117" s="134" t="s">
        <v>783</v>
      </c>
      <c r="E117" s="134" t="s">
        <v>784</v>
      </c>
      <c r="F117" s="134" t="s">
        <v>785</v>
      </c>
      <c r="G117" s="134" t="s">
        <v>786</v>
      </c>
      <c r="H117" s="134" t="s">
        <v>787</v>
      </c>
      <c r="I117" s="134" t="s">
        <v>788</v>
      </c>
      <c r="J117" s="134">
        <v>234.27600000000001</v>
      </c>
      <c r="K117" s="134">
        <v>230.24</v>
      </c>
    </row>
    <row r="118" spans="1:12" ht="19.899999999999999" customHeight="1" x14ac:dyDescent="0.25">
      <c r="A118" s="2" t="s">
        <v>100</v>
      </c>
      <c r="B118" s="131"/>
      <c r="C118" s="133" t="s">
        <v>789</v>
      </c>
      <c r="D118" s="133" t="s">
        <v>790</v>
      </c>
      <c r="E118" s="133">
        <v>566.80999999999995</v>
      </c>
      <c r="F118" s="133" t="s">
        <v>791</v>
      </c>
      <c r="G118" s="133" t="s">
        <v>792</v>
      </c>
      <c r="H118" s="133" t="s">
        <v>793</v>
      </c>
      <c r="I118" s="133" t="s">
        <v>794</v>
      </c>
      <c r="J118" s="133">
        <v>14.086</v>
      </c>
      <c r="K118" s="133">
        <v>8.2810000000000006</v>
      </c>
    </row>
    <row r="119" spans="1:12" ht="19.899999999999999" customHeight="1" x14ac:dyDescent="0.25">
      <c r="A119" s="1" t="s">
        <v>101</v>
      </c>
      <c r="B119" s="129"/>
      <c r="C119" s="134">
        <v>0</v>
      </c>
      <c r="D119" s="134">
        <v>0</v>
      </c>
      <c r="E119" s="13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</row>
    <row r="120" spans="1:12" ht="19.899999999999999" customHeight="1" x14ac:dyDescent="0.25">
      <c r="A120" s="2" t="s">
        <v>102</v>
      </c>
      <c r="B120" s="131"/>
      <c r="C120" s="133">
        <v>0</v>
      </c>
      <c r="D120" s="133">
        <v>0</v>
      </c>
      <c r="E120" s="133">
        <v>0</v>
      </c>
      <c r="F120" s="133">
        <v>0</v>
      </c>
      <c r="G120" s="133">
        <v>0</v>
      </c>
      <c r="H120" s="133">
        <v>0</v>
      </c>
      <c r="I120" s="133">
        <v>0</v>
      </c>
      <c r="J120" s="133">
        <v>0</v>
      </c>
      <c r="K120" s="133">
        <v>0</v>
      </c>
    </row>
    <row r="121" spans="1:12" ht="19.899999999999999" customHeight="1" x14ac:dyDescent="0.25">
      <c r="A121" s="1" t="s">
        <v>103</v>
      </c>
      <c r="B121" s="129"/>
      <c r="C121" s="134">
        <v>0</v>
      </c>
      <c r="D121" s="134">
        <v>0</v>
      </c>
      <c r="E121" s="134">
        <v>223.90899999999999</v>
      </c>
      <c r="F121" s="134">
        <v>629.31100000000004</v>
      </c>
      <c r="G121" s="134" t="s">
        <v>795</v>
      </c>
      <c r="H121" s="134" t="s">
        <v>796</v>
      </c>
      <c r="I121" s="134" t="s">
        <v>797</v>
      </c>
      <c r="J121" s="134">
        <v>190.79499999999999</v>
      </c>
      <c r="K121" s="134">
        <v>143.10400000000001</v>
      </c>
    </row>
    <row r="122" spans="1:12" ht="19.899999999999999" customHeight="1" x14ac:dyDescent="0.25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</row>
    <row r="123" spans="1:12" ht="19.899999999999999" customHeight="1" x14ac:dyDescent="0.25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</row>
    <row r="124" spans="1:12" ht="19.899999999999999" customHeight="1" thickBot="1" x14ac:dyDescent="0.3">
      <c r="A124" s="147" t="s">
        <v>104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</row>
    <row r="125" spans="1:12" ht="19.899999999999999" customHeight="1" x14ac:dyDescent="0.25">
      <c r="A125" s="123" t="s">
        <v>1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2" ht="19.899999999999999" customHeight="1" x14ac:dyDescent="0.25">
      <c r="A126" s="124" t="s">
        <v>3</v>
      </c>
      <c r="B126" s="125">
        <v>2019</v>
      </c>
      <c r="C126" s="125">
        <v>2018</v>
      </c>
      <c r="D126" s="125">
        <v>2017</v>
      </c>
      <c r="E126" s="125">
        <v>2016</v>
      </c>
      <c r="F126" s="125">
        <v>2015</v>
      </c>
      <c r="G126" s="125">
        <v>2014</v>
      </c>
      <c r="H126" s="125">
        <v>2013</v>
      </c>
      <c r="I126" s="125">
        <v>2012</v>
      </c>
      <c r="J126" s="125">
        <v>2011</v>
      </c>
      <c r="K126" s="125">
        <v>2010</v>
      </c>
    </row>
    <row r="127" spans="1:12" ht="19.899999999999999" customHeight="1" x14ac:dyDescent="0.25">
      <c r="A127" s="124" t="s">
        <v>4</v>
      </c>
      <c r="B127" s="125"/>
      <c r="C127" s="125">
        <v>12</v>
      </c>
      <c r="D127" s="125">
        <v>12</v>
      </c>
      <c r="E127" s="125">
        <v>12</v>
      </c>
      <c r="F127" s="125">
        <v>12</v>
      </c>
      <c r="G127" s="125">
        <v>12</v>
      </c>
      <c r="H127" s="125">
        <v>12</v>
      </c>
      <c r="I127" s="125">
        <v>12</v>
      </c>
      <c r="J127" s="125">
        <v>12</v>
      </c>
      <c r="K127" s="125">
        <v>12</v>
      </c>
    </row>
    <row r="128" spans="1:12" ht="19.899999999999999" customHeight="1" x14ac:dyDescent="0.25">
      <c r="A128" s="124" t="s">
        <v>5</v>
      </c>
      <c r="B128" s="125"/>
      <c r="C128" s="125" t="s">
        <v>6</v>
      </c>
      <c r="D128" s="125" t="s">
        <v>6</v>
      </c>
      <c r="E128" s="125" t="s">
        <v>6</v>
      </c>
      <c r="F128" s="125" t="s">
        <v>6</v>
      </c>
      <c r="G128" s="125" t="s">
        <v>6</v>
      </c>
      <c r="H128" s="125" t="s">
        <v>6</v>
      </c>
      <c r="I128" s="125" t="s">
        <v>6</v>
      </c>
      <c r="J128" s="125" t="s">
        <v>6</v>
      </c>
      <c r="K128" s="125" t="s">
        <v>6</v>
      </c>
      <c r="L128" t="s">
        <v>2</v>
      </c>
    </row>
    <row r="129" spans="1:11" ht="19.899999999999999" customHeight="1" x14ac:dyDescent="0.2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</row>
    <row r="130" spans="1:11" ht="19.899999999999999" customHeight="1" x14ac:dyDescent="0.25">
      <c r="A130" s="126" t="s">
        <v>105</v>
      </c>
      <c r="B130" s="127" t="s">
        <v>8</v>
      </c>
      <c r="C130" s="127" t="s">
        <v>486</v>
      </c>
      <c r="D130" s="127" t="s">
        <v>486</v>
      </c>
      <c r="E130" s="127" t="s">
        <v>486</v>
      </c>
      <c r="F130" s="127" t="s">
        <v>486</v>
      </c>
      <c r="G130" s="127" t="s">
        <v>486</v>
      </c>
      <c r="H130" s="127" t="s">
        <v>486</v>
      </c>
      <c r="I130" s="127" t="s">
        <v>486</v>
      </c>
      <c r="J130" s="127" t="s">
        <v>332</v>
      </c>
      <c r="K130" s="127" t="s">
        <v>332</v>
      </c>
    </row>
    <row r="131" spans="1:11" ht="19.899999999999999" customHeight="1" x14ac:dyDescent="0.25">
      <c r="A131" s="1" t="s">
        <v>106</v>
      </c>
      <c r="B131" s="129"/>
      <c r="C131" s="132" t="s">
        <v>798</v>
      </c>
      <c r="D131" s="132" t="s">
        <v>799</v>
      </c>
      <c r="E131" s="132" t="s">
        <v>800</v>
      </c>
      <c r="F131" s="132" t="s">
        <v>801</v>
      </c>
      <c r="G131" s="132" t="s">
        <v>802</v>
      </c>
      <c r="H131" s="132" t="s">
        <v>803</v>
      </c>
      <c r="I131" s="132" t="s">
        <v>804</v>
      </c>
      <c r="J131" s="132" t="s">
        <v>805</v>
      </c>
      <c r="K131" s="132" t="s">
        <v>806</v>
      </c>
    </row>
    <row r="132" spans="1:11" ht="19.899999999999999" customHeight="1" x14ac:dyDescent="0.25">
      <c r="A132" s="2" t="s">
        <v>107</v>
      </c>
      <c r="B132" s="131"/>
      <c r="C132" s="135">
        <v>37</v>
      </c>
      <c r="D132" s="135">
        <v>-13</v>
      </c>
      <c r="E132" s="135">
        <v>252</v>
      </c>
      <c r="F132" s="135">
        <v>-62</v>
      </c>
      <c r="G132" s="135">
        <v>-7</v>
      </c>
      <c r="H132" s="135">
        <v>-32</v>
      </c>
      <c r="I132" s="135">
        <v>26</v>
      </c>
      <c r="J132" s="135">
        <v>48</v>
      </c>
      <c r="K132" s="135">
        <v>12</v>
      </c>
    </row>
    <row r="133" spans="1:11" ht="19.899999999999999" customHeight="1" x14ac:dyDescent="0.25">
      <c r="A133" s="1" t="s">
        <v>108</v>
      </c>
      <c r="B133" s="129"/>
      <c r="C133" s="132" t="s">
        <v>807</v>
      </c>
      <c r="D133" s="132" t="s">
        <v>808</v>
      </c>
      <c r="E133" s="132" t="s">
        <v>809</v>
      </c>
      <c r="F133" s="132" t="s">
        <v>810</v>
      </c>
      <c r="G133" s="132" t="s">
        <v>811</v>
      </c>
      <c r="H133" s="132" t="s">
        <v>812</v>
      </c>
      <c r="I133" s="132" t="s">
        <v>813</v>
      </c>
      <c r="J133" s="132" t="s">
        <v>814</v>
      </c>
      <c r="K133" s="132" t="s">
        <v>815</v>
      </c>
    </row>
    <row r="134" spans="1:11" ht="19.899999999999999" customHeight="1" x14ac:dyDescent="0.25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1:11" ht="19.899999999999999" customHeight="1" x14ac:dyDescent="0.25">
      <c r="A135" s="1" t="s">
        <v>109</v>
      </c>
      <c r="B135" s="129"/>
      <c r="C135" s="134" t="s">
        <v>816</v>
      </c>
      <c r="D135" s="134" t="s">
        <v>817</v>
      </c>
      <c r="E135" s="134" t="s">
        <v>818</v>
      </c>
      <c r="F135" s="134" t="s">
        <v>819</v>
      </c>
      <c r="G135" s="134" t="s">
        <v>820</v>
      </c>
      <c r="H135" s="134" t="s">
        <v>821</v>
      </c>
      <c r="I135" s="134" t="s">
        <v>822</v>
      </c>
      <c r="J135" s="134">
        <v>202.887</v>
      </c>
      <c r="K135" s="134">
        <v>245.64500000000001</v>
      </c>
    </row>
    <row r="136" spans="1:11" ht="19.899999999999999" customHeight="1" x14ac:dyDescent="0.25">
      <c r="A136" s="2" t="s">
        <v>110</v>
      </c>
      <c r="B136" s="131"/>
      <c r="C136" s="135" t="s">
        <v>816</v>
      </c>
      <c r="D136" s="135" t="s">
        <v>817</v>
      </c>
      <c r="E136" s="135" t="s">
        <v>818</v>
      </c>
      <c r="F136" s="135" t="s">
        <v>819</v>
      </c>
      <c r="G136" s="135" t="s">
        <v>820</v>
      </c>
      <c r="H136" s="135" t="s">
        <v>821</v>
      </c>
      <c r="I136" s="135" t="s">
        <v>822</v>
      </c>
      <c r="J136" s="135">
        <v>202.887</v>
      </c>
      <c r="K136" s="135">
        <v>245.64500000000001</v>
      </c>
    </row>
    <row r="137" spans="1:11" ht="19.899999999999999" customHeight="1" x14ac:dyDescent="0.25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</row>
    <row r="138" spans="1:11" ht="19.899999999999999" customHeight="1" x14ac:dyDescent="0.25">
      <c r="A138" s="2" t="s">
        <v>111</v>
      </c>
      <c r="B138" s="131"/>
      <c r="C138" s="133" t="s">
        <v>823</v>
      </c>
      <c r="D138" s="133">
        <v>348.39299999999997</v>
      </c>
      <c r="E138" s="133">
        <v>601.39099999999996</v>
      </c>
      <c r="F138" s="133" t="s">
        <v>824</v>
      </c>
      <c r="G138" s="133">
        <v>279.84500000000003</v>
      </c>
      <c r="H138" s="133">
        <v>146.81700000000001</v>
      </c>
      <c r="I138" s="133">
        <v>504.53399999999999</v>
      </c>
      <c r="J138" s="133">
        <v>1.0329999999999999</v>
      </c>
      <c r="K138" s="133">
        <v>1.0960000000000001</v>
      </c>
    </row>
    <row r="139" spans="1:11" ht="19.899999999999999" customHeight="1" x14ac:dyDescent="0.25">
      <c r="A139" s="1" t="s">
        <v>112</v>
      </c>
      <c r="B139" s="129"/>
      <c r="C139" s="134">
        <v>0</v>
      </c>
      <c r="D139" s="134">
        <v>0</v>
      </c>
      <c r="E139" s="134">
        <v>0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</row>
    <row r="140" spans="1:11" ht="19.899999999999999" customHeight="1" x14ac:dyDescent="0.25">
      <c r="A140" s="2" t="s">
        <v>113</v>
      </c>
      <c r="B140" s="131"/>
      <c r="C140" s="133" t="s">
        <v>825</v>
      </c>
      <c r="D140" s="133" t="s">
        <v>826</v>
      </c>
      <c r="E140" s="133" t="s">
        <v>827</v>
      </c>
      <c r="F140" s="133">
        <v>730.62800000000004</v>
      </c>
      <c r="G140" s="133" t="s">
        <v>828</v>
      </c>
      <c r="H140" s="133" t="s">
        <v>829</v>
      </c>
      <c r="I140" s="133" t="s">
        <v>830</v>
      </c>
      <c r="J140" s="133">
        <v>4.2969999999999997</v>
      </c>
      <c r="K140" s="133">
        <v>4.6829999999999998</v>
      </c>
    </row>
    <row r="141" spans="1:11" ht="19.899999999999999" customHeight="1" x14ac:dyDescent="0.25">
      <c r="A141" s="1" t="s">
        <v>114</v>
      </c>
      <c r="B141" s="129"/>
      <c r="C141" s="134">
        <v>0</v>
      </c>
      <c r="D141" s="134">
        <v>0</v>
      </c>
      <c r="E141" s="134">
        <v>0</v>
      </c>
      <c r="F141" s="134">
        <v>0</v>
      </c>
      <c r="G141" s="134">
        <v>0</v>
      </c>
      <c r="H141" s="134">
        <v>0</v>
      </c>
      <c r="I141" s="134">
        <v>0</v>
      </c>
      <c r="J141" s="134">
        <v>0</v>
      </c>
      <c r="K141" s="134">
        <v>0</v>
      </c>
    </row>
    <row r="142" spans="1:11" ht="19.899999999999999" customHeight="1" x14ac:dyDescent="0.25">
      <c r="A142" s="2" t="s">
        <v>115</v>
      </c>
      <c r="B142" s="131"/>
      <c r="C142" s="133">
        <v>0</v>
      </c>
      <c r="D142" s="133">
        <v>0</v>
      </c>
      <c r="E142" s="133">
        <v>0</v>
      </c>
      <c r="F142" s="133">
        <v>0</v>
      </c>
      <c r="G142" s="133">
        <v>0</v>
      </c>
      <c r="H142" s="133">
        <v>0</v>
      </c>
      <c r="I142" s="133">
        <v>0</v>
      </c>
      <c r="J142" s="133">
        <v>0</v>
      </c>
      <c r="K142" s="133">
        <v>0</v>
      </c>
    </row>
    <row r="143" spans="1:11" ht="19.899999999999999" customHeight="1" x14ac:dyDescent="0.25">
      <c r="A143" s="1" t="s">
        <v>116</v>
      </c>
      <c r="B143" s="129"/>
      <c r="C143" s="134" t="s">
        <v>831</v>
      </c>
      <c r="D143" s="134" t="s">
        <v>832</v>
      </c>
      <c r="E143" s="134" t="s">
        <v>833</v>
      </c>
      <c r="F143" s="134" t="s">
        <v>834</v>
      </c>
      <c r="G143" s="134" t="s">
        <v>835</v>
      </c>
      <c r="H143" s="134" t="s">
        <v>836</v>
      </c>
      <c r="I143" s="134" t="s">
        <v>837</v>
      </c>
      <c r="J143" s="134">
        <v>47.762</v>
      </c>
      <c r="K143" s="134">
        <v>40.673000000000002</v>
      </c>
    </row>
    <row r="144" spans="1:11" ht="19.899999999999999" customHeight="1" x14ac:dyDescent="0.25">
      <c r="A144" s="2" t="s">
        <v>117</v>
      </c>
      <c r="B144" s="131"/>
      <c r="C144" s="133">
        <v>456.14699999999999</v>
      </c>
      <c r="D144" s="133">
        <v>414.39400000000001</v>
      </c>
      <c r="E144" s="133">
        <v>418.11799999999999</v>
      </c>
      <c r="F144" s="133">
        <v>537.94600000000003</v>
      </c>
      <c r="G144" s="133">
        <v>529.98699999999997</v>
      </c>
      <c r="H144" s="133">
        <v>204.75</v>
      </c>
      <c r="I144" s="133">
        <v>156.178</v>
      </c>
      <c r="J144" s="133">
        <v>1.087</v>
      </c>
      <c r="K144" s="133">
        <v>990</v>
      </c>
    </row>
    <row r="145" spans="1:11" ht="19.899999999999999" customHeight="1" x14ac:dyDescent="0.25">
      <c r="A145" s="1" t="s">
        <v>118</v>
      </c>
      <c r="B145" s="129"/>
      <c r="C145" s="134" t="s">
        <v>838</v>
      </c>
      <c r="D145" s="134" t="s">
        <v>839</v>
      </c>
      <c r="E145" s="134" t="s">
        <v>840</v>
      </c>
      <c r="F145" s="134" t="s">
        <v>841</v>
      </c>
      <c r="G145" s="134" t="s">
        <v>842</v>
      </c>
      <c r="H145" s="134" t="s">
        <v>843</v>
      </c>
      <c r="I145" s="134">
        <v>949.01599999999996</v>
      </c>
      <c r="J145" s="134">
        <v>10.177</v>
      </c>
      <c r="K145" s="134">
        <v>13.743</v>
      </c>
    </row>
    <row r="146" spans="1:11" ht="19.899999999999999" customHeight="1" x14ac:dyDescent="0.25">
      <c r="A146" s="2" t="s">
        <v>119</v>
      </c>
      <c r="B146" s="131"/>
      <c r="C146" s="133">
        <v>0</v>
      </c>
      <c r="D146" s="133">
        <v>0</v>
      </c>
      <c r="E146" s="133">
        <v>0</v>
      </c>
      <c r="F146" s="133">
        <v>0</v>
      </c>
      <c r="G146" s="133">
        <v>0</v>
      </c>
      <c r="H146" s="133">
        <v>0</v>
      </c>
      <c r="I146" s="133">
        <v>0</v>
      </c>
      <c r="J146" s="133">
        <v>0</v>
      </c>
      <c r="K146" s="133">
        <v>0</v>
      </c>
    </row>
    <row r="147" spans="1:11" ht="19.899999999999999" customHeight="1" x14ac:dyDescent="0.25">
      <c r="A147" s="1" t="s">
        <v>120</v>
      </c>
      <c r="B147" s="129"/>
      <c r="C147" s="134">
        <v>0</v>
      </c>
      <c r="D147" s="134">
        <v>0</v>
      </c>
      <c r="E147" s="134">
        <v>0</v>
      </c>
      <c r="F147" s="134">
        <v>0</v>
      </c>
      <c r="G147" s="134">
        <v>0</v>
      </c>
      <c r="H147" s="134">
        <v>0</v>
      </c>
      <c r="I147" s="134">
        <v>0</v>
      </c>
      <c r="J147" s="134">
        <v>0</v>
      </c>
      <c r="K147" s="134">
        <v>0</v>
      </c>
    </row>
    <row r="148" spans="1:11" ht="19.899999999999999" customHeight="1" x14ac:dyDescent="0.25">
      <c r="A148" s="2" t="s">
        <v>121</v>
      </c>
      <c r="B148" s="131"/>
      <c r="C148" s="133">
        <v>0</v>
      </c>
      <c r="D148" s="133">
        <v>0</v>
      </c>
      <c r="E148" s="133">
        <v>0</v>
      </c>
      <c r="F148" s="133">
        <v>0</v>
      </c>
      <c r="G148" s="133">
        <v>0</v>
      </c>
      <c r="H148" s="133">
        <v>0</v>
      </c>
      <c r="I148" s="133">
        <v>0</v>
      </c>
      <c r="J148" s="133">
        <v>0</v>
      </c>
      <c r="K148" s="133">
        <v>0</v>
      </c>
    </row>
    <row r="149" spans="1:11" ht="19.899999999999999" customHeight="1" x14ac:dyDescent="0.25">
      <c r="A149" s="1" t="s">
        <v>122</v>
      </c>
      <c r="B149" s="129"/>
      <c r="C149" s="132" t="s">
        <v>844</v>
      </c>
      <c r="D149" s="132" t="s">
        <v>845</v>
      </c>
      <c r="E149" s="132" t="s">
        <v>846</v>
      </c>
      <c r="F149" s="132" t="s">
        <v>847</v>
      </c>
      <c r="G149" s="132" t="s">
        <v>848</v>
      </c>
      <c r="H149" s="132" t="s">
        <v>849</v>
      </c>
      <c r="I149" s="132" t="s">
        <v>850</v>
      </c>
      <c r="J149" s="132">
        <v>64.355999999999995</v>
      </c>
      <c r="K149" s="132">
        <v>61.185000000000002</v>
      </c>
    </row>
    <row r="150" spans="1:11" ht="19.899999999999999" customHeight="1" x14ac:dyDescent="0.25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1:11" ht="19.899999999999999" customHeight="1" x14ac:dyDescent="0.25">
      <c r="A151" s="1" t="s">
        <v>123</v>
      </c>
      <c r="B151" s="129"/>
      <c r="C151" s="132" t="s">
        <v>851</v>
      </c>
      <c r="D151" s="132" t="s">
        <v>852</v>
      </c>
      <c r="E151" s="132" t="s">
        <v>853</v>
      </c>
      <c r="F151" s="132" t="s">
        <v>854</v>
      </c>
      <c r="G151" s="132" t="s">
        <v>855</v>
      </c>
      <c r="H151" s="132" t="s">
        <v>856</v>
      </c>
      <c r="I151" s="132" t="s">
        <v>857</v>
      </c>
      <c r="J151" s="132">
        <v>138.53100000000001</v>
      </c>
      <c r="K151" s="132">
        <v>184.46</v>
      </c>
    </row>
    <row r="152" spans="1:11" ht="19.899999999999999" customHeight="1" x14ac:dyDescent="0.25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1:11" ht="19.899999999999999" customHeight="1" x14ac:dyDescent="0.25">
      <c r="A153" s="1" t="s">
        <v>124</v>
      </c>
      <c r="B153" s="129"/>
      <c r="C153" s="134">
        <v>0</v>
      </c>
      <c r="D153" s="134">
        <v>0</v>
      </c>
      <c r="E153" s="134">
        <v>0</v>
      </c>
      <c r="F153" s="134">
        <v>0</v>
      </c>
      <c r="G153" s="134">
        <v>0</v>
      </c>
      <c r="H153" s="134">
        <v>0</v>
      </c>
      <c r="I153" s="134">
        <v>0</v>
      </c>
      <c r="J153" s="134">
        <v>0</v>
      </c>
      <c r="K153" s="134">
        <v>0</v>
      </c>
    </row>
    <row r="154" spans="1:11" ht="19.899999999999999" customHeight="1" x14ac:dyDescent="0.25">
      <c r="A154" s="2" t="s">
        <v>125</v>
      </c>
      <c r="B154" s="131"/>
      <c r="C154" s="133" t="s">
        <v>858</v>
      </c>
      <c r="D154" s="133" t="s">
        <v>859</v>
      </c>
      <c r="E154" s="133" t="s">
        <v>860</v>
      </c>
      <c r="F154" s="133" t="s">
        <v>861</v>
      </c>
      <c r="G154" s="133" t="s">
        <v>862</v>
      </c>
      <c r="H154" s="133" t="s">
        <v>863</v>
      </c>
      <c r="I154" s="133" t="s">
        <v>864</v>
      </c>
      <c r="J154" s="133">
        <v>44.786000000000001</v>
      </c>
      <c r="K154" s="133">
        <v>32.081000000000003</v>
      </c>
    </row>
    <row r="155" spans="1:11" ht="19.899999999999999" customHeight="1" x14ac:dyDescent="0.25">
      <c r="A155" s="1" t="s">
        <v>126</v>
      </c>
      <c r="B155" s="129"/>
      <c r="C155" s="134" t="s">
        <v>865</v>
      </c>
      <c r="D155" s="134" t="s">
        <v>866</v>
      </c>
      <c r="E155" s="134" t="s">
        <v>867</v>
      </c>
      <c r="F155" s="134" t="s">
        <v>868</v>
      </c>
      <c r="G155" s="134" t="s">
        <v>869</v>
      </c>
      <c r="H155" s="134" t="s">
        <v>870</v>
      </c>
      <c r="I155" s="134" t="s">
        <v>871</v>
      </c>
      <c r="J155" s="134">
        <v>93.924000000000007</v>
      </c>
      <c r="K155" s="134">
        <v>74.230999999999995</v>
      </c>
    </row>
    <row r="156" spans="1:11" ht="19.899999999999999" customHeight="1" x14ac:dyDescent="0.25">
      <c r="A156" s="2" t="s">
        <v>127</v>
      </c>
      <c r="B156" s="131"/>
      <c r="C156" s="135" t="s">
        <v>872</v>
      </c>
      <c r="D156" s="135" t="s">
        <v>873</v>
      </c>
      <c r="E156" s="135" t="s">
        <v>874</v>
      </c>
      <c r="F156" s="135" t="s">
        <v>875</v>
      </c>
      <c r="G156" s="135" t="s">
        <v>876</v>
      </c>
      <c r="H156" s="135" t="s">
        <v>877</v>
      </c>
      <c r="I156" s="135" t="s">
        <v>878</v>
      </c>
      <c r="J156" s="135">
        <v>-49.137999999999998</v>
      </c>
      <c r="K156" s="135">
        <v>-42.15</v>
      </c>
    </row>
    <row r="157" spans="1:11" ht="19.899999999999999" customHeight="1" x14ac:dyDescent="0.25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</row>
    <row r="158" spans="1:11" ht="19.899999999999999" customHeight="1" x14ac:dyDescent="0.25">
      <c r="A158" s="2" t="s">
        <v>128</v>
      </c>
      <c r="B158" s="131"/>
      <c r="C158" s="135">
        <v>-372.36900000000003</v>
      </c>
      <c r="D158" s="135" t="s">
        <v>879</v>
      </c>
      <c r="E158" s="135" t="s">
        <v>880</v>
      </c>
      <c r="F158" s="135">
        <v>-878.6</v>
      </c>
      <c r="G158" s="135">
        <v>-217.673</v>
      </c>
      <c r="H158" s="135">
        <v>-3.036</v>
      </c>
      <c r="I158" s="135">
        <v>0</v>
      </c>
      <c r="J158" s="135">
        <v>0</v>
      </c>
      <c r="K158" s="135">
        <v>0</v>
      </c>
    </row>
    <row r="159" spans="1:11" ht="19.899999999999999" customHeight="1" x14ac:dyDescent="0.25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</row>
    <row r="160" spans="1:11" ht="19.899999999999999" customHeight="1" x14ac:dyDescent="0.25">
      <c r="A160" s="2" t="s">
        <v>129</v>
      </c>
      <c r="B160" s="131"/>
      <c r="C160" s="135" t="s">
        <v>881</v>
      </c>
      <c r="D160" s="135" t="s">
        <v>882</v>
      </c>
      <c r="E160" s="135" t="s">
        <v>883</v>
      </c>
      <c r="F160" s="135" t="s">
        <v>884</v>
      </c>
      <c r="G160" s="135" t="s">
        <v>885</v>
      </c>
      <c r="H160" s="135">
        <v>713.20699999999999</v>
      </c>
      <c r="I160" s="135" t="s">
        <v>886</v>
      </c>
      <c r="J160" s="135">
        <v>89.393000000000001</v>
      </c>
      <c r="K160" s="135">
        <v>142.31</v>
      </c>
    </row>
    <row r="161" spans="1:11" ht="19.899999999999999" customHeight="1" x14ac:dyDescent="0.25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</row>
    <row r="162" spans="1:11" ht="19.899999999999999" customHeight="1" x14ac:dyDescent="0.25">
      <c r="A162" s="2" t="s">
        <v>130</v>
      </c>
      <c r="B162" s="131"/>
      <c r="C162" s="135" t="s">
        <v>887</v>
      </c>
      <c r="D162" s="135" t="s">
        <v>888</v>
      </c>
      <c r="E162" s="135" t="s">
        <v>889</v>
      </c>
      <c r="F162" s="135" t="s">
        <v>890</v>
      </c>
      <c r="G162" s="135" t="s">
        <v>891</v>
      </c>
      <c r="H162" s="135" t="s">
        <v>892</v>
      </c>
      <c r="I162" s="135" t="s">
        <v>893</v>
      </c>
      <c r="J162" s="135">
        <v>73.507999999999996</v>
      </c>
      <c r="K162" s="135">
        <v>66.436999999999998</v>
      </c>
    </row>
    <row r="163" spans="1:11" ht="19.899999999999999" customHeight="1" x14ac:dyDescent="0.25">
      <c r="A163" s="1" t="s">
        <v>131</v>
      </c>
      <c r="B163" s="129"/>
      <c r="C163" s="134" t="s">
        <v>894</v>
      </c>
      <c r="D163" s="134" t="s">
        <v>895</v>
      </c>
      <c r="E163" s="134">
        <v>854.70699999999999</v>
      </c>
      <c r="F163" s="134" t="s">
        <v>896</v>
      </c>
      <c r="G163" s="134" t="s">
        <v>897</v>
      </c>
      <c r="H163" s="134" t="s">
        <v>898</v>
      </c>
      <c r="I163" s="134" t="s">
        <v>899</v>
      </c>
      <c r="J163" s="134">
        <v>86.093000000000004</v>
      </c>
      <c r="K163" s="134">
        <v>62.14</v>
      </c>
    </row>
    <row r="164" spans="1:11" ht="19.899999999999999" customHeight="1" x14ac:dyDescent="0.25">
      <c r="A164" s="2" t="s">
        <v>132</v>
      </c>
      <c r="B164" s="131"/>
      <c r="C164" s="133" t="s">
        <v>900</v>
      </c>
      <c r="D164" s="133" t="s">
        <v>901</v>
      </c>
      <c r="E164" s="133" t="s">
        <v>902</v>
      </c>
      <c r="F164" s="133" t="s">
        <v>903</v>
      </c>
      <c r="G164" s="133" t="s">
        <v>904</v>
      </c>
      <c r="H164" s="133">
        <v>907.79</v>
      </c>
      <c r="I164" s="133" t="s">
        <v>905</v>
      </c>
      <c r="J164" s="133">
        <v>-18.666</v>
      </c>
      <c r="K164" s="133">
        <v>-986</v>
      </c>
    </row>
    <row r="165" spans="1:11" ht="19.899999999999999" customHeight="1" x14ac:dyDescent="0.25">
      <c r="A165" s="1" t="s">
        <v>133</v>
      </c>
      <c r="B165" s="129"/>
      <c r="C165" s="134" t="s">
        <v>906</v>
      </c>
      <c r="D165" s="134">
        <v>850.06700000000001</v>
      </c>
      <c r="E165" s="134" t="s">
        <v>907</v>
      </c>
      <c r="F165" s="134">
        <v>900.59100000000001</v>
      </c>
      <c r="G165" s="134" t="s">
        <v>908</v>
      </c>
      <c r="H165" s="134">
        <v>-110.899</v>
      </c>
      <c r="I165" s="134">
        <v>295.17200000000003</v>
      </c>
      <c r="J165" s="134">
        <v>6.0810000000000004</v>
      </c>
      <c r="K165" s="134">
        <v>5.2830000000000004</v>
      </c>
    </row>
    <row r="166" spans="1:11" ht="19.899999999999999" customHeight="1" x14ac:dyDescent="0.25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1:11" ht="19.899999999999999" customHeight="1" x14ac:dyDescent="0.25">
      <c r="A167" s="1" t="s">
        <v>134</v>
      </c>
      <c r="B167" s="129"/>
      <c r="C167" s="132" t="s">
        <v>909</v>
      </c>
      <c r="D167" s="132" t="s">
        <v>910</v>
      </c>
      <c r="E167" s="132" t="s">
        <v>911</v>
      </c>
      <c r="F167" s="132" t="s">
        <v>912</v>
      </c>
      <c r="G167" s="132" t="s">
        <v>913</v>
      </c>
      <c r="H167" s="132" t="s">
        <v>914</v>
      </c>
      <c r="I167" s="132" t="s">
        <v>915</v>
      </c>
      <c r="J167" s="132">
        <v>15.885</v>
      </c>
      <c r="K167" s="132">
        <v>75.873000000000005</v>
      </c>
    </row>
    <row r="168" spans="1:11" ht="19.899999999999999" customHeight="1" x14ac:dyDescent="0.25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1:11" ht="19.899999999999999" customHeight="1" x14ac:dyDescent="0.25">
      <c r="A169" s="1" t="s">
        <v>135</v>
      </c>
      <c r="B169" s="129"/>
      <c r="C169" s="134">
        <v>0</v>
      </c>
      <c r="D169" s="134" t="s">
        <v>916</v>
      </c>
      <c r="E169" s="134" t="s">
        <v>917</v>
      </c>
      <c r="F169" s="134" t="s">
        <v>918</v>
      </c>
      <c r="G169" s="134" t="s">
        <v>919</v>
      </c>
      <c r="H169" s="134" t="s">
        <v>920</v>
      </c>
      <c r="I169" s="134">
        <v>0</v>
      </c>
      <c r="J169" s="134">
        <v>0</v>
      </c>
      <c r="K169" s="134">
        <v>0</v>
      </c>
    </row>
    <row r="170" spans="1:11" ht="19.899999999999999" customHeight="1" x14ac:dyDescent="0.25">
      <c r="A170" s="2" t="s">
        <v>136</v>
      </c>
      <c r="B170" s="131"/>
      <c r="C170" s="133">
        <v>0</v>
      </c>
      <c r="D170" s="133">
        <v>0</v>
      </c>
      <c r="E170" s="133">
        <v>0</v>
      </c>
      <c r="F170" s="133">
        <v>0</v>
      </c>
      <c r="G170" s="133">
        <v>0</v>
      </c>
      <c r="H170" s="133">
        <v>0</v>
      </c>
      <c r="I170" s="133">
        <v>0</v>
      </c>
      <c r="J170" s="133">
        <v>0</v>
      </c>
      <c r="K170" s="133">
        <v>0</v>
      </c>
    </row>
    <row r="171" spans="1:11" ht="19.899999999999999" customHeight="1" x14ac:dyDescent="0.25">
      <c r="A171" s="1" t="s">
        <v>137</v>
      </c>
      <c r="B171" s="129"/>
      <c r="C171" s="134" t="s">
        <v>921</v>
      </c>
      <c r="D171" s="134" t="s">
        <v>922</v>
      </c>
      <c r="E171" s="134">
        <v>369.23399999999998</v>
      </c>
      <c r="F171" s="134">
        <v>744.96600000000001</v>
      </c>
      <c r="G171" s="134" t="s">
        <v>923</v>
      </c>
      <c r="H171" s="134">
        <v>-17.536000000000001</v>
      </c>
      <c r="I171" s="134">
        <v>361.82600000000002</v>
      </c>
      <c r="J171" s="134">
        <v>-1.427</v>
      </c>
      <c r="K171" s="134">
        <v>-30</v>
      </c>
    </row>
    <row r="172" spans="1:11" ht="19.899999999999999" customHeight="1" x14ac:dyDescent="0.25">
      <c r="A172" s="2" t="s">
        <v>138</v>
      </c>
      <c r="B172" s="131"/>
      <c r="C172" s="135" t="s">
        <v>924</v>
      </c>
      <c r="D172" s="135" t="s">
        <v>925</v>
      </c>
      <c r="E172" s="135" t="s">
        <v>926</v>
      </c>
      <c r="F172" s="135" t="s">
        <v>927</v>
      </c>
      <c r="G172" s="135" t="s">
        <v>928</v>
      </c>
      <c r="H172" s="135" t="s">
        <v>929</v>
      </c>
      <c r="I172" s="135" t="s">
        <v>930</v>
      </c>
      <c r="J172" s="135">
        <v>17.312000000000001</v>
      </c>
      <c r="K172" s="135">
        <v>75.903000000000006</v>
      </c>
    </row>
    <row r="173" spans="1:11" ht="19.899999999999999" customHeight="1" x14ac:dyDescent="0.25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</row>
    <row r="174" spans="1:11" ht="19.899999999999999" customHeight="1" x14ac:dyDescent="0.25">
      <c r="A174" s="2" t="s">
        <v>139</v>
      </c>
      <c r="B174" s="131"/>
      <c r="C174" s="133" t="s">
        <v>924</v>
      </c>
      <c r="D174" s="133" t="s">
        <v>925</v>
      </c>
      <c r="E174" s="133" t="s">
        <v>926</v>
      </c>
      <c r="F174" s="133" t="s">
        <v>927</v>
      </c>
      <c r="G174" s="133" t="s">
        <v>928</v>
      </c>
      <c r="H174" s="133" t="s">
        <v>929</v>
      </c>
      <c r="I174" s="133" t="s">
        <v>736</v>
      </c>
      <c r="J174" s="133">
        <v>24.513000000000002</v>
      </c>
      <c r="K174" s="133">
        <v>76.905000000000001</v>
      </c>
    </row>
    <row r="175" spans="1:11" ht="19.899999999999999" customHeight="1" x14ac:dyDescent="0.25">
      <c r="A175" s="1" t="s">
        <v>140</v>
      </c>
      <c r="B175" s="129"/>
      <c r="C175" s="134" t="s">
        <v>931</v>
      </c>
      <c r="D175" s="134" t="s">
        <v>429</v>
      </c>
      <c r="E175" s="134" t="s">
        <v>417</v>
      </c>
      <c r="F175" s="134" t="s">
        <v>932</v>
      </c>
      <c r="G175" s="134" t="s">
        <v>933</v>
      </c>
      <c r="H175" s="134" t="s">
        <v>427</v>
      </c>
      <c r="I175" s="134" t="s">
        <v>934</v>
      </c>
      <c r="J175" s="134" t="s">
        <v>437</v>
      </c>
      <c r="K175" s="134" t="s">
        <v>935</v>
      </c>
    </row>
    <row r="176" spans="1:11" ht="19.899999999999999" customHeight="1" x14ac:dyDescent="0.25">
      <c r="A176" s="2" t="s">
        <v>141</v>
      </c>
      <c r="B176" s="131"/>
      <c r="C176" s="133" t="s">
        <v>418</v>
      </c>
      <c r="D176" s="133" t="s">
        <v>418</v>
      </c>
      <c r="E176" s="133" t="s">
        <v>418</v>
      </c>
      <c r="F176" s="133" t="s">
        <v>418</v>
      </c>
      <c r="G176" s="133" t="s">
        <v>425</v>
      </c>
      <c r="H176" s="133" t="s">
        <v>416</v>
      </c>
      <c r="I176" s="133" t="s">
        <v>418</v>
      </c>
      <c r="J176" s="133" t="s">
        <v>418</v>
      </c>
      <c r="K176" s="133" t="s">
        <v>436</v>
      </c>
    </row>
    <row r="177" spans="1:11" ht="19.899999999999999" customHeight="1" x14ac:dyDescent="0.25">
      <c r="A177" s="1" t="s">
        <v>142</v>
      </c>
      <c r="B177" s="129"/>
      <c r="C177" s="134" t="s">
        <v>418</v>
      </c>
      <c r="D177" s="134" t="s">
        <v>418</v>
      </c>
      <c r="E177" s="134" t="s">
        <v>418</v>
      </c>
      <c r="F177" s="134" t="s">
        <v>418</v>
      </c>
      <c r="G177" s="134" t="s">
        <v>425</v>
      </c>
      <c r="H177" s="134" t="s">
        <v>416</v>
      </c>
      <c r="I177" s="134" t="s">
        <v>418</v>
      </c>
      <c r="J177" s="134" t="s">
        <v>418</v>
      </c>
      <c r="K177" s="134" t="s">
        <v>436</v>
      </c>
    </row>
    <row r="178" spans="1:11" ht="19.899999999999999" customHeight="1" x14ac:dyDescent="0.25">
      <c r="A178" s="2" t="s">
        <v>143</v>
      </c>
      <c r="B178" s="131"/>
      <c r="C178" s="133">
        <v>0</v>
      </c>
      <c r="D178" s="133">
        <v>0</v>
      </c>
      <c r="E178" s="133">
        <v>0</v>
      </c>
      <c r="F178" s="133">
        <v>0</v>
      </c>
      <c r="G178" s="133">
        <v>0</v>
      </c>
      <c r="H178" s="133">
        <v>0</v>
      </c>
      <c r="I178" s="133">
        <v>0</v>
      </c>
      <c r="J178" s="133">
        <v>0</v>
      </c>
      <c r="K178" s="133">
        <v>0</v>
      </c>
    </row>
    <row r="179" spans="1:11" ht="19.899999999999999" customHeight="1" x14ac:dyDescent="0.25">
      <c r="A179" s="1" t="s">
        <v>144</v>
      </c>
      <c r="B179" s="129"/>
      <c r="C179" s="134">
        <v>0</v>
      </c>
      <c r="D179" s="134">
        <v>0</v>
      </c>
      <c r="E179" s="134">
        <v>0</v>
      </c>
      <c r="F179" s="134">
        <v>0</v>
      </c>
      <c r="G179" s="134">
        <v>0</v>
      </c>
      <c r="H179" s="134">
        <v>0</v>
      </c>
      <c r="I179" s="134">
        <v>0</v>
      </c>
      <c r="J179" s="134">
        <v>0</v>
      </c>
      <c r="K179" s="134">
        <v>0</v>
      </c>
    </row>
    <row r="180" spans="1:11" ht="19.899999999999999" customHeight="1" x14ac:dyDescent="0.25">
      <c r="A180" s="2" t="s">
        <v>145</v>
      </c>
      <c r="B180" s="131"/>
      <c r="C180" s="133">
        <v>0</v>
      </c>
      <c r="D180" s="133">
        <v>0</v>
      </c>
      <c r="E180" s="133">
        <v>0</v>
      </c>
      <c r="F180" s="133">
        <v>0</v>
      </c>
      <c r="G180" s="133">
        <v>0</v>
      </c>
      <c r="H180" s="133">
        <v>0</v>
      </c>
      <c r="I180" s="133">
        <v>0</v>
      </c>
      <c r="J180" s="133">
        <v>0</v>
      </c>
      <c r="K180" s="133">
        <v>0</v>
      </c>
    </row>
    <row r="181" spans="1:11" ht="19.899999999999999" customHeight="1" x14ac:dyDescent="0.25">
      <c r="A181" s="1" t="s">
        <v>146</v>
      </c>
      <c r="B181" s="129"/>
      <c r="C181" s="134" t="s">
        <v>936</v>
      </c>
      <c r="D181" s="134" t="s">
        <v>937</v>
      </c>
      <c r="E181" s="134" t="s">
        <v>938</v>
      </c>
      <c r="F181" s="134" t="s">
        <v>939</v>
      </c>
      <c r="G181" s="134" t="s">
        <v>940</v>
      </c>
      <c r="H181" s="134" t="s">
        <v>941</v>
      </c>
      <c r="I181" s="134" t="s">
        <v>942</v>
      </c>
      <c r="J181" s="134">
        <v>187.32599999999999</v>
      </c>
      <c r="K181" s="134">
        <v>226.22900000000001</v>
      </c>
    </row>
    <row r="182" spans="1:11" ht="19.899999999999999" customHeight="1" x14ac:dyDescent="0.25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</row>
    <row r="183" spans="1:11" ht="19.899999999999999" customHeight="1" x14ac:dyDescent="0.25">
      <c r="A183" s="126" t="s">
        <v>61</v>
      </c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</row>
    <row r="184" spans="1:11" ht="19.899999999999999" customHeight="1" x14ac:dyDescent="0.25">
      <c r="A184" s="1" t="s">
        <v>113</v>
      </c>
      <c r="B184" s="129"/>
      <c r="C184" s="134" t="s">
        <v>825</v>
      </c>
      <c r="D184" s="134" t="s">
        <v>826</v>
      </c>
      <c r="E184" s="134" t="s">
        <v>827</v>
      </c>
      <c r="F184" s="134">
        <v>730.62800000000004</v>
      </c>
      <c r="G184" s="134" t="s">
        <v>828</v>
      </c>
      <c r="H184" s="134" t="s">
        <v>829</v>
      </c>
      <c r="I184" s="134" t="s">
        <v>830</v>
      </c>
      <c r="J184" s="134">
        <v>4.2969999999999997</v>
      </c>
      <c r="K184" s="134">
        <v>4.6829999999999998</v>
      </c>
    </row>
    <row r="185" spans="1:11" ht="19.899999999999999" customHeight="1" x14ac:dyDescent="0.25">
      <c r="A185" s="2" t="s">
        <v>114</v>
      </c>
      <c r="B185" s="131"/>
      <c r="C185" s="133">
        <v>0</v>
      </c>
      <c r="D185" s="133">
        <v>0</v>
      </c>
      <c r="E185" s="133">
        <v>0</v>
      </c>
      <c r="F185" s="133">
        <v>0</v>
      </c>
      <c r="G185" s="133">
        <v>0</v>
      </c>
      <c r="H185" s="133">
        <v>0</v>
      </c>
      <c r="I185" s="133">
        <v>0</v>
      </c>
      <c r="J185" s="133">
        <v>0</v>
      </c>
      <c r="K185" s="133">
        <v>0</v>
      </c>
    </row>
    <row r="186" spans="1:11" ht="19.899999999999999" customHeight="1" x14ac:dyDescent="0.25">
      <c r="A186" s="1" t="s">
        <v>115</v>
      </c>
      <c r="B186" s="129"/>
      <c r="C186" s="134">
        <v>0</v>
      </c>
      <c r="D186" s="134">
        <v>0</v>
      </c>
      <c r="E186" s="134">
        <v>0</v>
      </c>
      <c r="F186" s="134">
        <v>0</v>
      </c>
      <c r="G186" s="134">
        <v>0</v>
      </c>
      <c r="H186" s="134">
        <v>0</v>
      </c>
      <c r="I186" s="134">
        <v>0</v>
      </c>
      <c r="J186" s="134">
        <v>0</v>
      </c>
      <c r="K186" s="134">
        <v>0</v>
      </c>
    </row>
    <row r="187" spans="1:11" ht="19.899999999999999" customHeight="1" x14ac:dyDescent="0.25">
      <c r="A187" s="2" t="s">
        <v>147</v>
      </c>
      <c r="B187" s="131"/>
      <c r="C187" s="133" t="s">
        <v>931</v>
      </c>
      <c r="D187" s="133" t="s">
        <v>429</v>
      </c>
      <c r="E187" s="133" t="s">
        <v>417</v>
      </c>
      <c r="F187" s="133" t="s">
        <v>932</v>
      </c>
      <c r="G187" s="133" t="s">
        <v>933</v>
      </c>
      <c r="H187" s="133" t="s">
        <v>427</v>
      </c>
      <c r="I187" s="133" t="s">
        <v>934</v>
      </c>
      <c r="J187" s="133" t="s">
        <v>426</v>
      </c>
      <c r="K187" s="133" t="s">
        <v>432</v>
      </c>
    </row>
    <row r="188" spans="1:11" ht="19.899999999999999" customHeight="1" x14ac:dyDescent="0.25">
      <c r="A188" s="1" t="s">
        <v>148</v>
      </c>
      <c r="B188" s="129"/>
      <c r="C188" s="134" t="s">
        <v>931</v>
      </c>
      <c r="D188" s="134" t="s">
        <v>429</v>
      </c>
      <c r="E188" s="134" t="s">
        <v>417</v>
      </c>
      <c r="F188" s="134" t="s">
        <v>932</v>
      </c>
      <c r="G188" s="134" t="s">
        <v>933</v>
      </c>
      <c r="H188" s="134" t="s">
        <v>427</v>
      </c>
      <c r="I188" s="134" t="s">
        <v>934</v>
      </c>
      <c r="J188" s="134" t="s">
        <v>437</v>
      </c>
      <c r="K188" s="134" t="s">
        <v>935</v>
      </c>
    </row>
    <row r="189" spans="1:11" ht="19.899999999999999" customHeight="1" x14ac:dyDescent="0.25">
      <c r="A189" s="2" t="s">
        <v>149</v>
      </c>
      <c r="B189" s="131"/>
      <c r="C189" s="133" t="s">
        <v>931</v>
      </c>
      <c r="D189" s="133" t="s">
        <v>429</v>
      </c>
      <c r="E189" s="133" t="s">
        <v>417</v>
      </c>
      <c r="F189" s="133" t="s">
        <v>932</v>
      </c>
      <c r="G189" s="133" t="s">
        <v>933</v>
      </c>
      <c r="H189" s="133" t="s">
        <v>427</v>
      </c>
      <c r="I189" s="133" t="s">
        <v>418</v>
      </c>
      <c r="J189" s="133" t="s">
        <v>418</v>
      </c>
      <c r="K189" s="133" t="s">
        <v>418</v>
      </c>
    </row>
    <row r="190" spans="1:11" ht="19.899999999999999" customHeight="1" x14ac:dyDescent="0.25">
      <c r="A190" s="1" t="s">
        <v>150</v>
      </c>
      <c r="B190" s="129"/>
      <c r="C190" s="134" t="s">
        <v>931</v>
      </c>
      <c r="D190" s="134" t="s">
        <v>429</v>
      </c>
      <c r="E190" s="134" t="s">
        <v>417</v>
      </c>
      <c r="F190" s="134" t="s">
        <v>932</v>
      </c>
      <c r="G190" s="134" t="s">
        <v>933</v>
      </c>
      <c r="H190" s="134" t="s">
        <v>427</v>
      </c>
      <c r="I190" s="134" t="s">
        <v>934</v>
      </c>
      <c r="J190" s="134" t="s">
        <v>943</v>
      </c>
      <c r="K190" s="134" t="s">
        <v>418</v>
      </c>
    </row>
    <row r="191" spans="1:11" ht="19.899999999999999" customHeight="1" x14ac:dyDescent="0.25">
      <c r="A191" s="2" t="s">
        <v>151</v>
      </c>
      <c r="B191" s="131"/>
      <c r="C191" s="133" t="s">
        <v>418</v>
      </c>
      <c r="D191" s="133" t="s">
        <v>434</v>
      </c>
      <c r="E191" s="133" t="s">
        <v>944</v>
      </c>
      <c r="F191" s="133" t="s">
        <v>945</v>
      </c>
      <c r="G191" s="133" t="s">
        <v>418</v>
      </c>
      <c r="H191" s="133" t="s">
        <v>418</v>
      </c>
      <c r="I191" s="133" t="s">
        <v>418</v>
      </c>
      <c r="J191" s="133" t="s">
        <v>418</v>
      </c>
      <c r="K191" s="133" t="s">
        <v>418</v>
      </c>
    </row>
    <row r="192" spans="1:11" ht="19.899999999999999" customHeight="1" x14ac:dyDescent="0.25">
      <c r="A192" s="1" t="s">
        <v>152</v>
      </c>
      <c r="B192" s="129"/>
      <c r="C192" s="134" t="s">
        <v>418</v>
      </c>
      <c r="D192" s="134" t="s">
        <v>418</v>
      </c>
      <c r="E192" s="134" t="s">
        <v>418</v>
      </c>
      <c r="F192" s="134" t="s">
        <v>418</v>
      </c>
      <c r="G192" s="134" t="s">
        <v>418</v>
      </c>
      <c r="H192" s="134" t="s">
        <v>418</v>
      </c>
      <c r="I192" s="134" t="s">
        <v>418</v>
      </c>
      <c r="J192" s="134" t="s">
        <v>418</v>
      </c>
      <c r="K192" s="134" t="s">
        <v>418</v>
      </c>
    </row>
    <row r="193" spans="1:11" ht="19.899999999999999" customHeight="1" x14ac:dyDescent="0.25">
      <c r="A193" s="2" t="s">
        <v>153</v>
      </c>
      <c r="B193" s="131"/>
      <c r="C193" s="133" t="s">
        <v>418</v>
      </c>
      <c r="D193" s="133" t="s">
        <v>418</v>
      </c>
      <c r="E193" s="133" t="s">
        <v>418</v>
      </c>
      <c r="F193" s="133" t="s">
        <v>418</v>
      </c>
      <c r="G193" s="133" t="s">
        <v>418</v>
      </c>
      <c r="H193" s="133" t="s">
        <v>418</v>
      </c>
      <c r="I193" s="133" t="s">
        <v>418</v>
      </c>
      <c r="J193" s="133" t="s">
        <v>418</v>
      </c>
      <c r="K193" s="133" t="s">
        <v>418</v>
      </c>
    </row>
    <row r="194" spans="1:11" ht="19.899999999999999" customHeight="1" x14ac:dyDescent="0.25">
      <c r="A194" s="1" t="s">
        <v>154</v>
      </c>
      <c r="B194" s="129"/>
      <c r="C194" s="134" t="s">
        <v>418</v>
      </c>
      <c r="D194" s="134" t="s">
        <v>418</v>
      </c>
      <c r="E194" s="134" t="s">
        <v>418</v>
      </c>
      <c r="F194" s="134" t="s">
        <v>418</v>
      </c>
      <c r="G194" s="134" t="s">
        <v>418</v>
      </c>
      <c r="H194" s="134" t="s">
        <v>418</v>
      </c>
      <c r="I194" s="134" t="s">
        <v>418</v>
      </c>
      <c r="J194" s="134" t="s">
        <v>418</v>
      </c>
      <c r="K194" s="134" t="s">
        <v>418</v>
      </c>
    </row>
    <row r="195" spans="1:11" ht="19.899999999999999" customHeight="1" x14ac:dyDescent="0.25">
      <c r="A195" s="2" t="s">
        <v>155</v>
      </c>
      <c r="B195" s="131"/>
      <c r="C195" s="133" t="s">
        <v>900</v>
      </c>
      <c r="D195" s="133" t="s">
        <v>901</v>
      </c>
      <c r="E195" s="133" t="s">
        <v>902</v>
      </c>
      <c r="F195" s="133" t="s">
        <v>903</v>
      </c>
      <c r="G195" s="133" t="s">
        <v>904</v>
      </c>
      <c r="H195" s="133">
        <v>907.79</v>
      </c>
      <c r="I195" s="133" t="s">
        <v>905</v>
      </c>
      <c r="J195" s="133">
        <v>-18.666</v>
      </c>
      <c r="K195" s="133">
        <v>-986</v>
      </c>
    </row>
    <row r="196" spans="1:11" ht="19.899999999999999" customHeight="1" x14ac:dyDescent="0.25">
      <c r="A196" s="1" t="s">
        <v>156</v>
      </c>
      <c r="B196" s="129"/>
      <c r="C196" s="134">
        <v>0</v>
      </c>
      <c r="D196" s="134">
        <v>0</v>
      </c>
      <c r="E196" s="134">
        <v>0</v>
      </c>
      <c r="F196" s="134">
        <v>0</v>
      </c>
      <c r="G196" s="134">
        <v>0</v>
      </c>
      <c r="H196" s="134">
        <v>0</v>
      </c>
      <c r="I196" s="134">
        <v>0</v>
      </c>
      <c r="J196" s="134">
        <v>0</v>
      </c>
      <c r="K196" s="134">
        <v>0</v>
      </c>
    </row>
    <row r="197" spans="1:11" ht="19.899999999999999" customHeight="1" x14ac:dyDescent="0.25">
      <c r="A197" s="2" t="s">
        <v>157</v>
      </c>
      <c r="B197" s="131"/>
      <c r="C197" s="133">
        <v>-157</v>
      </c>
      <c r="D197" s="133">
        <v>35</v>
      </c>
      <c r="E197" s="133">
        <v>59</v>
      </c>
      <c r="F197" s="133">
        <v>5</v>
      </c>
      <c r="G197" s="133">
        <v>-5</v>
      </c>
      <c r="H197" s="133">
        <v>756</v>
      </c>
      <c r="I197" s="133">
        <v>4</v>
      </c>
      <c r="J197" s="133">
        <v>82</v>
      </c>
      <c r="K197" s="133">
        <v>47</v>
      </c>
    </row>
    <row r="198" spans="1:11" ht="19.899999999999999" customHeight="1" x14ac:dyDescent="0.25">
      <c r="A198" s="1" t="s">
        <v>158</v>
      </c>
      <c r="B198" s="129"/>
      <c r="C198" s="134">
        <v>0</v>
      </c>
      <c r="D198" s="134" t="s">
        <v>946</v>
      </c>
      <c r="E198" s="134">
        <v>0</v>
      </c>
      <c r="F198" s="134">
        <v>189.5</v>
      </c>
      <c r="G198" s="134">
        <v>0</v>
      </c>
      <c r="H198" s="134">
        <v>0</v>
      </c>
      <c r="I198" s="134">
        <v>0</v>
      </c>
      <c r="J198" s="134">
        <v>0</v>
      </c>
      <c r="K198" s="134">
        <v>0</v>
      </c>
    </row>
    <row r="199" spans="1:11" ht="19.899999999999999" customHeight="1" x14ac:dyDescent="0.25">
      <c r="A199" s="2" t="s">
        <v>159</v>
      </c>
      <c r="B199" s="131"/>
      <c r="C199" s="133" t="s">
        <v>947</v>
      </c>
      <c r="D199" s="133">
        <v>0</v>
      </c>
      <c r="E199" s="133" t="s">
        <v>948</v>
      </c>
      <c r="F199" s="133">
        <v>0</v>
      </c>
      <c r="G199" s="133">
        <v>277.61799999999999</v>
      </c>
      <c r="H199" s="133">
        <v>-358.82299999999998</v>
      </c>
      <c r="I199" s="133">
        <v>0</v>
      </c>
      <c r="J199" s="133">
        <v>0</v>
      </c>
      <c r="K199" s="133">
        <v>0</v>
      </c>
    </row>
    <row r="200" spans="1:11" ht="19.899999999999999" customHeight="1" x14ac:dyDescent="0.25">
      <c r="A200" s="1" t="s">
        <v>160</v>
      </c>
      <c r="B200" s="129"/>
      <c r="C200" s="134" t="s">
        <v>887</v>
      </c>
      <c r="D200" s="134" t="s">
        <v>888</v>
      </c>
      <c r="E200" s="134">
        <v>0</v>
      </c>
      <c r="F200" s="134">
        <v>0</v>
      </c>
      <c r="G200" s="134" t="s">
        <v>891</v>
      </c>
      <c r="H200" s="134" t="s">
        <v>892</v>
      </c>
      <c r="I200" s="134" t="s">
        <v>893</v>
      </c>
      <c r="J200" s="134">
        <v>73.507999999999996</v>
      </c>
      <c r="K200" s="134">
        <v>66.436999999999998</v>
      </c>
    </row>
    <row r="201" spans="1:11" ht="19.899999999999999" customHeight="1" x14ac:dyDescent="0.25">
      <c r="A201" s="2" t="s">
        <v>161</v>
      </c>
      <c r="B201" s="131"/>
      <c r="C201" s="133" t="s">
        <v>949</v>
      </c>
      <c r="D201" s="133" t="s">
        <v>950</v>
      </c>
      <c r="E201" s="133">
        <v>0</v>
      </c>
      <c r="F201" s="133">
        <v>0</v>
      </c>
      <c r="G201" s="133" t="s">
        <v>951</v>
      </c>
      <c r="H201" s="133" t="s">
        <v>952</v>
      </c>
      <c r="I201" s="133" t="s">
        <v>953</v>
      </c>
      <c r="J201" s="133">
        <v>92.174000000000007</v>
      </c>
      <c r="K201" s="133">
        <v>67.423000000000002</v>
      </c>
    </row>
    <row r="202" spans="1:11" ht="19.899999999999999" customHeight="1" x14ac:dyDescent="0.25">
      <c r="A202" s="1" t="s">
        <v>162</v>
      </c>
      <c r="B202" s="129"/>
      <c r="C202" s="134">
        <v>0</v>
      </c>
      <c r="D202" s="134">
        <v>0</v>
      </c>
      <c r="E202" s="134">
        <v>0</v>
      </c>
      <c r="F202" s="134">
        <v>0</v>
      </c>
      <c r="G202" s="134">
        <v>277.61799999999999</v>
      </c>
      <c r="H202" s="134">
        <v>-358.82299999999998</v>
      </c>
      <c r="I202" s="134">
        <v>0</v>
      </c>
      <c r="J202" s="134">
        <v>0</v>
      </c>
      <c r="K202" s="134">
        <v>0</v>
      </c>
    </row>
    <row r="203" spans="1:11" ht="19.899999999999999" customHeight="1" x14ac:dyDescent="0.25">
      <c r="A203" s="2" t="s">
        <v>163</v>
      </c>
      <c r="B203" s="131"/>
      <c r="C203" s="133" t="s">
        <v>900</v>
      </c>
      <c r="D203" s="133" t="s">
        <v>901</v>
      </c>
      <c r="E203" s="133">
        <v>0</v>
      </c>
      <c r="F203" s="133">
        <v>0</v>
      </c>
      <c r="G203" s="133" t="s">
        <v>904</v>
      </c>
      <c r="H203" s="133">
        <v>907.79</v>
      </c>
      <c r="I203" s="133" t="s">
        <v>905</v>
      </c>
      <c r="J203" s="133">
        <v>-18.666</v>
      </c>
      <c r="K203" s="133">
        <v>-986</v>
      </c>
    </row>
    <row r="204" spans="1:11" ht="19.899999999999999" customHeight="1" x14ac:dyDescent="0.25">
      <c r="A204" s="1" t="s">
        <v>164</v>
      </c>
      <c r="B204" s="129"/>
      <c r="C204" s="134">
        <v>0</v>
      </c>
      <c r="D204" s="134">
        <v>0</v>
      </c>
      <c r="E204" s="134">
        <v>0</v>
      </c>
      <c r="F204" s="134">
        <v>154.03800000000001</v>
      </c>
      <c r="G204" s="134" t="s">
        <v>954</v>
      </c>
      <c r="H204" s="134" t="s">
        <v>955</v>
      </c>
      <c r="I204" s="134" t="s">
        <v>956</v>
      </c>
      <c r="J204" s="134">
        <v>82.412999999999997</v>
      </c>
      <c r="K204" s="134">
        <v>71.356999999999999</v>
      </c>
    </row>
    <row r="205" spans="1:11" ht="19.899999999999999" customHeight="1" x14ac:dyDescent="0.25">
      <c r="A205" s="2" t="s">
        <v>165</v>
      </c>
      <c r="B205" s="131"/>
      <c r="C205" s="133">
        <v>0</v>
      </c>
      <c r="D205" s="133">
        <v>0</v>
      </c>
      <c r="E205" s="133">
        <v>0</v>
      </c>
      <c r="F205" s="133">
        <v>0</v>
      </c>
      <c r="G205" s="133">
        <v>0</v>
      </c>
      <c r="H205" s="133">
        <v>0</v>
      </c>
      <c r="I205" s="133">
        <v>0</v>
      </c>
      <c r="J205" s="133">
        <v>0</v>
      </c>
      <c r="K205" s="133">
        <v>0</v>
      </c>
    </row>
    <row r="206" spans="1:11" ht="19.899999999999999" customHeight="1" x14ac:dyDescent="0.25">
      <c r="A206" s="1" t="s">
        <v>166</v>
      </c>
      <c r="B206" s="129"/>
      <c r="C206" s="134">
        <v>0</v>
      </c>
      <c r="D206" s="134">
        <v>0</v>
      </c>
      <c r="E206" s="134">
        <v>0</v>
      </c>
      <c r="F206" s="134">
        <v>0</v>
      </c>
      <c r="G206" s="134">
        <v>0</v>
      </c>
      <c r="H206" s="134">
        <v>0</v>
      </c>
      <c r="I206" s="134">
        <v>0</v>
      </c>
      <c r="J206" s="134">
        <v>0</v>
      </c>
      <c r="K206" s="134">
        <v>0</v>
      </c>
    </row>
    <row r="207" spans="1:11" ht="19.899999999999999" customHeight="1" x14ac:dyDescent="0.25">
      <c r="A207" s="2" t="s">
        <v>167</v>
      </c>
      <c r="B207" s="131"/>
      <c r="C207" s="133">
        <v>0</v>
      </c>
      <c r="D207" s="133">
        <v>0</v>
      </c>
      <c r="E207" s="133">
        <v>0</v>
      </c>
      <c r="F207" s="133">
        <v>0</v>
      </c>
      <c r="G207" s="133">
        <v>0</v>
      </c>
      <c r="H207" s="133">
        <v>0</v>
      </c>
      <c r="I207" s="133">
        <v>0</v>
      </c>
      <c r="J207" s="133">
        <v>0</v>
      </c>
      <c r="K207" s="133">
        <v>0</v>
      </c>
    </row>
    <row r="208" spans="1:11" ht="19.899999999999999" customHeight="1" x14ac:dyDescent="0.25">
      <c r="A208" s="1" t="s">
        <v>168</v>
      </c>
      <c r="B208" s="129"/>
      <c r="C208" s="134">
        <v>0</v>
      </c>
      <c r="D208" s="134">
        <v>0</v>
      </c>
      <c r="E208" s="134">
        <v>0</v>
      </c>
      <c r="F208" s="134">
        <v>0</v>
      </c>
      <c r="G208" s="134">
        <v>0</v>
      </c>
      <c r="H208" s="134">
        <v>0</v>
      </c>
      <c r="I208" s="134">
        <v>0</v>
      </c>
      <c r="J208" s="134">
        <v>0</v>
      </c>
      <c r="K208" s="134">
        <v>0</v>
      </c>
    </row>
    <row r="209" spans="1:11" ht="19.899999999999999" customHeight="1" x14ac:dyDescent="0.25">
      <c r="A209" s="2" t="s">
        <v>111</v>
      </c>
      <c r="B209" s="131"/>
      <c r="C209" s="133" t="s">
        <v>823</v>
      </c>
      <c r="D209" s="133">
        <v>348.39299999999997</v>
      </c>
      <c r="E209" s="133">
        <v>601.39099999999996</v>
      </c>
      <c r="F209" s="133" t="s">
        <v>824</v>
      </c>
      <c r="G209" s="133">
        <v>279.84500000000003</v>
      </c>
      <c r="H209" s="133">
        <v>146.81700000000001</v>
      </c>
      <c r="I209" s="133">
        <v>504.53399999999999</v>
      </c>
      <c r="J209" s="133">
        <v>1.0329999999999999</v>
      </c>
      <c r="K209" s="133">
        <v>1.0960000000000001</v>
      </c>
    </row>
    <row r="210" spans="1:11" ht="19.899999999999999" customHeight="1" x14ac:dyDescent="0.25">
      <c r="A210" s="1" t="s">
        <v>169</v>
      </c>
      <c r="B210" s="129"/>
      <c r="C210" s="134" t="s">
        <v>823</v>
      </c>
      <c r="D210" s="134">
        <v>162.37700000000001</v>
      </c>
      <c r="E210" s="134">
        <v>0</v>
      </c>
      <c r="F210" s="134" t="s">
        <v>957</v>
      </c>
      <c r="G210" s="134">
        <v>0</v>
      </c>
      <c r="H210" s="134">
        <v>0</v>
      </c>
      <c r="I210" s="134">
        <v>0</v>
      </c>
      <c r="J210" s="134">
        <v>0</v>
      </c>
      <c r="K210" s="134">
        <v>0</v>
      </c>
    </row>
    <row r="211" spans="1:11" ht="19.899999999999999" customHeight="1" x14ac:dyDescent="0.25">
      <c r="A211" s="2" t="s">
        <v>170</v>
      </c>
      <c r="B211" s="131"/>
      <c r="C211" s="133">
        <v>0</v>
      </c>
      <c r="D211" s="133">
        <v>0</v>
      </c>
      <c r="E211" s="133">
        <v>0</v>
      </c>
      <c r="F211" s="133">
        <v>0</v>
      </c>
      <c r="G211" s="133">
        <v>696.03</v>
      </c>
      <c r="H211" s="133">
        <v>837.56299999999999</v>
      </c>
      <c r="I211" s="133" t="s">
        <v>958</v>
      </c>
      <c r="J211" s="133">
        <v>0</v>
      </c>
      <c r="K211" s="133">
        <v>0</v>
      </c>
    </row>
    <row r="212" spans="1:11" ht="19.899999999999999" customHeight="1" x14ac:dyDescent="0.25">
      <c r="A212" s="1" t="s">
        <v>171</v>
      </c>
      <c r="B212" s="129"/>
      <c r="C212" s="134">
        <v>0</v>
      </c>
      <c r="D212" s="134">
        <v>0</v>
      </c>
      <c r="E212" s="134">
        <v>0</v>
      </c>
      <c r="F212" s="134">
        <v>0</v>
      </c>
      <c r="G212" s="134">
        <v>696.03</v>
      </c>
      <c r="H212" s="134">
        <v>837.56299999999999</v>
      </c>
      <c r="I212" s="134" t="s">
        <v>958</v>
      </c>
      <c r="J212" s="134">
        <v>0</v>
      </c>
      <c r="K212" s="134">
        <v>0</v>
      </c>
    </row>
    <row r="213" spans="1:11" ht="19.899999999999999" customHeight="1" x14ac:dyDescent="0.25">
      <c r="A213" s="2" t="s">
        <v>112</v>
      </c>
      <c r="B213" s="131"/>
      <c r="C213" s="133">
        <v>0</v>
      </c>
      <c r="D213" s="133">
        <v>0</v>
      </c>
      <c r="E213" s="133">
        <v>0</v>
      </c>
      <c r="F213" s="133">
        <v>0</v>
      </c>
      <c r="G213" s="133">
        <v>0</v>
      </c>
      <c r="H213" s="133">
        <v>0</v>
      </c>
      <c r="I213" s="133">
        <v>0</v>
      </c>
      <c r="J213" s="133">
        <v>0</v>
      </c>
      <c r="K213" s="133">
        <v>0</v>
      </c>
    </row>
    <row r="214" spans="1:11" ht="19.899999999999999" customHeight="1" x14ac:dyDescent="0.25">
      <c r="A214" s="1" t="s">
        <v>172</v>
      </c>
      <c r="B214" s="129"/>
      <c r="C214" s="134" t="s">
        <v>959</v>
      </c>
      <c r="D214" s="134" t="s">
        <v>960</v>
      </c>
      <c r="E214" s="134" t="s">
        <v>961</v>
      </c>
      <c r="F214" s="134" t="s">
        <v>962</v>
      </c>
      <c r="G214" s="134" t="s">
        <v>963</v>
      </c>
      <c r="H214" s="134">
        <v>791.05600000000004</v>
      </c>
      <c r="I214" s="134">
        <v>0</v>
      </c>
      <c r="J214" s="134">
        <v>21.672000000000001</v>
      </c>
      <c r="K214" s="134">
        <v>3.722</v>
      </c>
    </row>
    <row r="215" spans="1:11" ht="19.899999999999999" customHeight="1" x14ac:dyDescent="0.25">
      <c r="A215" s="2" t="s">
        <v>173</v>
      </c>
      <c r="B215" s="131"/>
      <c r="C215" s="133">
        <v>0</v>
      </c>
      <c r="D215" s="133">
        <v>0</v>
      </c>
      <c r="E215" s="133">
        <v>-22.145</v>
      </c>
      <c r="F215" s="133">
        <v>-57.901000000000003</v>
      </c>
      <c r="G215" s="133">
        <v>0</v>
      </c>
      <c r="H215" s="133">
        <v>0</v>
      </c>
      <c r="I215" s="133">
        <v>0</v>
      </c>
      <c r="J215" s="133">
        <v>0</v>
      </c>
      <c r="K215" s="133">
        <v>0</v>
      </c>
    </row>
    <row r="216" spans="1:11" ht="19.899999999999999" customHeight="1" x14ac:dyDescent="0.25">
      <c r="A216" s="1" t="s">
        <v>174</v>
      </c>
      <c r="B216" s="129"/>
      <c r="C216" s="134">
        <v>0</v>
      </c>
      <c r="D216" s="134">
        <v>0</v>
      </c>
      <c r="E216" s="134">
        <v>0</v>
      </c>
      <c r="F216" s="134" t="s">
        <v>964</v>
      </c>
      <c r="G216" s="134">
        <v>0</v>
      </c>
      <c r="H216" s="134">
        <v>0</v>
      </c>
      <c r="I216" s="134">
        <v>0</v>
      </c>
      <c r="J216" s="134">
        <v>0</v>
      </c>
      <c r="K216" s="134">
        <v>0</v>
      </c>
    </row>
    <row r="217" spans="1:11" ht="19.899999999999999" customHeight="1" x14ac:dyDescent="0.25">
      <c r="A217" s="2" t="s">
        <v>175</v>
      </c>
      <c r="B217" s="131"/>
      <c r="C217" s="133">
        <v>0</v>
      </c>
      <c r="D217" s="133" t="s">
        <v>965</v>
      </c>
      <c r="E217" s="133">
        <v>0</v>
      </c>
      <c r="F217" s="133">
        <v>0</v>
      </c>
      <c r="G217" s="133">
        <v>0</v>
      </c>
      <c r="H217" s="133">
        <v>0</v>
      </c>
      <c r="I217" s="133">
        <v>0</v>
      </c>
      <c r="J217" s="133">
        <v>0</v>
      </c>
      <c r="K217" s="133">
        <v>0</v>
      </c>
    </row>
    <row r="218" spans="1:11" ht="19.899999999999999" customHeight="1" x14ac:dyDescent="0.25">
      <c r="A218" s="1" t="s">
        <v>176</v>
      </c>
      <c r="B218" s="129"/>
      <c r="C218" s="134">
        <v>0</v>
      </c>
      <c r="D218" s="134">
        <v>0</v>
      </c>
      <c r="E218" s="134">
        <v>0</v>
      </c>
      <c r="F218" s="134" t="s">
        <v>966</v>
      </c>
      <c r="G218" s="134" t="s">
        <v>967</v>
      </c>
      <c r="H218" s="134">
        <v>234.518</v>
      </c>
      <c r="I218" s="134" t="s">
        <v>968</v>
      </c>
      <c r="J218" s="134">
        <v>-4.415</v>
      </c>
      <c r="K218" s="134">
        <v>-19.329000000000001</v>
      </c>
    </row>
    <row r="219" spans="1:11" ht="19.899999999999999" customHeight="1" x14ac:dyDescent="0.25">
      <c r="A219" s="2" t="s">
        <v>177</v>
      </c>
      <c r="B219" s="131"/>
      <c r="C219" s="133">
        <v>0</v>
      </c>
      <c r="D219" s="133">
        <v>-223.90899999999999</v>
      </c>
      <c r="E219" s="133" t="s">
        <v>969</v>
      </c>
      <c r="F219" s="133" t="s">
        <v>970</v>
      </c>
      <c r="G219" s="133" t="s">
        <v>971</v>
      </c>
      <c r="H219" s="133">
        <v>-66.573999999999998</v>
      </c>
      <c r="I219" s="133">
        <v>0</v>
      </c>
      <c r="J219" s="133">
        <v>-8.0909999999999993</v>
      </c>
      <c r="K219" s="133">
        <v>0</v>
      </c>
    </row>
    <row r="220" spans="1:11" ht="19.899999999999999" customHeight="1" x14ac:dyDescent="0.25">
      <c r="A220" s="1" t="s">
        <v>178</v>
      </c>
      <c r="B220" s="129"/>
      <c r="C220" s="134">
        <v>-446.53699999999998</v>
      </c>
      <c r="D220" s="134">
        <v>16.039000000000001</v>
      </c>
      <c r="E220" s="134">
        <v>-40.558999999999997</v>
      </c>
      <c r="F220" s="134">
        <v>-305.29399999999998</v>
      </c>
      <c r="G220" s="134">
        <v>194.06700000000001</v>
      </c>
      <c r="H220" s="134">
        <v>280.96199999999999</v>
      </c>
      <c r="I220" s="134">
        <v>165.91399999999999</v>
      </c>
      <c r="J220" s="134">
        <v>321</v>
      </c>
      <c r="K220" s="134">
        <v>-12.705</v>
      </c>
    </row>
    <row r="221" spans="1:11" ht="19.899999999999999" customHeight="1" x14ac:dyDescent="0.25">
      <c r="A221" s="2" t="s">
        <v>179</v>
      </c>
      <c r="B221" s="131"/>
      <c r="C221" s="133">
        <v>0</v>
      </c>
      <c r="D221" s="133">
        <v>0</v>
      </c>
      <c r="E221" s="133">
        <v>0</v>
      </c>
      <c r="F221" s="133">
        <v>0</v>
      </c>
      <c r="G221" s="133">
        <v>0</v>
      </c>
      <c r="H221" s="133">
        <v>0</v>
      </c>
      <c r="I221" s="133">
        <v>0</v>
      </c>
      <c r="J221" s="133">
        <v>0</v>
      </c>
      <c r="K221" s="133">
        <v>0</v>
      </c>
    </row>
    <row r="222" spans="1:11" ht="19.899999999999999" customHeight="1" x14ac:dyDescent="0.25">
      <c r="A222" s="1" t="s">
        <v>180</v>
      </c>
      <c r="B222" s="129"/>
      <c r="C222" s="134">
        <v>32.307000000000002</v>
      </c>
      <c r="D222" s="134" t="s">
        <v>972</v>
      </c>
      <c r="E222" s="134" t="s">
        <v>973</v>
      </c>
      <c r="F222" s="134">
        <v>-554.54</v>
      </c>
      <c r="G222" s="134" t="s">
        <v>974</v>
      </c>
      <c r="H222" s="134" t="s">
        <v>975</v>
      </c>
      <c r="I222" s="134">
        <v>-2.8119999999999998</v>
      </c>
      <c r="J222" s="134">
        <v>21.809000000000001</v>
      </c>
      <c r="K222" s="134">
        <v>1.7150000000000001</v>
      </c>
    </row>
    <row r="223" spans="1:11" ht="19.899999999999999" customHeight="1" x14ac:dyDescent="0.25">
      <c r="A223" s="2" t="s">
        <v>181</v>
      </c>
      <c r="B223" s="131"/>
      <c r="C223" s="133">
        <v>0</v>
      </c>
      <c r="D223" s="133">
        <v>0</v>
      </c>
      <c r="E223" s="133">
        <v>0</v>
      </c>
      <c r="F223" s="133">
        <v>0</v>
      </c>
      <c r="G223" s="133">
        <v>0</v>
      </c>
      <c r="H223" s="133">
        <v>0</v>
      </c>
      <c r="I223" s="133">
        <v>0</v>
      </c>
      <c r="J223" s="133">
        <v>0</v>
      </c>
      <c r="K223" s="133">
        <v>0</v>
      </c>
    </row>
    <row r="224" spans="1:11" ht="19.899999999999999" customHeight="1" x14ac:dyDescent="0.25">
      <c r="A224" s="1" t="s">
        <v>182</v>
      </c>
      <c r="B224" s="129"/>
      <c r="C224" s="134">
        <v>0</v>
      </c>
      <c r="D224" s="134">
        <v>0</v>
      </c>
      <c r="E224" s="134">
        <v>0</v>
      </c>
      <c r="F224" s="134">
        <v>0</v>
      </c>
      <c r="G224" s="134">
        <v>0</v>
      </c>
      <c r="H224" s="134">
        <v>0</v>
      </c>
      <c r="I224" s="134">
        <v>0</v>
      </c>
      <c r="J224" s="134">
        <v>0</v>
      </c>
      <c r="K224" s="134">
        <v>0</v>
      </c>
    </row>
    <row r="225" spans="1:11" ht="19.899999999999999" customHeight="1" x14ac:dyDescent="0.25">
      <c r="A225" s="2" t="s">
        <v>183</v>
      </c>
      <c r="B225" s="131"/>
      <c r="C225" s="133" t="s">
        <v>798</v>
      </c>
      <c r="D225" s="133" t="s">
        <v>799</v>
      </c>
      <c r="E225" s="133">
        <v>0</v>
      </c>
      <c r="F225" s="133">
        <v>0</v>
      </c>
      <c r="G225" s="133" t="s">
        <v>802</v>
      </c>
      <c r="H225" s="133" t="s">
        <v>803</v>
      </c>
      <c r="I225" s="133" t="s">
        <v>804</v>
      </c>
      <c r="J225" s="133" t="s">
        <v>805</v>
      </c>
      <c r="K225" s="133" t="s">
        <v>806</v>
      </c>
    </row>
    <row r="226" spans="1:11" ht="19.899999999999999" customHeight="1" x14ac:dyDescent="0.25">
      <c r="A226" s="1" t="s">
        <v>184</v>
      </c>
      <c r="B226" s="129"/>
      <c r="C226" s="134">
        <v>0</v>
      </c>
      <c r="D226" s="134">
        <v>0</v>
      </c>
      <c r="E226" s="134">
        <v>0</v>
      </c>
      <c r="F226" s="134">
        <v>0</v>
      </c>
      <c r="G226" s="134">
        <v>0</v>
      </c>
      <c r="H226" s="134">
        <v>0</v>
      </c>
      <c r="I226" s="134" t="s">
        <v>857</v>
      </c>
      <c r="J226" s="134">
        <v>138.53100000000001</v>
      </c>
      <c r="K226" s="134">
        <v>0</v>
      </c>
    </row>
    <row r="227" spans="1:11" ht="19.899999999999999" customHeight="1" x14ac:dyDescent="0.25">
      <c r="A227" s="2" t="s">
        <v>185</v>
      </c>
      <c r="B227" s="131"/>
      <c r="C227" s="133">
        <v>0</v>
      </c>
      <c r="D227" s="133">
        <v>0</v>
      </c>
      <c r="E227" s="133">
        <v>0</v>
      </c>
      <c r="F227" s="133">
        <v>0</v>
      </c>
      <c r="G227" s="133" t="s">
        <v>976</v>
      </c>
      <c r="H227" s="133" t="s">
        <v>977</v>
      </c>
      <c r="I227" s="133">
        <v>0</v>
      </c>
      <c r="J227" s="133">
        <v>0</v>
      </c>
      <c r="K227" s="133">
        <v>36.53</v>
      </c>
    </row>
    <row r="228" spans="1:11" ht="19.899999999999999" customHeight="1" x14ac:dyDescent="0.25">
      <c r="A228" s="1" t="s">
        <v>186</v>
      </c>
      <c r="B228" s="129"/>
      <c r="C228" s="134">
        <v>0</v>
      </c>
      <c r="D228" s="134">
        <v>0</v>
      </c>
      <c r="E228" s="134">
        <v>0</v>
      </c>
      <c r="F228" s="134">
        <v>0</v>
      </c>
      <c r="G228" s="134" t="s">
        <v>978</v>
      </c>
      <c r="H228" s="134" t="s">
        <v>977</v>
      </c>
      <c r="I228" s="134">
        <v>0</v>
      </c>
      <c r="J228" s="134">
        <v>34.765999999999998</v>
      </c>
      <c r="K228" s="134">
        <v>18.263000000000002</v>
      </c>
    </row>
    <row r="229" spans="1:11" ht="19.899999999999999" customHeight="1" x14ac:dyDescent="0.25">
      <c r="A229" s="2" t="s">
        <v>187</v>
      </c>
      <c r="B229" s="131"/>
      <c r="C229" s="133">
        <v>0</v>
      </c>
      <c r="D229" s="133">
        <v>0</v>
      </c>
      <c r="E229" s="133">
        <v>80.742999999999995</v>
      </c>
      <c r="F229" s="133">
        <v>165.90600000000001</v>
      </c>
      <c r="G229" s="133">
        <v>0</v>
      </c>
      <c r="H229" s="133">
        <v>0</v>
      </c>
      <c r="I229" s="133">
        <v>0</v>
      </c>
      <c r="J229" s="133">
        <v>0</v>
      </c>
      <c r="K229" s="133">
        <v>0</v>
      </c>
    </row>
    <row r="230" spans="1:11" ht="19.899999999999999" customHeight="1" x14ac:dyDescent="0.25">
      <c r="A230" s="1" t="s">
        <v>188</v>
      </c>
      <c r="B230" s="129"/>
      <c r="C230" s="134">
        <v>434.09699999999998</v>
      </c>
      <c r="D230" s="134">
        <v>414.39400000000001</v>
      </c>
      <c r="E230" s="134">
        <v>418.11799999999999</v>
      </c>
      <c r="F230" s="134">
        <v>537.94600000000003</v>
      </c>
      <c r="G230" s="134">
        <v>529.98699999999997</v>
      </c>
      <c r="H230" s="134">
        <v>204.75</v>
      </c>
      <c r="I230" s="134">
        <v>156.178</v>
      </c>
      <c r="J230" s="134">
        <v>1.087</v>
      </c>
      <c r="K230" s="134">
        <v>990</v>
      </c>
    </row>
    <row r="231" spans="1:11" ht="19.899999999999999" customHeight="1" x14ac:dyDescent="0.25">
      <c r="A231" s="2" t="s">
        <v>189</v>
      </c>
      <c r="B231" s="131"/>
      <c r="C231" s="133">
        <v>0</v>
      </c>
      <c r="D231" s="133">
        <v>0</v>
      </c>
      <c r="E231" s="133">
        <v>0</v>
      </c>
      <c r="F231" s="133">
        <v>0</v>
      </c>
      <c r="G231" s="133">
        <v>0</v>
      </c>
      <c r="H231" s="133">
        <v>0</v>
      </c>
      <c r="I231" s="133">
        <v>0</v>
      </c>
      <c r="J231" s="133">
        <v>0</v>
      </c>
      <c r="K231" s="133">
        <v>0</v>
      </c>
    </row>
    <row r="232" spans="1:11" ht="19.899999999999999" customHeight="1" x14ac:dyDescent="0.25">
      <c r="A232" s="1" t="s">
        <v>190</v>
      </c>
      <c r="B232" s="129"/>
      <c r="C232" s="134">
        <v>0</v>
      </c>
      <c r="D232" s="134">
        <v>0</v>
      </c>
      <c r="E232" s="134">
        <v>0</v>
      </c>
      <c r="F232" s="134">
        <v>0</v>
      </c>
      <c r="G232" s="134">
        <v>0</v>
      </c>
      <c r="H232" s="134">
        <v>0</v>
      </c>
      <c r="I232" s="134">
        <v>0</v>
      </c>
      <c r="J232" s="134">
        <v>0</v>
      </c>
      <c r="K232" s="134">
        <v>0</v>
      </c>
    </row>
    <row r="233" spans="1:11" ht="19.899999999999999" customHeight="1" x14ac:dyDescent="0.25">
      <c r="A233" s="2" t="s">
        <v>191</v>
      </c>
      <c r="B233" s="131"/>
      <c r="C233" s="133">
        <v>22.05</v>
      </c>
      <c r="D233" s="133">
        <v>0</v>
      </c>
      <c r="E233" s="133">
        <v>0</v>
      </c>
      <c r="F233" s="133">
        <v>0</v>
      </c>
      <c r="G233" s="133">
        <v>0</v>
      </c>
      <c r="H233" s="133">
        <v>0</v>
      </c>
      <c r="I233" s="133">
        <v>0</v>
      </c>
      <c r="J233" s="133">
        <v>0</v>
      </c>
      <c r="K233" s="133">
        <v>0</v>
      </c>
    </row>
    <row r="234" spans="1:11" ht="19.899999999999999" customHeight="1" x14ac:dyDescent="0.25">
      <c r="A234" s="1" t="s">
        <v>192</v>
      </c>
      <c r="B234" s="129"/>
      <c r="C234" s="134" t="s">
        <v>979</v>
      </c>
      <c r="D234" s="134" t="s">
        <v>980</v>
      </c>
      <c r="E234" s="134" t="s">
        <v>981</v>
      </c>
      <c r="F234" s="134" t="s">
        <v>982</v>
      </c>
      <c r="G234" s="134" t="s">
        <v>983</v>
      </c>
      <c r="H234" s="134" t="s">
        <v>984</v>
      </c>
      <c r="I234" s="134" t="s">
        <v>985</v>
      </c>
      <c r="J234" s="134">
        <v>68.533000000000001</v>
      </c>
      <c r="K234" s="134">
        <v>45.975999999999999</v>
      </c>
    </row>
    <row r="235" spans="1:11" ht="19.899999999999999" customHeight="1" x14ac:dyDescent="0.25">
      <c r="A235" s="2" t="s">
        <v>193</v>
      </c>
      <c r="B235" s="131"/>
      <c r="C235" s="133">
        <v>0</v>
      </c>
      <c r="D235" s="133">
        <v>0</v>
      </c>
      <c r="E235" s="133">
        <v>0</v>
      </c>
      <c r="F235" s="133">
        <v>0</v>
      </c>
      <c r="G235" s="133">
        <v>0</v>
      </c>
      <c r="H235" s="133">
        <v>606.65099999999995</v>
      </c>
      <c r="I235" s="133">
        <v>641.95799999999997</v>
      </c>
      <c r="J235" s="133">
        <v>1.04</v>
      </c>
      <c r="K235" s="133">
        <v>2.9950000000000001</v>
      </c>
    </row>
    <row r="236" spans="1:11" ht="19.899999999999999" customHeight="1" x14ac:dyDescent="0.25">
      <c r="A236" s="1" t="s">
        <v>194</v>
      </c>
      <c r="B236" s="129"/>
      <c r="C236" s="134">
        <v>0</v>
      </c>
      <c r="D236" s="134">
        <v>0</v>
      </c>
      <c r="E236" s="134">
        <v>0</v>
      </c>
      <c r="F236" s="134">
        <v>0</v>
      </c>
      <c r="G236" s="134">
        <v>0</v>
      </c>
      <c r="H236" s="134">
        <v>0</v>
      </c>
      <c r="I236" s="134">
        <v>0</v>
      </c>
      <c r="J236" s="134">
        <v>1.81</v>
      </c>
      <c r="K236" s="134">
        <v>2.0960000000000001</v>
      </c>
    </row>
    <row r="237" spans="1:11" ht="19.899999999999999" customHeight="1" x14ac:dyDescent="0.25">
      <c r="A237" s="2" t="s">
        <v>195</v>
      </c>
      <c r="B237" s="131"/>
      <c r="C237" s="133" t="s">
        <v>986</v>
      </c>
      <c r="D237" s="133" t="s">
        <v>987</v>
      </c>
      <c r="E237" s="133" t="s">
        <v>988</v>
      </c>
      <c r="F237" s="133" t="s">
        <v>989</v>
      </c>
      <c r="G237" s="133">
        <v>0</v>
      </c>
      <c r="H237" s="133">
        <v>0</v>
      </c>
      <c r="I237" s="133">
        <v>0</v>
      </c>
      <c r="J237" s="133">
        <v>0</v>
      </c>
      <c r="K237" s="133">
        <v>0</v>
      </c>
    </row>
    <row r="238" spans="1:11" ht="19.899999999999999" customHeight="1" x14ac:dyDescent="0.25">
      <c r="A238" s="1" t="s">
        <v>196</v>
      </c>
      <c r="B238" s="129"/>
      <c r="C238" s="134">
        <v>0</v>
      </c>
      <c r="D238" s="134">
        <v>0</v>
      </c>
      <c r="E238" s="134">
        <v>0</v>
      </c>
      <c r="F238" s="134">
        <v>0</v>
      </c>
      <c r="G238" s="134">
        <v>0</v>
      </c>
      <c r="H238" s="134">
        <v>0</v>
      </c>
      <c r="I238" s="134">
        <v>0</v>
      </c>
      <c r="J238" s="134">
        <v>0</v>
      </c>
      <c r="K238" s="134">
        <v>0</v>
      </c>
    </row>
    <row r="239" spans="1:11" ht="19.899999999999999" customHeight="1" x14ac:dyDescent="0.25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</row>
    <row r="240" spans="1:11" ht="19.899999999999999" customHeight="1" x14ac:dyDescent="0.25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</row>
    <row r="241" spans="1:12" ht="19.899999999999999" customHeight="1" thickBot="1" x14ac:dyDescent="0.3">
      <c r="A241" s="147" t="s">
        <v>197</v>
      </c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</row>
    <row r="242" spans="1:12" ht="19.899999999999999" customHeight="1" x14ac:dyDescent="0.25">
      <c r="A242" s="123" t="s">
        <v>1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2" ht="19.899999999999999" customHeight="1" x14ac:dyDescent="0.25">
      <c r="A243" s="124" t="s">
        <v>3</v>
      </c>
      <c r="B243" s="125">
        <v>2019</v>
      </c>
      <c r="C243" s="125">
        <v>2018</v>
      </c>
      <c r="D243" s="125">
        <v>2017</v>
      </c>
      <c r="E243" s="125">
        <v>2016</v>
      </c>
      <c r="F243" s="125">
        <v>2015</v>
      </c>
      <c r="G243" s="125">
        <v>2014</v>
      </c>
      <c r="H243" s="125">
        <v>2013</v>
      </c>
      <c r="I243" s="125">
        <v>2012</v>
      </c>
      <c r="J243" s="125">
        <v>2011</v>
      </c>
      <c r="K243" s="125">
        <v>2010</v>
      </c>
    </row>
    <row r="244" spans="1:12" ht="19.899999999999999" customHeight="1" x14ac:dyDescent="0.25">
      <c r="A244" s="124" t="s">
        <v>4</v>
      </c>
      <c r="B244" s="125"/>
      <c r="C244" s="125">
        <v>12</v>
      </c>
      <c r="D244" s="125">
        <v>12</v>
      </c>
      <c r="E244" s="125">
        <v>12</v>
      </c>
      <c r="F244" s="125">
        <v>12</v>
      </c>
      <c r="G244" s="125">
        <v>12</v>
      </c>
      <c r="H244" s="125">
        <v>12</v>
      </c>
      <c r="I244" s="125">
        <v>12</v>
      </c>
      <c r="J244" s="125">
        <v>12</v>
      </c>
      <c r="K244" s="125">
        <v>12</v>
      </c>
    </row>
    <row r="245" spans="1:12" ht="19.899999999999999" customHeight="1" x14ac:dyDescent="0.25">
      <c r="A245" s="124" t="s">
        <v>5</v>
      </c>
      <c r="B245" s="125"/>
      <c r="C245" s="125" t="s">
        <v>6</v>
      </c>
      <c r="D245" s="125" t="s">
        <v>6</v>
      </c>
      <c r="E245" s="125" t="s">
        <v>6</v>
      </c>
      <c r="F245" s="125" t="s">
        <v>6</v>
      </c>
      <c r="G245" s="125" t="s">
        <v>6</v>
      </c>
      <c r="H245" s="125" t="s">
        <v>6</v>
      </c>
      <c r="I245" s="125" t="s">
        <v>6</v>
      </c>
      <c r="J245" s="125" t="s">
        <v>6</v>
      </c>
      <c r="K245" s="125" t="s">
        <v>6</v>
      </c>
    </row>
    <row r="246" spans="1:12" ht="19.899999999999999" customHeight="1" x14ac:dyDescent="0.25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</row>
    <row r="247" spans="1:12" ht="19.899999999999999" customHeight="1" x14ac:dyDescent="0.25">
      <c r="A247" s="126" t="s">
        <v>198</v>
      </c>
      <c r="B247" s="127" t="s">
        <v>8</v>
      </c>
      <c r="C247" s="127" t="s">
        <v>486</v>
      </c>
      <c r="D247" s="127" t="s">
        <v>486</v>
      </c>
      <c r="E247" s="127" t="s">
        <v>486</v>
      </c>
      <c r="F247" s="127" t="s">
        <v>486</v>
      </c>
      <c r="G247" s="127" t="s">
        <v>486</v>
      </c>
      <c r="H247" s="127" t="s">
        <v>486</v>
      </c>
      <c r="I247" s="127" t="s">
        <v>486</v>
      </c>
      <c r="J247" s="127" t="s">
        <v>332</v>
      </c>
      <c r="K247" s="127" t="s">
        <v>332</v>
      </c>
      <c r="L247" t="s">
        <v>2</v>
      </c>
    </row>
    <row r="248" spans="1:12" ht="19.899999999999999" customHeight="1" x14ac:dyDescent="0.25">
      <c r="A248" s="1" t="s">
        <v>199</v>
      </c>
      <c r="B248" s="129"/>
      <c r="C248" s="132" t="s">
        <v>604</v>
      </c>
      <c r="D248" s="132" t="s">
        <v>605</v>
      </c>
      <c r="E248" s="132" t="s">
        <v>606</v>
      </c>
      <c r="F248" s="132" t="s">
        <v>990</v>
      </c>
      <c r="G248" s="132" t="s">
        <v>608</v>
      </c>
      <c r="H248" s="132" t="s">
        <v>609</v>
      </c>
      <c r="I248" s="132" t="s">
        <v>991</v>
      </c>
      <c r="J248" s="132">
        <v>613.38400000000001</v>
      </c>
      <c r="K248" s="132">
        <v>355.44200000000001</v>
      </c>
    </row>
    <row r="249" spans="1:12" ht="19.899999999999999" customHeight="1" x14ac:dyDescent="0.25">
      <c r="A249" s="2" t="s">
        <v>200</v>
      </c>
      <c r="B249" s="131"/>
      <c r="C249" s="135">
        <v>0</v>
      </c>
      <c r="D249" s="135">
        <v>0</v>
      </c>
      <c r="E249" s="135">
        <v>0</v>
      </c>
      <c r="F249" s="135">
        <v>0</v>
      </c>
      <c r="G249" s="135">
        <v>0</v>
      </c>
      <c r="H249" s="135">
        <v>0</v>
      </c>
      <c r="I249" s="135">
        <v>0</v>
      </c>
      <c r="J249" s="135">
        <v>0</v>
      </c>
      <c r="K249" s="135">
        <v>0</v>
      </c>
    </row>
    <row r="250" spans="1:12" ht="19.899999999999999" customHeight="1" x14ac:dyDescent="0.25">
      <c r="A250" s="1" t="s">
        <v>201</v>
      </c>
      <c r="B250" s="129"/>
      <c r="C250" s="132" t="s">
        <v>992</v>
      </c>
      <c r="D250" s="132" t="s">
        <v>993</v>
      </c>
      <c r="E250" s="132" t="s">
        <v>993</v>
      </c>
      <c r="F250" s="132" t="s">
        <v>994</v>
      </c>
      <c r="G250" s="132" t="s">
        <v>995</v>
      </c>
      <c r="H250" s="132" t="s">
        <v>996</v>
      </c>
      <c r="I250" s="132" t="s">
        <v>996</v>
      </c>
      <c r="J250" s="132">
        <v>368.10700000000003</v>
      </c>
      <c r="K250" s="132">
        <v>235.19900000000001</v>
      </c>
    </row>
    <row r="251" spans="1:12" ht="19.899999999999999" customHeight="1" x14ac:dyDescent="0.25">
      <c r="A251" s="2" t="s">
        <v>202</v>
      </c>
      <c r="B251" s="131"/>
      <c r="C251" s="133">
        <v>0</v>
      </c>
      <c r="D251" s="133">
        <v>0</v>
      </c>
      <c r="E251" s="133">
        <v>0</v>
      </c>
      <c r="F251" s="133">
        <v>0</v>
      </c>
      <c r="G251" s="133">
        <v>0</v>
      </c>
      <c r="H251" s="133">
        <v>0</v>
      </c>
      <c r="I251" s="133">
        <v>0</v>
      </c>
      <c r="J251" s="133">
        <v>0</v>
      </c>
      <c r="K251" s="133">
        <v>0</v>
      </c>
    </row>
    <row r="252" spans="1:12" ht="19.899999999999999" customHeight="1" x14ac:dyDescent="0.25">
      <c r="A252" s="1" t="s">
        <v>203</v>
      </c>
      <c r="B252" s="129"/>
      <c r="C252" s="134">
        <v>0</v>
      </c>
      <c r="D252" s="134" t="s">
        <v>997</v>
      </c>
      <c r="E252" s="134">
        <v>0</v>
      </c>
      <c r="F252" s="134" t="s">
        <v>998</v>
      </c>
      <c r="G252" s="134" t="s">
        <v>999</v>
      </c>
      <c r="H252" s="134" t="s">
        <v>1000</v>
      </c>
      <c r="I252" s="134">
        <v>0</v>
      </c>
      <c r="J252" s="134">
        <v>1.4490000000000001</v>
      </c>
      <c r="K252" s="134">
        <v>142.05000000000001</v>
      </c>
    </row>
    <row r="253" spans="1:12" ht="19.899999999999999" customHeight="1" x14ac:dyDescent="0.25">
      <c r="A253" s="2" t="s">
        <v>204</v>
      </c>
      <c r="B253" s="131"/>
      <c r="C253" s="133">
        <v>0</v>
      </c>
      <c r="D253" s="133">
        <v>0</v>
      </c>
      <c r="E253" s="133">
        <v>0</v>
      </c>
      <c r="F253" s="133">
        <v>0</v>
      </c>
      <c r="G253" s="133">
        <v>0</v>
      </c>
      <c r="H253" s="133">
        <v>0</v>
      </c>
      <c r="I253" s="133">
        <v>0</v>
      </c>
      <c r="J253" s="133">
        <v>0</v>
      </c>
      <c r="K253" s="133">
        <v>0</v>
      </c>
    </row>
    <row r="254" spans="1:12" ht="19.899999999999999" customHeight="1" x14ac:dyDescent="0.25">
      <c r="A254" s="1" t="s">
        <v>205</v>
      </c>
      <c r="B254" s="129"/>
      <c r="C254" s="134">
        <v>0</v>
      </c>
      <c r="D254" s="134">
        <v>0</v>
      </c>
      <c r="E254" s="134">
        <v>0</v>
      </c>
      <c r="F254" s="134" t="s">
        <v>1001</v>
      </c>
      <c r="G254" s="134" t="s">
        <v>1002</v>
      </c>
      <c r="H254" s="134" t="s">
        <v>1003</v>
      </c>
      <c r="I254" s="134">
        <v>0</v>
      </c>
      <c r="J254" s="134">
        <v>0</v>
      </c>
      <c r="K254" s="134">
        <v>-11.170999999999999</v>
      </c>
    </row>
    <row r="255" spans="1:12" ht="19.899999999999999" customHeight="1" x14ac:dyDescent="0.25">
      <c r="A255" s="2" t="s">
        <v>206</v>
      </c>
      <c r="B255" s="131"/>
      <c r="C255" s="133">
        <v>0</v>
      </c>
      <c r="D255" s="133">
        <v>0</v>
      </c>
      <c r="E255" s="133">
        <v>0</v>
      </c>
      <c r="F255" s="133">
        <v>0</v>
      </c>
      <c r="G255" s="133">
        <v>0</v>
      </c>
      <c r="H255" s="133">
        <v>0</v>
      </c>
      <c r="I255" s="133">
        <v>0</v>
      </c>
      <c r="J255" s="133">
        <v>0</v>
      </c>
      <c r="K255" s="133">
        <v>0</v>
      </c>
    </row>
    <row r="256" spans="1:12" ht="19.899999999999999" customHeight="1" x14ac:dyDescent="0.25">
      <c r="A256" s="1" t="s">
        <v>207</v>
      </c>
      <c r="B256" s="129"/>
      <c r="C256" s="134">
        <v>0</v>
      </c>
      <c r="D256" s="134">
        <v>0</v>
      </c>
      <c r="E256" s="134">
        <v>0</v>
      </c>
      <c r="F256" s="134">
        <v>0</v>
      </c>
      <c r="G256" s="134">
        <v>0</v>
      </c>
      <c r="H256" s="134">
        <v>0</v>
      </c>
      <c r="I256" s="134">
        <v>0</v>
      </c>
      <c r="J256" s="134">
        <v>0</v>
      </c>
      <c r="K256" s="134">
        <v>0</v>
      </c>
    </row>
    <row r="257" spans="1:11" ht="19.899999999999999" customHeight="1" x14ac:dyDescent="0.25">
      <c r="A257" s="2" t="s">
        <v>208</v>
      </c>
      <c r="B257" s="131"/>
      <c r="C257" s="133">
        <v>0</v>
      </c>
      <c r="D257" s="133">
        <v>0</v>
      </c>
      <c r="E257" s="133">
        <v>0</v>
      </c>
      <c r="F257" s="133">
        <v>0</v>
      </c>
      <c r="G257" s="133">
        <v>0</v>
      </c>
      <c r="H257" s="133">
        <v>0</v>
      </c>
      <c r="I257" s="133">
        <v>0</v>
      </c>
      <c r="J257" s="133">
        <v>0</v>
      </c>
      <c r="K257" s="133">
        <v>0</v>
      </c>
    </row>
    <row r="258" spans="1:11" ht="19.899999999999999" customHeight="1" x14ac:dyDescent="0.25">
      <c r="A258" s="1" t="s">
        <v>209</v>
      </c>
      <c r="B258" s="129"/>
      <c r="C258" s="134">
        <v>0</v>
      </c>
      <c r="D258" s="134">
        <v>0</v>
      </c>
      <c r="E258" s="134">
        <v>0</v>
      </c>
      <c r="F258" s="134">
        <v>0</v>
      </c>
      <c r="G258" s="134">
        <v>0</v>
      </c>
      <c r="H258" s="134">
        <v>0</v>
      </c>
      <c r="I258" s="134">
        <v>0</v>
      </c>
      <c r="J258" s="134">
        <v>3.1040000000000001</v>
      </c>
      <c r="K258" s="134">
        <v>2.0289999999999999</v>
      </c>
    </row>
    <row r="259" spans="1:11" ht="19.899999999999999" customHeight="1" x14ac:dyDescent="0.25">
      <c r="A259" s="2" t="s">
        <v>210</v>
      </c>
      <c r="B259" s="131"/>
      <c r="C259" s="135" t="s">
        <v>992</v>
      </c>
      <c r="D259" s="135" t="s">
        <v>992</v>
      </c>
      <c r="E259" s="135" t="s">
        <v>993</v>
      </c>
      <c r="F259" s="135" t="s">
        <v>993</v>
      </c>
      <c r="G259" s="135" t="s">
        <v>994</v>
      </c>
      <c r="H259" s="135" t="s">
        <v>995</v>
      </c>
      <c r="I259" s="135" t="s">
        <v>996</v>
      </c>
      <c r="J259" s="135">
        <v>372.66</v>
      </c>
      <c r="K259" s="135">
        <v>368.10700000000003</v>
      </c>
    </row>
    <row r="260" spans="1:11" ht="19.899999999999999" customHeight="1" x14ac:dyDescent="0.25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1:11" ht="19.899999999999999" customHeight="1" x14ac:dyDescent="0.25">
      <c r="A261" s="2" t="s">
        <v>211</v>
      </c>
      <c r="B261" s="131"/>
      <c r="C261" s="135">
        <v>0</v>
      </c>
      <c r="D261" s="135">
        <v>0</v>
      </c>
      <c r="E261" s="135">
        <v>0</v>
      </c>
      <c r="F261" s="135">
        <v>0</v>
      </c>
      <c r="G261" s="135">
        <v>0</v>
      </c>
      <c r="H261" s="135">
        <v>0</v>
      </c>
      <c r="I261" s="135">
        <v>0</v>
      </c>
      <c r="J261" s="135">
        <v>0</v>
      </c>
      <c r="K261" s="135">
        <v>0</v>
      </c>
    </row>
    <row r="262" spans="1:11" ht="19.899999999999999" customHeight="1" x14ac:dyDescent="0.25">
      <c r="A262" s="1" t="s">
        <v>212</v>
      </c>
      <c r="B262" s="129"/>
      <c r="C262" s="132" t="s">
        <v>621</v>
      </c>
      <c r="D262" s="132" t="s">
        <v>1004</v>
      </c>
      <c r="E262" s="132" t="s">
        <v>623</v>
      </c>
      <c r="F262" s="132" t="s">
        <v>1005</v>
      </c>
      <c r="G262" s="132" t="s">
        <v>625</v>
      </c>
      <c r="H262" s="132" t="s">
        <v>626</v>
      </c>
      <c r="I262" s="132" t="s">
        <v>1006</v>
      </c>
      <c r="J262" s="132">
        <v>76.632000000000005</v>
      </c>
      <c r="K262" s="132">
        <v>728</v>
      </c>
    </row>
    <row r="263" spans="1:11" ht="19.899999999999999" customHeight="1" x14ac:dyDescent="0.25">
      <c r="A263" s="2" t="s">
        <v>213</v>
      </c>
      <c r="B263" s="131"/>
      <c r="C263" s="133">
        <v>-17.690000000000001</v>
      </c>
      <c r="D263" s="133">
        <v>0</v>
      </c>
      <c r="E263" s="133">
        <v>0</v>
      </c>
      <c r="F263" s="133">
        <v>0</v>
      </c>
      <c r="G263" s="133">
        <v>0</v>
      </c>
      <c r="H263" s="133">
        <v>0</v>
      </c>
      <c r="I263" s="133">
        <v>0</v>
      </c>
      <c r="J263" s="133">
        <v>0</v>
      </c>
      <c r="K263" s="133">
        <v>0</v>
      </c>
    </row>
    <row r="264" spans="1:11" ht="19.899999999999999" customHeight="1" x14ac:dyDescent="0.25">
      <c r="A264" s="1" t="s">
        <v>214</v>
      </c>
      <c r="B264" s="129"/>
      <c r="C264" s="134">
        <v>0</v>
      </c>
      <c r="D264" s="134">
        <v>0</v>
      </c>
      <c r="E264" s="134">
        <v>0</v>
      </c>
      <c r="F264" s="134">
        <v>0</v>
      </c>
      <c r="G264" s="134">
        <v>0</v>
      </c>
      <c r="H264" s="134">
        <v>0</v>
      </c>
      <c r="I264" s="134">
        <v>0</v>
      </c>
      <c r="J264" s="134">
        <v>0</v>
      </c>
      <c r="K264" s="134">
        <v>0</v>
      </c>
    </row>
    <row r="265" spans="1:11" ht="19.899999999999999" customHeight="1" x14ac:dyDescent="0.25">
      <c r="A265" s="2" t="s">
        <v>215</v>
      </c>
      <c r="B265" s="131"/>
      <c r="C265" s="133">
        <v>0</v>
      </c>
      <c r="D265" s="133">
        <v>0</v>
      </c>
      <c r="E265" s="133">
        <v>0</v>
      </c>
      <c r="F265" s="133">
        <v>0</v>
      </c>
      <c r="G265" s="133">
        <v>0</v>
      </c>
      <c r="H265" s="133">
        <v>0</v>
      </c>
      <c r="I265" s="133">
        <v>0</v>
      </c>
      <c r="J265" s="133">
        <v>0</v>
      </c>
      <c r="K265" s="133">
        <v>0</v>
      </c>
    </row>
    <row r="266" spans="1:11" ht="19.899999999999999" customHeight="1" x14ac:dyDescent="0.25">
      <c r="A266" s="1" t="s">
        <v>216</v>
      </c>
      <c r="B266" s="129"/>
      <c r="C266" s="134">
        <v>0</v>
      </c>
      <c r="D266" s="134">
        <v>0</v>
      </c>
      <c r="E266" s="134">
        <v>0</v>
      </c>
      <c r="F266" s="134">
        <v>0</v>
      </c>
      <c r="G266" s="134">
        <v>0</v>
      </c>
      <c r="H266" s="134">
        <v>0</v>
      </c>
      <c r="I266" s="134">
        <v>0</v>
      </c>
      <c r="J266" s="134">
        <v>0</v>
      </c>
      <c r="K266" s="134">
        <v>0</v>
      </c>
    </row>
    <row r="267" spans="1:11" ht="19.899999999999999" customHeight="1" x14ac:dyDescent="0.25">
      <c r="A267" s="2" t="s">
        <v>217</v>
      </c>
      <c r="B267" s="131"/>
      <c r="C267" s="133" t="s">
        <v>1007</v>
      </c>
      <c r="D267" s="133" t="s">
        <v>1008</v>
      </c>
      <c r="E267" s="133" t="s">
        <v>1009</v>
      </c>
      <c r="F267" s="133" t="s">
        <v>1010</v>
      </c>
      <c r="G267" s="133" t="s">
        <v>1011</v>
      </c>
      <c r="H267" s="133" t="s">
        <v>1012</v>
      </c>
      <c r="I267" s="133" t="s">
        <v>1013</v>
      </c>
      <c r="J267" s="133">
        <v>-24.06</v>
      </c>
      <c r="K267" s="133">
        <v>3.6139999999999999</v>
      </c>
    </row>
    <row r="268" spans="1:11" ht="19.899999999999999" customHeight="1" x14ac:dyDescent="0.25">
      <c r="A268" s="1" t="s">
        <v>218</v>
      </c>
      <c r="B268" s="129"/>
      <c r="C268" s="134">
        <v>0</v>
      </c>
      <c r="D268" s="134">
        <v>0</v>
      </c>
      <c r="E268" s="134">
        <v>0</v>
      </c>
      <c r="F268" s="134">
        <v>0</v>
      </c>
      <c r="G268" s="134">
        <v>0</v>
      </c>
      <c r="H268" s="134">
        <v>0</v>
      </c>
      <c r="I268" s="134">
        <v>0</v>
      </c>
      <c r="J268" s="134">
        <v>0</v>
      </c>
      <c r="K268" s="134">
        <v>0</v>
      </c>
    </row>
    <row r="269" spans="1:11" ht="19.899999999999999" customHeight="1" x14ac:dyDescent="0.25">
      <c r="A269" s="2" t="s">
        <v>219</v>
      </c>
      <c r="B269" s="131"/>
      <c r="C269" s="133">
        <v>0</v>
      </c>
      <c r="D269" s="133">
        <v>0</v>
      </c>
      <c r="E269" s="133" t="s">
        <v>1014</v>
      </c>
      <c r="F269" s="133" t="s">
        <v>1015</v>
      </c>
      <c r="G269" s="133" t="s">
        <v>1016</v>
      </c>
      <c r="H269" s="133">
        <v>537.92200000000003</v>
      </c>
      <c r="I269" s="133" t="s">
        <v>1017</v>
      </c>
      <c r="J269" s="133">
        <v>0</v>
      </c>
      <c r="K269" s="133">
        <v>-1.4610000000000001</v>
      </c>
    </row>
    <row r="270" spans="1:11" ht="19.899999999999999" customHeight="1" x14ac:dyDescent="0.25">
      <c r="A270" s="1" t="s">
        <v>220</v>
      </c>
      <c r="B270" s="129"/>
      <c r="C270" s="134" t="s">
        <v>1018</v>
      </c>
      <c r="D270" s="134">
        <v>374.15100000000001</v>
      </c>
      <c r="E270" s="134">
        <v>469.82900000000001</v>
      </c>
      <c r="F270" s="134">
        <v>552.16499999999996</v>
      </c>
      <c r="G270" s="134">
        <v>0</v>
      </c>
      <c r="H270" s="134">
        <v>0</v>
      </c>
      <c r="I270" s="134">
        <v>605.29300000000001</v>
      </c>
      <c r="J270" s="134">
        <v>0</v>
      </c>
      <c r="K270" s="134">
        <v>0</v>
      </c>
    </row>
    <row r="271" spans="1:11" ht="19.899999999999999" customHeight="1" x14ac:dyDescent="0.25">
      <c r="A271" s="2" t="s">
        <v>221</v>
      </c>
      <c r="B271" s="131"/>
      <c r="C271" s="133">
        <v>0</v>
      </c>
      <c r="D271" s="133">
        <v>0</v>
      </c>
      <c r="E271" s="133">
        <v>0</v>
      </c>
      <c r="F271" s="133">
        <v>0</v>
      </c>
      <c r="G271" s="133">
        <v>0</v>
      </c>
      <c r="H271" s="133">
        <v>0</v>
      </c>
      <c r="I271" s="133">
        <v>0</v>
      </c>
      <c r="J271" s="133">
        <v>0</v>
      </c>
      <c r="K271" s="133">
        <v>0</v>
      </c>
    </row>
    <row r="272" spans="1:11" ht="19.899999999999999" customHeight="1" x14ac:dyDescent="0.25">
      <c r="A272" s="1" t="s">
        <v>222</v>
      </c>
      <c r="B272" s="129"/>
      <c r="C272" s="134">
        <v>0</v>
      </c>
      <c r="D272" s="134">
        <v>0</v>
      </c>
      <c r="E272" s="134" t="s">
        <v>1019</v>
      </c>
      <c r="F272" s="134">
        <v>-166.726</v>
      </c>
      <c r="G272" s="134" t="s">
        <v>1020</v>
      </c>
      <c r="H272" s="134">
        <v>-941.33600000000001</v>
      </c>
      <c r="I272" s="134" t="s">
        <v>1021</v>
      </c>
      <c r="J272" s="134">
        <v>918</v>
      </c>
      <c r="K272" s="134">
        <v>74.19</v>
      </c>
    </row>
    <row r="273" spans="1:11" ht="19.899999999999999" customHeight="1" x14ac:dyDescent="0.25">
      <c r="A273" s="2" t="s">
        <v>223</v>
      </c>
      <c r="B273" s="131"/>
      <c r="C273" s="135" t="s">
        <v>620</v>
      </c>
      <c r="D273" s="135" t="s">
        <v>621</v>
      </c>
      <c r="E273" s="135" t="s">
        <v>1022</v>
      </c>
      <c r="F273" s="135" t="s">
        <v>623</v>
      </c>
      <c r="G273" s="135" t="s">
        <v>624</v>
      </c>
      <c r="H273" s="135" t="s">
        <v>625</v>
      </c>
      <c r="I273" s="135" t="s">
        <v>626</v>
      </c>
      <c r="J273" s="135">
        <v>53.49</v>
      </c>
      <c r="K273" s="135">
        <v>77.070999999999998</v>
      </c>
    </row>
    <row r="274" spans="1:11" ht="19.899999999999999" customHeight="1" x14ac:dyDescent="0.25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1:11" ht="19.899999999999999" customHeight="1" x14ac:dyDescent="0.25">
      <c r="A275" s="2" t="s">
        <v>224</v>
      </c>
      <c r="B275" s="131"/>
      <c r="C275" s="135">
        <v>0</v>
      </c>
      <c r="D275" s="135">
        <v>0</v>
      </c>
      <c r="E275" s="135">
        <v>0</v>
      </c>
      <c r="F275" s="135">
        <v>0</v>
      </c>
      <c r="G275" s="135">
        <v>0</v>
      </c>
      <c r="H275" s="135">
        <v>0</v>
      </c>
      <c r="I275" s="135">
        <v>0</v>
      </c>
      <c r="J275" s="135">
        <v>0</v>
      </c>
      <c r="K275" s="135">
        <v>0</v>
      </c>
    </row>
    <row r="276" spans="1:11" ht="19.899999999999999" customHeight="1" x14ac:dyDescent="0.25">
      <c r="A276" s="1" t="s">
        <v>225</v>
      </c>
      <c r="B276" s="129"/>
      <c r="C276" s="132" t="s">
        <v>628</v>
      </c>
      <c r="D276" s="132" t="s">
        <v>1023</v>
      </c>
      <c r="E276" s="132" t="s">
        <v>630</v>
      </c>
      <c r="F276" s="132" t="s">
        <v>1024</v>
      </c>
      <c r="G276" s="132" t="s">
        <v>632</v>
      </c>
      <c r="H276" s="132" t="s">
        <v>633</v>
      </c>
      <c r="I276" s="132" t="s">
        <v>1025</v>
      </c>
      <c r="J276" s="132">
        <v>168.64500000000001</v>
      </c>
      <c r="K276" s="132">
        <v>119.515</v>
      </c>
    </row>
    <row r="277" spans="1:11" ht="19.899999999999999" customHeight="1" x14ac:dyDescent="0.25">
      <c r="A277" s="2" t="s">
        <v>226</v>
      </c>
      <c r="B277" s="131"/>
      <c r="C277" s="133" t="s">
        <v>1026</v>
      </c>
      <c r="D277" s="133">
        <v>0</v>
      </c>
      <c r="E277" s="133">
        <v>0</v>
      </c>
      <c r="F277" s="133">
        <v>0</v>
      </c>
      <c r="G277" s="133">
        <v>0</v>
      </c>
      <c r="H277" s="133">
        <v>0</v>
      </c>
      <c r="I277" s="133">
        <v>0</v>
      </c>
      <c r="J277" s="133">
        <v>0</v>
      </c>
      <c r="K277" s="133">
        <v>0</v>
      </c>
    </row>
    <row r="278" spans="1:11" ht="19.899999999999999" customHeight="1" x14ac:dyDescent="0.25">
      <c r="A278" s="1" t="s">
        <v>227</v>
      </c>
      <c r="B278" s="129"/>
      <c r="C278" s="134" t="s">
        <v>924</v>
      </c>
      <c r="D278" s="134" t="s">
        <v>925</v>
      </c>
      <c r="E278" s="134" t="s">
        <v>926</v>
      </c>
      <c r="F278" s="134" t="s">
        <v>927</v>
      </c>
      <c r="G278" s="134" t="s">
        <v>928</v>
      </c>
      <c r="H278" s="134" t="s">
        <v>929</v>
      </c>
      <c r="I278" s="134" t="s">
        <v>930</v>
      </c>
      <c r="J278" s="134">
        <v>17.893000000000001</v>
      </c>
      <c r="K278" s="134">
        <v>75.903999999999996</v>
      </c>
    </row>
    <row r="279" spans="1:11" ht="19.899999999999999" customHeight="1" x14ac:dyDescent="0.25">
      <c r="A279" s="2" t="s">
        <v>228</v>
      </c>
      <c r="B279" s="131"/>
      <c r="C279" s="133">
        <v>0</v>
      </c>
      <c r="D279" s="133">
        <v>0</v>
      </c>
      <c r="E279" s="133">
        <v>0</v>
      </c>
      <c r="F279" s="133">
        <v>0</v>
      </c>
      <c r="G279" s="133" t="s">
        <v>1027</v>
      </c>
      <c r="H279" s="133" t="s">
        <v>1028</v>
      </c>
      <c r="I279" s="133">
        <v>0</v>
      </c>
      <c r="J279" s="133">
        <v>-34.765999999999998</v>
      </c>
      <c r="K279" s="133">
        <v>-18.263000000000002</v>
      </c>
    </row>
    <row r="280" spans="1:11" ht="19.899999999999999" customHeight="1" x14ac:dyDescent="0.25">
      <c r="A280" s="1" t="s">
        <v>229</v>
      </c>
      <c r="B280" s="129"/>
      <c r="C280" s="134">
        <v>0</v>
      </c>
      <c r="D280" s="134">
        <v>0</v>
      </c>
      <c r="E280" s="134">
        <v>0</v>
      </c>
      <c r="F280" s="134">
        <v>0</v>
      </c>
      <c r="G280" s="134">
        <v>0</v>
      </c>
      <c r="H280" s="134">
        <v>0</v>
      </c>
      <c r="I280" s="134">
        <v>0</v>
      </c>
      <c r="J280" s="134">
        <v>0</v>
      </c>
      <c r="K280" s="134">
        <v>0</v>
      </c>
    </row>
    <row r="281" spans="1:11" ht="19.899999999999999" customHeight="1" x14ac:dyDescent="0.25">
      <c r="A281" s="2" t="s">
        <v>230</v>
      </c>
      <c r="B281" s="131"/>
      <c r="C281" s="133">
        <v>0</v>
      </c>
      <c r="D281" s="133">
        <v>0</v>
      </c>
      <c r="E281" s="133" t="s">
        <v>1029</v>
      </c>
      <c r="F281" s="133" t="s">
        <v>1030</v>
      </c>
      <c r="G281" s="133" t="s">
        <v>1031</v>
      </c>
      <c r="H281" s="133">
        <v>472.68599999999998</v>
      </c>
      <c r="I281" s="133" t="s">
        <v>1032</v>
      </c>
      <c r="J281" s="133">
        <v>0</v>
      </c>
      <c r="K281" s="133">
        <v>1.4610000000000001</v>
      </c>
    </row>
    <row r="282" spans="1:11" ht="19.899999999999999" customHeight="1" x14ac:dyDescent="0.25">
      <c r="A282" s="1" t="s">
        <v>231</v>
      </c>
      <c r="B282" s="129"/>
      <c r="C282" s="134">
        <v>0</v>
      </c>
      <c r="D282" s="134">
        <v>0</v>
      </c>
      <c r="E282" s="134">
        <v>0</v>
      </c>
      <c r="F282" s="134">
        <v>0</v>
      </c>
      <c r="G282" s="134">
        <v>0</v>
      </c>
      <c r="H282" s="134">
        <v>0</v>
      </c>
      <c r="I282" s="134">
        <v>0</v>
      </c>
      <c r="J282" s="134">
        <v>2.85</v>
      </c>
      <c r="K282" s="134">
        <v>2.9550000000000001</v>
      </c>
    </row>
    <row r="283" spans="1:11" ht="19.899999999999999" customHeight="1" x14ac:dyDescent="0.25">
      <c r="A283" s="2" t="s">
        <v>232</v>
      </c>
      <c r="B283" s="131"/>
      <c r="C283" s="133" t="s">
        <v>1033</v>
      </c>
      <c r="D283" s="133">
        <v>-750.27499999999998</v>
      </c>
      <c r="E283" s="133" t="s">
        <v>1034</v>
      </c>
      <c r="F283" s="133">
        <v>-183.74799999999999</v>
      </c>
      <c r="G283" s="133">
        <v>-207.11799999999999</v>
      </c>
      <c r="H283" s="133">
        <v>24.917000000000002</v>
      </c>
      <c r="I283" s="133">
        <v>124.47499999999999</v>
      </c>
      <c r="J283" s="133">
        <v>-513</v>
      </c>
      <c r="K283" s="133">
        <v>-1.071</v>
      </c>
    </row>
    <row r="284" spans="1:11" ht="19.899999999999999" customHeight="1" x14ac:dyDescent="0.25">
      <c r="A284" s="1" t="s">
        <v>233</v>
      </c>
      <c r="B284" s="129"/>
      <c r="C284" s="132" t="s">
        <v>627</v>
      </c>
      <c r="D284" s="132" t="s">
        <v>628</v>
      </c>
      <c r="E284" s="132" t="s">
        <v>629</v>
      </c>
      <c r="F284" s="132" t="s">
        <v>630</v>
      </c>
      <c r="G284" s="132" t="s">
        <v>631</v>
      </c>
      <c r="H284" s="132" t="s">
        <v>1035</v>
      </c>
      <c r="I284" s="132" t="s">
        <v>633</v>
      </c>
      <c r="J284" s="132">
        <v>154.10900000000001</v>
      </c>
      <c r="K284" s="132">
        <v>180.501</v>
      </c>
    </row>
    <row r="285" spans="1:11" ht="19.899999999999999" customHeight="1" x14ac:dyDescent="0.25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</row>
    <row r="286" spans="1:11" ht="19.899999999999999" customHeight="1" x14ac:dyDescent="0.25">
      <c r="A286" s="1" t="s">
        <v>234</v>
      </c>
      <c r="B286" s="129"/>
      <c r="C286" s="132" t="s">
        <v>603</v>
      </c>
      <c r="D286" s="132" t="s">
        <v>604</v>
      </c>
      <c r="E286" s="132" t="s">
        <v>1036</v>
      </c>
      <c r="F286" s="132" t="s">
        <v>606</v>
      </c>
      <c r="G286" s="132" t="s">
        <v>607</v>
      </c>
      <c r="H286" s="132" t="s">
        <v>1037</v>
      </c>
      <c r="I286" s="132" t="s">
        <v>609</v>
      </c>
      <c r="J286" s="132">
        <v>580.25900000000001</v>
      </c>
      <c r="K286" s="132">
        <v>625.67899999999997</v>
      </c>
    </row>
    <row r="287" spans="1:11" ht="19.899999999999999" customHeight="1" x14ac:dyDescent="0.25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8" spans="1:11" ht="19.899999999999999" customHeight="1" x14ac:dyDescent="0.25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</row>
    <row r="289" spans="1:12" ht="19.899999999999999" customHeight="1" thickBot="1" x14ac:dyDescent="0.3">
      <c r="A289" s="147" t="s">
        <v>235</v>
      </c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</row>
    <row r="290" spans="1:12" ht="19.899999999999999" customHeight="1" x14ac:dyDescent="0.25">
      <c r="A290" s="123" t="s">
        <v>1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2" ht="19.899999999999999" customHeight="1" x14ac:dyDescent="0.25">
      <c r="A291" s="124" t="s">
        <v>3</v>
      </c>
      <c r="B291" s="125">
        <v>2019</v>
      </c>
      <c r="C291" s="125">
        <v>2018</v>
      </c>
      <c r="D291" s="125">
        <v>2017</v>
      </c>
      <c r="E291" s="125">
        <v>2016</v>
      </c>
      <c r="F291" s="125">
        <v>2015</v>
      </c>
      <c r="G291" s="125">
        <v>2014</v>
      </c>
      <c r="H291" s="125">
        <v>2013</v>
      </c>
      <c r="I291" s="125">
        <v>2012</v>
      </c>
      <c r="J291" s="125">
        <v>2011</v>
      </c>
      <c r="K291" s="125">
        <v>2010</v>
      </c>
    </row>
    <row r="292" spans="1:12" ht="19.899999999999999" customHeight="1" x14ac:dyDescent="0.25">
      <c r="A292" s="124" t="s">
        <v>4</v>
      </c>
      <c r="B292" s="125"/>
      <c r="C292" s="125">
        <v>12</v>
      </c>
      <c r="D292" s="125">
        <v>12</v>
      </c>
      <c r="E292" s="125">
        <v>12</v>
      </c>
      <c r="F292" s="125">
        <v>12</v>
      </c>
      <c r="G292" s="125">
        <v>12</v>
      </c>
      <c r="H292" s="125">
        <v>12</v>
      </c>
      <c r="I292" s="125">
        <v>12</v>
      </c>
      <c r="J292" s="125">
        <v>12</v>
      </c>
      <c r="K292" s="125">
        <v>12</v>
      </c>
    </row>
    <row r="293" spans="1:12" ht="19.899999999999999" customHeight="1" x14ac:dyDescent="0.25">
      <c r="A293" s="124" t="s">
        <v>5</v>
      </c>
      <c r="B293" s="125"/>
      <c r="C293" s="125" t="s">
        <v>6</v>
      </c>
      <c r="D293" s="125" t="s">
        <v>6</v>
      </c>
      <c r="E293" s="125" t="s">
        <v>6</v>
      </c>
      <c r="F293" s="125" t="s">
        <v>6</v>
      </c>
      <c r="G293" s="125" t="s">
        <v>6</v>
      </c>
      <c r="H293" s="125" t="s">
        <v>6</v>
      </c>
      <c r="I293" s="125" t="s">
        <v>6</v>
      </c>
      <c r="J293" s="125" t="s">
        <v>6</v>
      </c>
      <c r="K293" s="125" t="s">
        <v>6</v>
      </c>
    </row>
    <row r="294" spans="1:12" ht="19.899999999999999" customHeight="1" x14ac:dyDescent="0.25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</row>
    <row r="295" spans="1:12" ht="19.899999999999999" customHeight="1" x14ac:dyDescent="0.25">
      <c r="A295" s="126" t="s">
        <v>236</v>
      </c>
      <c r="B295" s="127" t="s">
        <v>8</v>
      </c>
      <c r="C295" s="127" t="s">
        <v>486</v>
      </c>
      <c r="D295" s="127" t="s">
        <v>486</v>
      </c>
      <c r="E295" s="127" t="s">
        <v>486</v>
      </c>
      <c r="F295" s="127" t="s">
        <v>486</v>
      </c>
      <c r="G295" s="127" t="s">
        <v>486</v>
      </c>
      <c r="H295" s="127" t="s">
        <v>486</v>
      </c>
      <c r="I295" s="127" t="s">
        <v>486</v>
      </c>
      <c r="J295" s="127" t="s">
        <v>332</v>
      </c>
      <c r="K295" s="127" t="s">
        <v>332</v>
      </c>
      <c r="L295" t="s">
        <v>2</v>
      </c>
    </row>
    <row r="296" spans="1:12" ht="19.899999999999999" customHeight="1" x14ac:dyDescent="0.25">
      <c r="A296" s="1" t="s">
        <v>237</v>
      </c>
      <c r="B296" s="129"/>
      <c r="C296" s="134" t="s">
        <v>1038</v>
      </c>
      <c r="D296" s="134" t="s">
        <v>1039</v>
      </c>
      <c r="E296" s="134" t="s">
        <v>1040</v>
      </c>
      <c r="F296" s="134">
        <v>-231.60900000000001</v>
      </c>
      <c r="G296" s="134" t="s">
        <v>1041</v>
      </c>
      <c r="H296" s="134" t="s">
        <v>1042</v>
      </c>
      <c r="I296" s="134" t="s">
        <v>1043</v>
      </c>
      <c r="J296" s="134">
        <v>111.255</v>
      </c>
      <c r="K296" s="134">
        <v>171.31</v>
      </c>
    </row>
    <row r="297" spans="1:12" ht="19.899999999999999" customHeight="1" x14ac:dyDescent="0.25">
      <c r="A297" s="2" t="s">
        <v>238</v>
      </c>
      <c r="B297" s="131"/>
      <c r="C297" s="133" t="s">
        <v>1044</v>
      </c>
      <c r="D297" s="133" t="s">
        <v>1045</v>
      </c>
      <c r="E297" s="133" t="s">
        <v>1046</v>
      </c>
      <c r="F297" s="133" t="s">
        <v>1047</v>
      </c>
      <c r="G297" s="133" t="s">
        <v>1048</v>
      </c>
      <c r="H297" s="133" t="s">
        <v>1049</v>
      </c>
      <c r="I297" s="133" t="s">
        <v>1050</v>
      </c>
      <c r="J297" s="133">
        <v>93.93</v>
      </c>
      <c r="K297" s="133">
        <v>77.519000000000005</v>
      </c>
    </row>
    <row r="298" spans="1:12" ht="19.899999999999999" customHeight="1" x14ac:dyDescent="0.25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1:12" ht="19.899999999999999" customHeight="1" x14ac:dyDescent="0.25">
      <c r="A299" s="2" t="s">
        <v>239</v>
      </c>
      <c r="B299" s="131"/>
      <c r="C299" s="135" t="s">
        <v>1051</v>
      </c>
      <c r="D299" s="135" t="s">
        <v>1052</v>
      </c>
      <c r="E299" s="135" t="s">
        <v>1053</v>
      </c>
      <c r="F299" s="135" t="s">
        <v>1054</v>
      </c>
      <c r="G299" s="135" t="s">
        <v>1055</v>
      </c>
      <c r="H299" s="135" t="s">
        <v>1056</v>
      </c>
      <c r="I299" s="135" t="s">
        <v>1057</v>
      </c>
      <c r="J299" s="135">
        <v>205.185</v>
      </c>
      <c r="K299" s="135">
        <v>248.82900000000001</v>
      </c>
    </row>
    <row r="300" spans="1:12" ht="19.899999999999999" customHeight="1" x14ac:dyDescent="0.25">
      <c r="A300" s="1" t="s">
        <v>240</v>
      </c>
      <c r="B300" s="129"/>
      <c r="C300" s="134">
        <v>0</v>
      </c>
      <c r="D300" s="134">
        <v>0</v>
      </c>
      <c r="E300" s="134">
        <v>0</v>
      </c>
      <c r="F300" s="134">
        <v>0</v>
      </c>
      <c r="G300" s="134">
        <v>0</v>
      </c>
      <c r="H300" s="134">
        <v>0</v>
      </c>
      <c r="I300" s="134">
        <v>0</v>
      </c>
      <c r="J300" s="134">
        <v>0</v>
      </c>
      <c r="K300" s="134">
        <v>0</v>
      </c>
    </row>
    <row r="301" spans="1:12" ht="19.899999999999999" customHeight="1" x14ac:dyDescent="0.25">
      <c r="A301" s="2" t="s">
        <v>241</v>
      </c>
      <c r="B301" s="131"/>
      <c r="C301" s="133">
        <v>0</v>
      </c>
      <c r="D301" s="133">
        <v>0</v>
      </c>
      <c r="E301" s="133">
        <v>0</v>
      </c>
      <c r="F301" s="133">
        <v>0</v>
      </c>
      <c r="G301" s="133">
        <v>0</v>
      </c>
      <c r="H301" s="133">
        <v>0</v>
      </c>
      <c r="I301" s="133">
        <v>0</v>
      </c>
      <c r="J301" s="133">
        <v>0</v>
      </c>
      <c r="K301" s="133">
        <v>0</v>
      </c>
    </row>
    <row r="302" spans="1:12" ht="19.899999999999999" customHeight="1" x14ac:dyDescent="0.25">
      <c r="A302" s="1" t="s">
        <v>242</v>
      </c>
      <c r="B302" s="129"/>
      <c r="C302" s="132" t="s">
        <v>1058</v>
      </c>
      <c r="D302" s="132" t="s">
        <v>1059</v>
      </c>
      <c r="E302" s="132" t="s">
        <v>1060</v>
      </c>
      <c r="F302" s="132" t="s">
        <v>1061</v>
      </c>
      <c r="G302" s="132" t="s">
        <v>1062</v>
      </c>
      <c r="H302" s="132" t="s">
        <v>1063</v>
      </c>
      <c r="I302" s="132" t="s">
        <v>1064</v>
      </c>
      <c r="J302" s="132">
        <v>-131.709</v>
      </c>
      <c r="K302" s="132">
        <v>-89.873000000000005</v>
      </c>
    </row>
    <row r="303" spans="1:12" ht="19.899999999999999" customHeight="1" x14ac:dyDescent="0.25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</row>
    <row r="304" spans="1:12" ht="19.899999999999999" customHeight="1" x14ac:dyDescent="0.25">
      <c r="A304" s="1" t="s">
        <v>243</v>
      </c>
      <c r="B304" s="129"/>
      <c r="C304" s="134" t="s">
        <v>1065</v>
      </c>
      <c r="D304" s="134" t="s">
        <v>1066</v>
      </c>
      <c r="E304" s="134" t="s">
        <v>1067</v>
      </c>
      <c r="F304" s="134" t="s">
        <v>1068</v>
      </c>
      <c r="G304" s="134">
        <v>202.64400000000001</v>
      </c>
      <c r="H304" s="134" t="s">
        <v>1069</v>
      </c>
      <c r="I304" s="134" t="s">
        <v>1070</v>
      </c>
      <c r="J304" s="134">
        <v>-57.237000000000002</v>
      </c>
      <c r="K304" s="134">
        <v>-84.887</v>
      </c>
    </row>
    <row r="305" spans="1:11" ht="19.899999999999999" customHeight="1" x14ac:dyDescent="0.25">
      <c r="A305" s="2" t="s">
        <v>244</v>
      </c>
      <c r="B305" s="131"/>
      <c r="C305" s="133" t="s">
        <v>1071</v>
      </c>
      <c r="D305" s="133" t="s">
        <v>1072</v>
      </c>
      <c r="E305" s="133" t="s">
        <v>1073</v>
      </c>
      <c r="F305" s="133" t="s">
        <v>1074</v>
      </c>
      <c r="G305" s="133" t="s">
        <v>1075</v>
      </c>
      <c r="H305" s="133" t="s">
        <v>1076</v>
      </c>
      <c r="I305" s="133" t="s">
        <v>1077</v>
      </c>
      <c r="J305" s="133">
        <v>-150.22399999999999</v>
      </c>
      <c r="K305" s="133">
        <v>141.47399999999999</v>
      </c>
    </row>
    <row r="306" spans="1:11" ht="19.899999999999999" customHeight="1" x14ac:dyDescent="0.25">
      <c r="A306" s="1" t="s">
        <v>245</v>
      </c>
      <c r="B306" s="129"/>
      <c r="C306" s="134" t="s">
        <v>1078</v>
      </c>
      <c r="D306" s="134" t="s">
        <v>1079</v>
      </c>
      <c r="E306" s="134" t="s">
        <v>1080</v>
      </c>
      <c r="F306" s="134" t="s">
        <v>1081</v>
      </c>
      <c r="G306" s="134" t="s">
        <v>1082</v>
      </c>
      <c r="H306" s="134" t="s">
        <v>1083</v>
      </c>
      <c r="I306" s="134" t="s">
        <v>1084</v>
      </c>
      <c r="J306" s="134">
        <v>75.751999999999995</v>
      </c>
      <c r="K306" s="134">
        <v>-146.46</v>
      </c>
    </row>
    <row r="307" spans="1:11" ht="19.899999999999999" customHeight="1" x14ac:dyDescent="0.25">
      <c r="A307" s="2" t="s">
        <v>246</v>
      </c>
      <c r="B307" s="131"/>
      <c r="C307" s="133">
        <v>0</v>
      </c>
      <c r="D307" s="133">
        <v>0</v>
      </c>
      <c r="E307" s="133">
        <v>0</v>
      </c>
      <c r="F307" s="133">
        <v>0</v>
      </c>
      <c r="G307" s="133">
        <v>0</v>
      </c>
      <c r="H307" s="133">
        <v>0</v>
      </c>
      <c r="I307" s="133">
        <v>0</v>
      </c>
      <c r="J307" s="133">
        <v>0</v>
      </c>
      <c r="K307" s="133">
        <v>0</v>
      </c>
    </row>
    <row r="308" spans="1:11" ht="19.899999999999999" customHeight="1" x14ac:dyDescent="0.25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1:11" ht="19.899999999999999" customHeight="1" x14ac:dyDescent="0.25">
      <c r="A309" s="2" t="s">
        <v>247</v>
      </c>
      <c r="B309" s="131"/>
      <c r="C309" s="135" t="s">
        <v>1085</v>
      </c>
      <c r="D309" s="135" t="s">
        <v>1086</v>
      </c>
      <c r="E309" s="135" t="s">
        <v>1087</v>
      </c>
      <c r="F309" s="135" t="s">
        <v>1088</v>
      </c>
      <c r="G309" s="135" t="s">
        <v>1089</v>
      </c>
      <c r="H309" s="135" t="s">
        <v>1090</v>
      </c>
      <c r="I309" s="135" t="s">
        <v>1091</v>
      </c>
      <c r="J309" s="135">
        <v>73.475999999999999</v>
      </c>
      <c r="K309" s="135">
        <v>158.95599999999999</v>
      </c>
    </row>
    <row r="310" spans="1:11" ht="19.899999999999999" customHeight="1" x14ac:dyDescent="0.25">
      <c r="A310" s="1" t="s">
        <v>248</v>
      </c>
      <c r="B310" s="129"/>
      <c r="C310" s="134" t="s">
        <v>1092</v>
      </c>
      <c r="D310" s="134" t="s">
        <v>1093</v>
      </c>
      <c r="E310" s="134" t="s">
        <v>1094</v>
      </c>
      <c r="F310" s="134" t="s">
        <v>1095</v>
      </c>
      <c r="G310" s="134" t="s">
        <v>1096</v>
      </c>
      <c r="H310" s="134" t="s">
        <v>1097</v>
      </c>
      <c r="I310" s="134" t="s">
        <v>1098</v>
      </c>
      <c r="J310" s="134">
        <v>126.405</v>
      </c>
      <c r="K310" s="134">
        <v>102.071</v>
      </c>
    </row>
    <row r="311" spans="1:11" ht="19.899999999999999" customHeight="1" x14ac:dyDescent="0.25">
      <c r="A311" s="2" t="s">
        <v>249</v>
      </c>
      <c r="B311" s="131"/>
      <c r="C311" s="133" t="s">
        <v>1099</v>
      </c>
      <c r="D311" s="133" t="s">
        <v>1100</v>
      </c>
      <c r="E311" s="133" t="s">
        <v>1101</v>
      </c>
      <c r="F311" s="133" t="s">
        <v>1102</v>
      </c>
      <c r="G311" s="133" t="s">
        <v>1103</v>
      </c>
      <c r="H311" s="133" t="s">
        <v>1104</v>
      </c>
      <c r="I311" s="133" t="s">
        <v>1105</v>
      </c>
      <c r="J311" s="133">
        <v>84.850999999999999</v>
      </c>
      <c r="K311" s="133">
        <v>52.631999999999998</v>
      </c>
    </row>
    <row r="312" spans="1:11" ht="19.899999999999999" customHeight="1" x14ac:dyDescent="0.25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1:11" ht="19.899999999999999" customHeight="1" x14ac:dyDescent="0.25">
      <c r="A313" s="2" t="s">
        <v>250</v>
      </c>
      <c r="B313" s="131"/>
      <c r="C313" s="135" t="s">
        <v>1106</v>
      </c>
      <c r="D313" s="135" t="s">
        <v>1107</v>
      </c>
      <c r="E313" s="135" t="s">
        <v>1108</v>
      </c>
      <c r="F313" s="135" t="s">
        <v>1109</v>
      </c>
      <c r="G313" s="135" t="s">
        <v>1110</v>
      </c>
      <c r="H313" s="135" t="s">
        <v>1111</v>
      </c>
      <c r="I313" s="135" t="s">
        <v>1112</v>
      </c>
      <c r="J313" s="135">
        <v>-137.78</v>
      </c>
      <c r="K313" s="135">
        <v>4.2530000000000001</v>
      </c>
    </row>
    <row r="314" spans="1:11" ht="19.899999999999999" customHeight="1" x14ac:dyDescent="0.25">
      <c r="A314" s="1" t="s">
        <v>251</v>
      </c>
      <c r="B314" s="129"/>
      <c r="C314" s="134">
        <v>0</v>
      </c>
      <c r="D314" s="134">
        <v>0</v>
      </c>
      <c r="E314" s="134">
        <v>80.742999999999995</v>
      </c>
      <c r="F314" s="134">
        <v>165.90600000000001</v>
      </c>
      <c r="G314" s="134" t="s">
        <v>978</v>
      </c>
      <c r="H314" s="134" t="s">
        <v>977</v>
      </c>
      <c r="I314" s="134">
        <v>0</v>
      </c>
      <c r="J314" s="134">
        <v>34.765999999999998</v>
      </c>
      <c r="K314" s="134">
        <v>18.263000000000002</v>
      </c>
    </row>
    <row r="315" spans="1:11" ht="19.899999999999999" customHeight="1" x14ac:dyDescent="0.25">
      <c r="A315" s="2" t="s">
        <v>252</v>
      </c>
      <c r="B315" s="131"/>
      <c r="C315" s="133">
        <v>0</v>
      </c>
      <c r="D315" s="133">
        <v>0</v>
      </c>
      <c r="E315" s="133">
        <v>0</v>
      </c>
      <c r="F315" s="133">
        <v>0</v>
      </c>
      <c r="G315" s="133">
        <v>0</v>
      </c>
      <c r="H315" s="133">
        <v>0</v>
      </c>
      <c r="I315" s="133">
        <v>0</v>
      </c>
      <c r="J315" s="133">
        <v>0</v>
      </c>
      <c r="K315" s="133">
        <v>0</v>
      </c>
    </row>
    <row r="316" spans="1:11" ht="19.899999999999999" customHeight="1" x14ac:dyDescent="0.25">
      <c r="A316" s="1" t="s">
        <v>253</v>
      </c>
      <c r="B316" s="129"/>
      <c r="C316" s="132" t="s">
        <v>1106</v>
      </c>
      <c r="D316" s="132" t="s">
        <v>1107</v>
      </c>
      <c r="E316" s="132" t="s">
        <v>1113</v>
      </c>
      <c r="F316" s="132" t="s">
        <v>1114</v>
      </c>
      <c r="G316" s="132" t="s">
        <v>1115</v>
      </c>
      <c r="H316" s="132" t="s">
        <v>1116</v>
      </c>
      <c r="I316" s="132" t="s">
        <v>1112</v>
      </c>
      <c r="J316" s="132">
        <v>-172.54599999999999</v>
      </c>
      <c r="K316" s="132">
        <v>-14.01</v>
      </c>
    </row>
    <row r="317" spans="1:11" ht="19.899999999999999" customHeight="1" x14ac:dyDescent="0.25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</row>
    <row r="318" spans="1:11" ht="19.899999999999999" customHeight="1" x14ac:dyDescent="0.25">
      <c r="A318" s="1" t="s">
        <v>254</v>
      </c>
      <c r="B318" s="129"/>
      <c r="C318" s="134" t="s">
        <v>1117</v>
      </c>
      <c r="D318" s="134" t="s">
        <v>1118</v>
      </c>
      <c r="E318" s="134" t="s">
        <v>1119</v>
      </c>
      <c r="F318" s="134" t="s">
        <v>1120</v>
      </c>
      <c r="G318" s="134" t="s">
        <v>1121</v>
      </c>
      <c r="H318" s="134" t="s">
        <v>1122</v>
      </c>
      <c r="I318" s="134" t="s">
        <v>1123</v>
      </c>
      <c r="J318" s="134">
        <v>88.576999999999998</v>
      </c>
      <c r="K318" s="134">
        <v>60.823999999999998</v>
      </c>
    </row>
    <row r="319" spans="1:11" ht="19.899999999999999" customHeight="1" x14ac:dyDescent="0.25">
      <c r="A319" s="2" t="s">
        <v>255</v>
      </c>
      <c r="B319" s="131"/>
      <c r="C319" s="133">
        <v>0</v>
      </c>
      <c r="D319" s="133">
        <v>2.444</v>
      </c>
      <c r="E319" s="133">
        <v>0</v>
      </c>
      <c r="F319" s="133">
        <v>0</v>
      </c>
      <c r="G319" s="133">
        <v>0</v>
      </c>
      <c r="H319" s="133">
        <v>0</v>
      </c>
      <c r="I319" s="133">
        <v>836</v>
      </c>
      <c r="J319" s="133">
        <v>0</v>
      </c>
      <c r="K319" s="133">
        <v>0</v>
      </c>
    </row>
    <row r="320" spans="1:11" ht="19.899999999999999" customHeight="1" x14ac:dyDescent="0.25">
      <c r="A320" s="1" t="s">
        <v>256</v>
      </c>
      <c r="B320" s="129"/>
      <c r="C320" s="134" t="s">
        <v>1124</v>
      </c>
      <c r="D320" s="134" t="s">
        <v>1125</v>
      </c>
      <c r="E320" s="134" t="s">
        <v>1126</v>
      </c>
      <c r="F320" s="134" t="s">
        <v>1127</v>
      </c>
      <c r="G320" s="134" t="s">
        <v>1128</v>
      </c>
      <c r="H320" s="134">
        <v>935.09799999999996</v>
      </c>
      <c r="I320" s="134" t="s">
        <v>1129</v>
      </c>
      <c r="J320" s="134">
        <v>0</v>
      </c>
      <c r="K320" s="134">
        <v>0</v>
      </c>
    </row>
    <row r="321" spans="1:11" ht="19.899999999999999" customHeight="1" x14ac:dyDescent="0.25">
      <c r="A321" s="2" t="s">
        <v>257</v>
      </c>
      <c r="B321" s="131"/>
      <c r="C321" s="133">
        <v>0</v>
      </c>
      <c r="D321" s="133">
        <v>0</v>
      </c>
      <c r="E321" s="133">
        <v>0</v>
      </c>
      <c r="F321" s="133">
        <v>0</v>
      </c>
      <c r="G321" s="133" t="s">
        <v>1130</v>
      </c>
      <c r="H321" s="133" t="s">
        <v>1131</v>
      </c>
      <c r="I321" s="133">
        <v>0</v>
      </c>
      <c r="J321" s="133">
        <v>0</v>
      </c>
      <c r="K321" s="133">
        <v>0</v>
      </c>
    </row>
    <row r="322" spans="1:11" ht="19.899999999999999" customHeight="1" x14ac:dyDescent="0.25">
      <c r="A322" s="1" t="s">
        <v>258</v>
      </c>
      <c r="B322" s="129"/>
      <c r="C322" s="134" t="s">
        <v>1132</v>
      </c>
      <c r="D322" s="134">
        <v>19.202999999999999</v>
      </c>
      <c r="E322" s="134" t="s">
        <v>1133</v>
      </c>
      <c r="F322" s="134">
        <v>35.155999999999999</v>
      </c>
      <c r="G322" s="134">
        <v>930.25699999999995</v>
      </c>
      <c r="H322" s="134" t="s">
        <v>1134</v>
      </c>
      <c r="I322" s="134" t="s">
        <v>1135</v>
      </c>
      <c r="J322" s="134">
        <v>860</v>
      </c>
      <c r="K322" s="134">
        <v>689</v>
      </c>
    </row>
    <row r="323" spans="1:11" ht="19.899999999999999" customHeight="1" x14ac:dyDescent="0.25">
      <c r="A323" s="2" t="s">
        <v>259</v>
      </c>
      <c r="B323" s="131"/>
      <c r="C323" s="133" t="s">
        <v>1136</v>
      </c>
      <c r="D323" s="133" t="s">
        <v>1137</v>
      </c>
      <c r="E323" s="133" t="s">
        <v>1138</v>
      </c>
      <c r="F323" s="133" t="s">
        <v>1139</v>
      </c>
      <c r="G323" s="133">
        <v>0</v>
      </c>
      <c r="H323" s="133">
        <v>0</v>
      </c>
      <c r="I323" s="133">
        <v>0</v>
      </c>
      <c r="J323" s="133">
        <v>0</v>
      </c>
      <c r="K323" s="133">
        <v>0</v>
      </c>
    </row>
    <row r="324" spans="1:11" ht="19.899999999999999" customHeight="1" x14ac:dyDescent="0.25">
      <c r="A324" s="1" t="s">
        <v>260</v>
      </c>
      <c r="B324" s="129"/>
      <c r="C324" s="134">
        <v>0</v>
      </c>
      <c r="D324" s="134">
        <v>0</v>
      </c>
      <c r="E324" s="134">
        <v>0</v>
      </c>
      <c r="F324" s="134">
        <v>0</v>
      </c>
      <c r="G324" s="134">
        <v>0</v>
      </c>
      <c r="H324" s="134">
        <v>0</v>
      </c>
      <c r="I324" s="134">
        <v>0</v>
      </c>
      <c r="J324" s="134">
        <v>0</v>
      </c>
      <c r="K324" s="134">
        <v>0</v>
      </c>
    </row>
    <row r="325" spans="1:11" ht="19.899999999999999" customHeight="1" x14ac:dyDescent="0.25">
      <c r="A325" s="2" t="s">
        <v>261</v>
      </c>
      <c r="B325" s="131"/>
      <c r="C325" s="135" t="s">
        <v>1140</v>
      </c>
      <c r="D325" s="135" t="s">
        <v>1141</v>
      </c>
      <c r="E325" s="135" t="s">
        <v>1142</v>
      </c>
      <c r="F325" s="135" t="s">
        <v>1143</v>
      </c>
      <c r="G325" s="135" t="s">
        <v>1144</v>
      </c>
      <c r="H325" s="135" t="s">
        <v>1145</v>
      </c>
      <c r="I325" s="135" t="s">
        <v>1146</v>
      </c>
      <c r="J325" s="135">
        <v>-87.716999999999999</v>
      </c>
      <c r="K325" s="135">
        <v>-60.134999999999998</v>
      </c>
    </row>
    <row r="326" spans="1:11" ht="19.899999999999999" customHeight="1" x14ac:dyDescent="0.25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1:11" ht="19.899999999999999" customHeight="1" x14ac:dyDescent="0.25">
      <c r="A327" s="2" t="s">
        <v>262</v>
      </c>
      <c r="B327" s="131"/>
      <c r="C327" s="133" t="s">
        <v>1147</v>
      </c>
      <c r="D327" s="133" t="s">
        <v>1148</v>
      </c>
      <c r="E327" s="133" t="s">
        <v>1149</v>
      </c>
      <c r="F327" s="133" t="s">
        <v>1150</v>
      </c>
      <c r="G327" s="133" t="s">
        <v>1151</v>
      </c>
      <c r="H327" s="133">
        <v>539.476</v>
      </c>
      <c r="I327" s="133" t="s">
        <v>1152</v>
      </c>
      <c r="J327" s="133">
        <v>314.02499999999998</v>
      </c>
      <c r="K327" s="133">
        <v>-82.915000000000006</v>
      </c>
    </row>
    <row r="328" spans="1:11" ht="19.899999999999999" customHeight="1" x14ac:dyDescent="0.25">
      <c r="A328" s="1" t="s">
        <v>263</v>
      </c>
      <c r="B328" s="129"/>
      <c r="C328" s="134">
        <v>0</v>
      </c>
      <c r="D328" s="134">
        <v>0</v>
      </c>
      <c r="E328" s="134" t="s">
        <v>1153</v>
      </c>
      <c r="F328" s="134" t="s">
        <v>998</v>
      </c>
      <c r="G328" s="134" t="s">
        <v>999</v>
      </c>
      <c r="H328" s="134" t="s">
        <v>1000</v>
      </c>
      <c r="I328" s="134">
        <v>0</v>
      </c>
      <c r="J328" s="134">
        <v>0</v>
      </c>
      <c r="K328" s="134">
        <v>130.87899999999999</v>
      </c>
    </row>
    <row r="329" spans="1:11" ht="19.899999999999999" customHeight="1" x14ac:dyDescent="0.25">
      <c r="A329" s="2" t="s">
        <v>264</v>
      </c>
      <c r="B329" s="131"/>
      <c r="C329" s="133" t="s">
        <v>1154</v>
      </c>
      <c r="D329" s="133" t="s">
        <v>1155</v>
      </c>
      <c r="E329" s="133" t="s">
        <v>1156</v>
      </c>
      <c r="F329" s="133" t="s">
        <v>1157</v>
      </c>
      <c r="G329" s="133" t="s">
        <v>1158</v>
      </c>
      <c r="H329" s="133" t="s">
        <v>1159</v>
      </c>
      <c r="I329" s="133" t="s">
        <v>1160</v>
      </c>
      <c r="J329" s="133">
        <v>0</v>
      </c>
      <c r="K329" s="133">
        <v>0</v>
      </c>
    </row>
    <row r="330" spans="1:11" ht="19.899999999999999" customHeight="1" x14ac:dyDescent="0.25">
      <c r="A330" s="1" t="s">
        <v>265</v>
      </c>
      <c r="B330" s="129"/>
      <c r="C330" s="134">
        <v>0</v>
      </c>
      <c r="D330" s="134">
        <v>0</v>
      </c>
      <c r="E330" s="134" t="s">
        <v>1161</v>
      </c>
      <c r="F330" s="134" t="s">
        <v>1001</v>
      </c>
      <c r="G330" s="134">
        <v>0</v>
      </c>
      <c r="H330" s="134">
        <v>0</v>
      </c>
      <c r="I330" s="134">
        <v>0</v>
      </c>
      <c r="J330" s="134">
        <v>0</v>
      </c>
      <c r="K330" s="134">
        <v>0</v>
      </c>
    </row>
    <row r="331" spans="1:11" ht="19.899999999999999" customHeight="1" x14ac:dyDescent="0.25">
      <c r="A331" s="2" t="s">
        <v>266</v>
      </c>
      <c r="B331" s="131"/>
      <c r="C331" s="135" t="s">
        <v>1162</v>
      </c>
      <c r="D331" s="135" t="s">
        <v>1163</v>
      </c>
      <c r="E331" s="135" t="s">
        <v>1164</v>
      </c>
      <c r="F331" s="135" t="s">
        <v>1165</v>
      </c>
      <c r="G331" s="135" t="s">
        <v>1166</v>
      </c>
      <c r="H331" s="135" t="s">
        <v>1167</v>
      </c>
      <c r="I331" s="135" t="s">
        <v>1168</v>
      </c>
      <c r="J331" s="135">
        <v>314.02499999999998</v>
      </c>
      <c r="K331" s="135">
        <v>47.963999999999999</v>
      </c>
    </row>
    <row r="332" spans="1:11" ht="19.899999999999999" customHeight="1" x14ac:dyDescent="0.25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1:11" ht="19.899999999999999" customHeight="1" x14ac:dyDescent="0.25">
      <c r="A333" s="2" t="s">
        <v>267</v>
      </c>
      <c r="B333" s="131"/>
      <c r="C333" s="135" t="s">
        <v>1169</v>
      </c>
      <c r="D333" s="135" t="s">
        <v>1170</v>
      </c>
      <c r="E333" s="135" t="s">
        <v>1171</v>
      </c>
      <c r="F333" s="135" t="s">
        <v>1172</v>
      </c>
      <c r="G333" s="135" t="s">
        <v>1173</v>
      </c>
      <c r="H333" s="135" t="s">
        <v>1174</v>
      </c>
      <c r="I333" s="135" t="s">
        <v>1175</v>
      </c>
      <c r="J333" s="135">
        <v>53.762</v>
      </c>
      <c r="K333" s="135">
        <v>-26.181000000000001</v>
      </c>
    </row>
    <row r="334" spans="1:11" ht="19.899999999999999" customHeight="1" x14ac:dyDescent="0.25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1:11" ht="19.899999999999999" customHeight="1" x14ac:dyDescent="0.25">
      <c r="A335" s="126" t="s">
        <v>61</v>
      </c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</row>
    <row r="336" spans="1:11" ht="19.899999999999999" customHeight="1" x14ac:dyDescent="0.25">
      <c r="A336" s="1" t="s">
        <v>268</v>
      </c>
      <c r="B336" s="129"/>
      <c r="C336" s="134">
        <v>0</v>
      </c>
      <c r="D336" s="134">
        <v>0</v>
      </c>
      <c r="E336" s="134">
        <v>80.742999999999995</v>
      </c>
      <c r="F336" s="134">
        <v>165.90600000000001</v>
      </c>
      <c r="G336" s="134">
        <v>0</v>
      </c>
      <c r="H336" s="134">
        <v>0</v>
      </c>
      <c r="I336" s="134">
        <v>0</v>
      </c>
      <c r="J336" s="134">
        <v>0</v>
      </c>
      <c r="K336" s="134">
        <v>0</v>
      </c>
    </row>
    <row r="337" spans="1:12" ht="19.899999999999999" customHeight="1" x14ac:dyDescent="0.25">
      <c r="A337" s="2" t="s">
        <v>269</v>
      </c>
      <c r="B337" s="131"/>
      <c r="C337" s="133">
        <v>871.60500000000002</v>
      </c>
      <c r="D337" s="133" t="s">
        <v>1176</v>
      </c>
      <c r="E337" s="133" t="s">
        <v>1177</v>
      </c>
      <c r="F337" s="133" t="s">
        <v>1178</v>
      </c>
      <c r="G337" s="133" t="s">
        <v>1179</v>
      </c>
      <c r="H337" s="133" t="s">
        <v>1180</v>
      </c>
      <c r="I337" s="133" t="s">
        <v>1181</v>
      </c>
      <c r="J337" s="133">
        <v>0</v>
      </c>
      <c r="K337" s="133">
        <v>0</v>
      </c>
    </row>
    <row r="338" spans="1:12" ht="19.899999999999999" customHeight="1" x14ac:dyDescent="0.25">
      <c r="A338" s="1" t="s">
        <v>270</v>
      </c>
      <c r="B338" s="129"/>
      <c r="C338" s="134">
        <v>0</v>
      </c>
      <c r="D338" s="134">
        <v>0</v>
      </c>
      <c r="E338" s="134">
        <v>0</v>
      </c>
      <c r="F338" s="134">
        <v>0</v>
      </c>
      <c r="G338" s="134">
        <v>0</v>
      </c>
      <c r="H338" s="134">
        <v>0</v>
      </c>
      <c r="I338" s="134">
        <v>0</v>
      </c>
      <c r="J338" s="134">
        <v>0</v>
      </c>
      <c r="K338" s="134">
        <v>0</v>
      </c>
    </row>
    <row r="339" spans="1:12" ht="19.899999999999999" customHeight="1" x14ac:dyDescent="0.25">
      <c r="A339" s="2" t="s">
        <v>271</v>
      </c>
      <c r="B339" s="131"/>
      <c r="C339" s="133">
        <v>0</v>
      </c>
      <c r="D339" s="133">
        <v>0</v>
      </c>
      <c r="E339" s="133">
        <v>0</v>
      </c>
      <c r="F339" s="133">
        <v>0</v>
      </c>
      <c r="G339" s="133">
        <v>0</v>
      </c>
      <c r="H339" s="133">
        <v>0</v>
      </c>
      <c r="I339" s="133">
        <v>0</v>
      </c>
      <c r="J339" s="133">
        <v>0</v>
      </c>
      <c r="K339" s="133">
        <v>0</v>
      </c>
    </row>
    <row r="340" spans="1:12" ht="19.899999999999999" customHeight="1" x14ac:dyDescent="0.25">
      <c r="A340" s="1" t="s">
        <v>272</v>
      </c>
      <c r="B340" s="129"/>
      <c r="C340" s="134">
        <v>0</v>
      </c>
      <c r="D340" s="134">
        <v>0</v>
      </c>
      <c r="E340" s="134">
        <v>0</v>
      </c>
      <c r="F340" s="134">
        <v>0</v>
      </c>
      <c r="G340" s="134">
        <v>0</v>
      </c>
      <c r="H340" s="134">
        <v>0</v>
      </c>
      <c r="I340" s="134">
        <v>0</v>
      </c>
      <c r="J340" s="134">
        <v>0</v>
      </c>
      <c r="K340" s="134">
        <v>0</v>
      </c>
    </row>
    <row r="341" spans="1:12" ht="19.899999999999999" customHeight="1" x14ac:dyDescent="0.25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2" spans="1:12" ht="19.899999999999999" customHeight="1" x14ac:dyDescent="0.25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</row>
    <row r="343" spans="1:12" ht="19.899999999999999" customHeight="1" thickBot="1" x14ac:dyDescent="0.3">
      <c r="A343" s="147" t="s">
        <v>273</v>
      </c>
      <c r="B343" s="147"/>
      <c r="C343" s="147"/>
      <c r="D343" s="147"/>
      <c r="E343" s="147"/>
      <c r="F343" s="147"/>
      <c r="G343" s="147"/>
      <c r="H343" s="147"/>
      <c r="I343" s="147"/>
      <c r="J343" s="147"/>
      <c r="K343" s="147"/>
    </row>
    <row r="344" spans="1:12" ht="19.899999999999999" customHeight="1" x14ac:dyDescent="0.25">
      <c r="A344" s="123" t="s">
        <v>1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2" ht="19.899999999999999" customHeight="1" x14ac:dyDescent="0.25">
      <c r="A345" s="124" t="s">
        <v>3</v>
      </c>
      <c r="B345" s="125">
        <v>2019</v>
      </c>
      <c r="C345" s="125">
        <v>2018</v>
      </c>
      <c r="D345" s="125">
        <v>2017</v>
      </c>
      <c r="E345" s="125">
        <v>2016</v>
      </c>
      <c r="F345" s="125">
        <v>2015</v>
      </c>
      <c r="G345" s="125">
        <v>2014</v>
      </c>
      <c r="H345" s="125">
        <v>2013</v>
      </c>
      <c r="I345" s="125">
        <v>2012</v>
      </c>
      <c r="J345" s="125">
        <v>2011</v>
      </c>
      <c r="K345" s="125">
        <v>2010</v>
      </c>
    </row>
    <row r="346" spans="1:12" ht="19.899999999999999" customHeight="1" x14ac:dyDescent="0.25">
      <c r="A346" s="124" t="s">
        <v>4</v>
      </c>
      <c r="B346" s="125"/>
      <c r="C346" s="125">
        <v>12</v>
      </c>
      <c r="D346" s="125">
        <v>12</v>
      </c>
      <c r="E346" s="125">
        <v>12</v>
      </c>
      <c r="F346" s="125">
        <v>12</v>
      </c>
      <c r="G346" s="125">
        <v>12</v>
      </c>
      <c r="H346" s="125">
        <v>12</v>
      </c>
      <c r="I346" s="125">
        <v>12</v>
      </c>
      <c r="J346" s="125">
        <v>12</v>
      </c>
      <c r="K346" s="125">
        <v>12</v>
      </c>
    </row>
    <row r="347" spans="1:12" ht="19.899999999999999" customHeight="1" x14ac:dyDescent="0.25">
      <c r="A347" s="124" t="s">
        <v>5</v>
      </c>
      <c r="B347" s="125"/>
      <c r="C347" s="125" t="s">
        <v>6</v>
      </c>
      <c r="D347" s="125" t="s">
        <v>6</v>
      </c>
      <c r="E347" s="125" t="s">
        <v>6</v>
      </c>
      <c r="F347" s="125" t="s">
        <v>6</v>
      </c>
      <c r="G347" s="125" t="s">
        <v>6</v>
      </c>
      <c r="H347" s="125" t="s">
        <v>6</v>
      </c>
      <c r="I347" s="125" t="s">
        <v>6</v>
      </c>
      <c r="J347" s="125" t="s">
        <v>6</v>
      </c>
      <c r="K347" s="125" t="s">
        <v>6</v>
      </c>
    </row>
    <row r="348" spans="1:12" ht="19.899999999999999" customHeight="1" x14ac:dyDescent="0.25">
      <c r="A348" s="124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</row>
    <row r="349" spans="1:12" ht="19.899999999999999" customHeight="1" x14ac:dyDescent="0.25">
      <c r="A349" s="126" t="s">
        <v>274</v>
      </c>
      <c r="B349" s="127" t="s">
        <v>8</v>
      </c>
      <c r="C349" s="127" t="s">
        <v>486</v>
      </c>
      <c r="D349" s="127" t="s">
        <v>486</v>
      </c>
      <c r="E349" s="127" t="s">
        <v>486</v>
      </c>
      <c r="F349" s="127" t="s">
        <v>486</v>
      </c>
      <c r="G349" s="127" t="s">
        <v>486</v>
      </c>
      <c r="H349" s="127" t="s">
        <v>486</v>
      </c>
      <c r="I349" s="127" t="s">
        <v>486</v>
      </c>
      <c r="J349" s="127" t="s">
        <v>332</v>
      </c>
      <c r="K349" s="127" t="s">
        <v>332</v>
      </c>
      <c r="L349" t="s">
        <v>2</v>
      </c>
    </row>
    <row r="350" spans="1:12" ht="19.899999999999999" customHeight="1" x14ac:dyDescent="0.25">
      <c r="A350" s="1" t="s">
        <v>275</v>
      </c>
      <c r="B350" s="129"/>
      <c r="C350" s="134" t="s">
        <v>798</v>
      </c>
      <c r="D350" s="134" t="s">
        <v>1182</v>
      </c>
      <c r="E350" s="134" t="s">
        <v>1183</v>
      </c>
      <c r="F350" s="134" t="s">
        <v>801</v>
      </c>
      <c r="G350" s="134" t="s">
        <v>1184</v>
      </c>
      <c r="H350" s="134">
        <v>0</v>
      </c>
      <c r="I350" s="134" t="s">
        <v>804</v>
      </c>
      <c r="J350" s="134">
        <v>0</v>
      </c>
      <c r="K350" s="134">
        <v>0</v>
      </c>
    </row>
    <row r="351" spans="1:12" ht="19.899999999999999" customHeight="1" x14ac:dyDescent="0.25">
      <c r="A351" s="2" t="s">
        <v>276</v>
      </c>
      <c r="B351" s="131"/>
      <c r="C351" s="133">
        <v>0</v>
      </c>
      <c r="D351" s="133">
        <v>0</v>
      </c>
      <c r="E351" s="133">
        <v>0</v>
      </c>
      <c r="F351" s="133">
        <v>0</v>
      </c>
      <c r="G351" s="133">
        <v>0</v>
      </c>
      <c r="H351" s="133">
        <v>0</v>
      </c>
      <c r="I351" s="133">
        <v>0</v>
      </c>
      <c r="J351" s="133">
        <v>0</v>
      </c>
      <c r="K351" s="133">
        <v>0</v>
      </c>
    </row>
    <row r="352" spans="1:12" ht="19.899999999999999" customHeight="1" x14ac:dyDescent="0.25">
      <c r="A352" s="1" t="s">
        <v>277</v>
      </c>
      <c r="B352" s="129"/>
      <c r="C352" s="134" t="s">
        <v>1185</v>
      </c>
      <c r="D352" s="134" t="s">
        <v>1186</v>
      </c>
      <c r="E352" s="134" t="s">
        <v>1187</v>
      </c>
      <c r="F352" s="134" t="s">
        <v>1188</v>
      </c>
      <c r="G352" s="134" t="s">
        <v>1189</v>
      </c>
      <c r="H352" s="134">
        <v>0</v>
      </c>
      <c r="I352" s="134" t="s">
        <v>1190</v>
      </c>
      <c r="J352" s="134">
        <v>0</v>
      </c>
      <c r="K352" s="134">
        <v>0</v>
      </c>
    </row>
    <row r="353" spans="1:11" ht="19.899999999999999" customHeight="1" x14ac:dyDescent="0.25">
      <c r="A353" s="2" t="s">
        <v>278</v>
      </c>
      <c r="B353" s="131"/>
      <c r="C353" s="133" t="s">
        <v>1191</v>
      </c>
      <c r="D353" s="133" t="s">
        <v>1192</v>
      </c>
      <c r="E353" s="133" t="s">
        <v>1193</v>
      </c>
      <c r="F353" s="133" t="s">
        <v>1194</v>
      </c>
      <c r="G353" s="133" t="s">
        <v>1195</v>
      </c>
      <c r="H353" s="133">
        <v>0</v>
      </c>
      <c r="I353" s="133" t="s">
        <v>1196</v>
      </c>
      <c r="J353" s="133">
        <v>0</v>
      </c>
      <c r="K353" s="133">
        <v>0</v>
      </c>
    </row>
    <row r="354" spans="1:11" ht="19.899999999999999" customHeight="1" x14ac:dyDescent="0.25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1:11" ht="19.899999999999999" customHeight="1" x14ac:dyDescent="0.25">
      <c r="A355" s="2" t="s">
        <v>279</v>
      </c>
      <c r="B355" s="131"/>
      <c r="C355" s="135" t="s">
        <v>1197</v>
      </c>
      <c r="D355" s="135" t="s">
        <v>1198</v>
      </c>
      <c r="E355" s="135" t="s">
        <v>1199</v>
      </c>
      <c r="F355" s="135" t="s">
        <v>1200</v>
      </c>
      <c r="G355" s="135" t="s">
        <v>1201</v>
      </c>
      <c r="H355" s="135">
        <v>0</v>
      </c>
      <c r="I355" s="135" t="s">
        <v>1202</v>
      </c>
      <c r="J355" s="135">
        <v>0</v>
      </c>
      <c r="K355" s="135">
        <v>0</v>
      </c>
    </row>
    <row r="356" spans="1:11" ht="19.899999999999999" customHeight="1" x14ac:dyDescent="0.25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1:11" ht="19.899999999999999" customHeight="1" x14ac:dyDescent="0.25">
      <c r="A357" s="2" t="s">
        <v>280</v>
      </c>
      <c r="B357" s="131"/>
      <c r="C357" s="133" t="s">
        <v>979</v>
      </c>
      <c r="D357" s="133" t="s">
        <v>980</v>
      </c>
      <c r="E357" s="133" t="s">
        <v>981</v>
      </c>
      <c r="F357" s="133" t="s">
        <v>982</v>
      </c>
      <c r="G357" s="133" t="s">
        <v>983</v>
      </c>
      <c r="H357" s="133">
        <v>0</v>
      </c>
      <c r="I357" s="133" t="s">
        <v>985</v>
      </c>
      <c r="J357" s="133">
        <v>0</v>
      </c>
      <c r="K357" s="133">
        <v>0</v>
      </c>
    </row>
    <row r="358" spans="1:11" ht="19.899999999999999" customHeight="1" x14ac:dyDescent="0.25">
      <c r="A358" s="1" t="s">
        <v>281</v>
      </c>
      <c r="B358" s="129"/>
      <c r="C358" s="134" t="s">
        <v>865</v>
      </c>
      <c r="D358" s="134" t="s">
        <v>866</v>
      </c>
      <c r="E358" s="134" t="s">
        <v>867</v>
      </c>
      <c r="F358" s="134" t="s">
        <v>868</v>
      </c>
      <c r="G358" s="134" t="s">
        <v>869</v>
      </c>
      <c r="H358" s="134">
        <v>0</v>
      </c>
      <c r="I358" s="134" t="s">
        <v>871</v>
      </c>
      <c r="J358" s="134">
        <v>0</v>
      </c>
      <c r="K358" s="134">
        <v>0</v>
      </c>
    </row>
    <row r="359" spans="1:11" ht="19.899999999999999" customHeight="1" x14ac:dyDescent="0.25">
      <c r="A359" s="2" t="s">
        <v>282</v>
      </c>
      <c r="B359" s="131"/>
      <c r="C359" s="133">
        <v>0</v>
      </c>
      <c r="D359" s="133">
        <v>0</v>
      </c>
      <c r="E359" s="133">
        <v>0</v>
      </c>
      <c r="F359" s="133">
        <v>0</v>
      </c>
      <c r="G359" s="133">
        <v>0</v>
      </c>
      <c r="H359" s="133">
        <v>0</v>
      </c>
      <c r="I359" s="133">
        <v>0</v>
      </c>
      <c r="J359" s="133">
        <v>0</v>
      </c>
      <c r="K359" s="133">
        <v>0</v>
      </c>
    </row>
    <row r="360" spans="1:11" ht="19.899999999999999" customHeight="1" x14ac:dyDescent="0.25">
      <c r="A360" s="1" t="s">
        <v>283</v>
      </c>
      <c r="B360" s="129"/>
      <c r="C360" s="134">
        <v>0</v>
      </c>
      <c r="D360" s="134">
        <v>0</v>
      </c>
      <c r="E360" s="134">
        <v>0</v>
      </c>
      <c r="F360" s="134">
        <v>0</v>
      </c>
      <c r="G360" s="134">
        <v>0</v>
      </c>
      <c r="H360" s="134">
        <v>0</v>
      </c>
      <c r="I360" s="134">
        <v>0</v>
      </c>
      <c r="J360" s="134">
        <v>0</v>
      </c>
      <c r="K360" s="134">
        <v>0</v>
      </c>
    </row>
    <row r="361" spans="1:11" ht="19.899999999999999" customHeight="1" x14ac:dyDescent="0.25">
      <c r="A361" s="2" t="s">
        <v>284</v>
      </c>
      <c r="B361" s="131"/>
      <c r="C361" s="133">
        <v>0</v>
      </c>
      <c r="D361" s="133">
        <v>0</v>
      </c>
      <c r="E361" s="133">
        <v>0</v>
      </c>
      <c r="F361" s="133">
        <v>0</v>
      </c>
      <c r="G361" s="133">
        <v>0</v>
      </c>
      <c r="H361" s="133">
        <v>0</v>
      </c>
      <c r="I361" s="133">
        <v>0</v>
      </c>
      <c r="J361" s="133">
        <v>0</v>
      </c>
      <c r="K361" s="133">
        <v>0</v>
      </c>
    </row>
    <row r="362" spans="1:11" ht="19.899999999999999" customHeight="1" x14ac:dyDescent="0.25">
      <c r="A362" s="1" t="s">
        <v>285</v>
      </c>
      <c r="B362" s="129"/>
      <c r="C362" s="134" t="s">
        <v>949</v>
      </c>
      <c r="D362" s="134" t="s">
        <v>950</v>
      </c>
      <c r="E362" s="134" t="s">
        <v>1203</v>
      </c>
      <c r="F362" s="134" t="s">
        <v>1204</v>
      </c>
      <c r="G362" s="134" t="s">
        <v>1205</v>
      </c>
      <c r="H362" s="134">
        <v>0</v>
      </c>
      <c r="I362" s="134" t="s">
        <v>953</v>
      </c>
      <c r="J362" s="134">
        <v>0</v>
      </c>
      <c r="K362" s="134">
        <v>0</v>
      </c>
    </row>
    <row r="363" spans="1:11" ht="19.899999999999999" customHeight="1" x14ac:dyDescent="0.25">
      <c r="A363" s="2" t="s">
        <v>286</v>
      </c>
      <c r="B363" s="131"/>
      <c r="C363" s="133" t="s">
        <v>831</v>
      </c>
      <c r="D363" s="133" t="s">
        <v>832</v>
      </c>
      <c r="E363" s="133" t="s">
        <v>833</v>
      </c>
      <c r="F363" s="133" t="s">
        <v>834</v>
      </c>
      <c r="G363" s="133">
        <v>0</v>
      </c>
      <c r="H363" s="133">
        <v>0</v>
      </c>
      <c r="I363" s="133" t="s">
        <v>1206</v>
      </c>
      <c r="J363" s="133">
        <v>0</v>
      </c>
      <c r="K363" s="133">
        <v>0</v>
      </c>
    </row>
    <row r="364" spans="1:11" ht="19.899999999999999" customHeight="1" x14ac:dyDescent="0.25">
      <c r="A364" s="1" t="s">
        <v>287</v>
      </c>
      <c r="B364" s="129"/>
      <c r="C364" s="134" t="s">
        <v>1207</v>
      </c>
      <c r="D364" s="134" t="s">
        <v>1208</v>
      </c>
      <c r="E364" s="134" t="s">
        <v>1209</v>
      </c>
      <c r="F364" s="134" t="s">
        <v>1210</v>
      </c>
      <c r="G364" s="134" t="s">
        <v>1211</v>
      </c>
      <c r="H364" s="134">
        <v>0</v>
      </c>
      <c r="I364" s="134" t="s">
        <v>1212</v>
      </c>
      <c r="J364" s="134">
        <v>0</v>
      </c>
      <c r="K364" s="134">
        <v>0</v>
      </c>
    </row>
    <row r="365" spans="1:11" ht="19.899999999999999" customHeight="1" x14ac:dyDescent="0.25">
      <c r="A365" s="2" t="s">
        <v>288</v>
      </c>
      <c r="B365" s="131"/>
      <c r="C365" s="133" t="s">
        <v>1213</v>
      </c>
      <c r="D365" s="133" t="s">
        <v>1214</v>
      </c>
      <c r="E365" s="133" t="s">
        <v>1215</v>
      </c>
      <c r="F365" s="133" t="s">
        <v>1216</v>
      </c>
      <c r="G365" s="133" t="s">
        <v>1217</v>
      </c>
      <c r="H365" s="133">
        <v>0</v>
      </c>
      <c r="I365" s="133">
        <v>364.76900000000001</v>
      </c>
      <c r="J365" s="133">
        <v>0</v>
      </c>
      <c r="K365" s="133">
        <v>0</v>
      </c>
    </row>
    <row r="366" spans="1:11" ht="19.899999999999999" customHeight="1" x14ac:dyDescent="0.25">
      <c r="A366" s="1" t="s">
        <v>289</v>
      </c>
      <c r="B366" s="129"/>
      <c r="C366" s="134">
        <v>0</v>
      </c>
      <c r="D366" s="134">
        <v>0</v>
      </c>
      <c r="E366" s="134">
        <v>0</v>
      </c>
      <c r="F366" s="134">
        <v>0</v>
      </c>
      <c r="G366" s="134">
        <v>0</v>
      </c>
      <c r="H366" s="134">
        <v>0</v>
      </c>
      <c r="I366" s="134">
        <v>0</v>
      </c>
      <c r="J366" s="134">
        <v>0</v>
      </c>
      <c r="K366" s="134">
        <v>0</v>
      </c>
    </row>
    <row r="367" spans="1:11" ht="19.899999999999999" customHeight="1" x14ac:dyDescent="0.25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</row>
    <row r="368" spans="1:11" ht="19.899999999999999" customHeight="1" x14ac:dyDescent="0.25">
      <c r="A368" s="1" t="s">
        <v>290</v>
      </c>
      <c r="B368" s="129"/>
      <c r="C368" s="132" t="s">
        <v>1197</v>
      </c>
      <c r="D368" s="132" t="s">
        <v>1198</v>
      </c>
      <c r="E368" s="132" t="s">
        <v>1199</v>
      </c>
      <c r="F368" s="132" t="s">
        <v>1200</v>
      </c>
      <c r="G368" s="132" t="s">
        <v>1201</v>
      </c>
      <c r="H368" s="132">
        <v>0</v>
      </c>
      <c r="I368" s="132" t="s">
        <v>1202</v>
      </c>
      <c r="J368" s="132">
        <v>0</v>
      </c>
      <c r="K368" s="132">
        <v>0</v>
      </c>
    </row>
    <row r="369" spans="1:12" ht="19.899999999999999" customHeight="1" x14ac:dyDescent="0.25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</row>
    <row r="370" spans="1:12" ht="19.899999999999999" customHeight="1" x14ac:dyDescent="0.25">
      <c r="A370" s="1" t="s">
        <v>291</v>
      </c>
      <c r="B370" s="129"/>
      <c r="C370" s="134" t="s">
        <v>825</v>
      </c>
      <c r="D370" s="134" t="s">
        <v>826</v>
      </c>
      <c r="E370" s="134" t="s">
        <v>827</v>
      </c>
      <c r="F370" s="134">
        <v>730.62800000000004</v>
      </c>
      <c r="G370" s="134" t="s">
        <v>828</v>
      </c>
      <c r="H370" s="134" t="s">
        <v>829</v>
      </c>
      <c r="I370" s="134" t="s">
        <v>830</v>
      </c>
      <c r="J370" s="134">
        <v>4.2969999999999997</v>
      </c>
      <c r="K370" s="134">
        <v>4.6829999999999998</v>
      </c>
    </row>
    <row r="371" spans="1:12" ht="19.899999999999999" customHeight="1" x14ac:dyDescent="0.25">
      <c r="A371" s="2" t="s">
        <v>292</v>
      </c>
      <c r="B371" s="131"/>
      <c r="C371" s="133">
        <v>0</v>
      </c>
      <c r="D371" s="133">
        <v>0</v>
      </c>
      <c r="E371" s="133">
        <v>0</v>
      </c>
      <c r="F371" s="133">
        <v>0</v>
      </c>
      <c r="G371" s="133">
        <v>0</v>
      </c>
      <c r="H371" s="133">
        <v>0</v>
      </c>
      <c r="I371" s="133">
        <v>0</v>
      </c>
      <c r="J371" s="133">
        <v>0</v>
      </c>
      <c r="K371" s="133">
        <v>0</v>
      </c>
    </row>
    <row r="372" spans="1:12" ht="19.899999999999999" customHeight="1" x14ac:dyDescent="0.25">
      <c r="A372" s="1" t="s">
        <v>293</v>
      </c>
      <c r="B372" s="129"/>
      <c r="C372" s="134">
        <v>0</v>
      </c>
      <c r="D372" s="134">
        <v>0</v>
      </c>
      <c r="E372" s="134">
        <v>0</v>
      </c>
      <c r="F372" s="134">
        <v>0</v>
      </c>
      <c r="G372" s="134">
        <v>0</v>
      </c>
      <c r="H372" s="134">
        <v>0</v>
      </c>
      <c r="I372" s="134">
        <v>0</v>
      </c>
      <c r="J372" s="134">
        <v>0</v>
      </c>
      <c r="K372" s="134">
        <v>0</v>
      </c>
    </row>
    <row r="373" spans="1:12" ht="19.899999999999999" customHeight="1" x14ac:dyDescent="0.25">
      <c r="A373" s="2" t="s">
        <v>294</v>
      </c>
      <c r="B373" s="131"/>
      <c r="C373" s="133" t="s">
        <v>858</v>
      </c>
      <c r="D373" s="133" t="s">
        <v>859</v>
      </c>
      <c r="E373" s="133" t="s">
        <v>860</v>
      </c>
      <c r="F373" s="133" t="s">
        <v>861</v>
      </c>
      <c r="G373" s="133" t="s">
        <v>862</v>
      </c>
      <c r="H373" s="133" t="s">
        <v>863</v>
      </c>
      <c r="I373" s="133" t="s">
        <v>864</v>
      </c>
      <c r="J373" s="133">
        <v>44.786000000000001</v>
      </c>
      <c r="K373" s="133">
        <v>32.081000000000003</v>
      </c>
    </row>
    <row r="374" spans="1:12" ht="19.899999999999999" customHeight="1" x14ac:dyDescent="0.25">
      <c r="A374" s="1" t="s">
        <v>295</v>
      </c>
      <c r="B374" s="129"/>
      <c r="C374" s="134" t="s">
        <v>900</v>
      </c>
      <c r="D374" s="134" t="s">
        <v>901</v>
      </c>
      <c r="E374" s="134" t="s">
        <v>902</v>
      </c>
      <c r="F374" s="134" t="s">
        <v>903</v>
      </c>
      <c r="G374" s="134" t="s">
        <v>904</v>
      </c>
      <c r="H374" s="134">
        <v>907.79</v>
      </c>
      <c r="I374" s="134" t="s">
        <v>905</v>
      </c>
      <c r="J374" s="134">
        <v>-18.666</v>
      </c>
      <c r="K374" s="134">
        <v>-986</v>
      </c>
    </row>
    <row r="375" spans="1:12" ht="19.899999999999999" customHeight="1" x14ac:dyDescent="0.25">
      <c r="A375" s="2" t="s">
        <v>296</v>
      </c>
      <c r="B375" s="131"/>
      <c r="C375" s="133">
        <v>137</v>
      </c>
      <c r="D375" s="133">
        <v>132</v>
      </c>
      <c r="E375" s="133">
        <v>187</v>
      </c>
      <c r="F375" s="133">
        <v>477</v>
      </c>
      <c r="G375" s="133">
        <v>555</v>
      </c>
      <c r="H375" s="133">
        <v>562</v>
      </c>
      <c r="I375" s="133">
        <v>601</v>
      </c>
      <c r="J375" s="133">
        <v>0</v>
      </c>
      <c r="K375" s="133">
        <v>0</v>
      </c>
    </row>
    <row r="376" spans="1:12" ht="19.899999999999999" customHeight="1" x14ac:dyDescent="0.25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1:12" ht="19.899999999999999" customHeight="1" x14ac:dyDescent="0.25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</row>
    <row r="378" spans="1:12" ht="19.899999999999999" customHeight="1" thickBot="1" x14ac:dyDescent="0.3">
      <c r="A378" s="147" t="s">
        <v>297</v>
      </c>
      <c r="B378" s="147"/>
      <c r="C378" s="147"/>
      <c r="D378" s="147"/>
      <c r="E378" s="147"/>
      <c r="F378" s="147"/>
      <c r="G378" s="147"/>
      <c r="H378" s="147"/>
      <c r="I378" s="147"/>
      <c r="J378" s="147"/>
      <c r="K378" s="147"/>
    </row>
    <row r="379" spans="1:12" ht="19.899999999999999" customHeight="1" x14ac:dyDescent="0.25">
      <c r="A379" s="123" t="s">
        <v>1</v>
      </c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2" ht="19.899999999999999" customHeight="1" x14ac:dyDescent="0.25">
      <c r="A380" s="124" t="s">
        <v>3</v>
      </c>
      <c r="B380" s="125">
        <v>2019</v>
      </c>
      <c r="C380" s="125">
        <v>2018</v>
      </c>
      <c r="D380" s="125">
        <v>2017</v>
      </c>
      <c r="E380" s="125">
        <v>2016</v>
      </c>
      <c r="F380" s="125">
        <v>2015</v>
      </c>
      <c r="G380" s="125">
        <v>2014</v>
      </c>
      <c r="H380" s="125">
        <v>2013</v>
      </c>
      <c r="I380" s="125">
        <v>2012</v>
      </c>
      <c r="J380" s="125">
        <v>2011</v>
      </c>
      <c r="K380" s="125">
        <v>2010</v>
      </c>
    </row>
    <row r="381" spans="1:12" ht="19.899999999999999" customHeight="1" x14ac:dyDescent="0.25">
      <c r="A381" s="124" t="s">
        <v>4</v>
      </c>
      <c r="B381" s="125"/>
      <c r="C381" s="125">
        <v>12</v>
      </c>
      <c r="D381" s="125">
        <v>12</v>
      </c>
      <c r="E381" s="125">
        <v>12</v>
      </c>
      <c r="F381" s="125">
        <v>12</v>
      </c>
      <c r="G381" s="125">
        <v>12</v>
      </c>
      <c r="H381" s="125">
        <v>12</v>
      </c>
      <c r="I381" s="125">
        <v>12</v>
      </c>
      <c r="J381" s="125">
        <v>12</v>
      </c>
      <c r="K381" s="125">
        <v>12</v>
      </c>
    </row>
    <row r="382" spans="1:12" ht="19.899999999999999" customHeight="1" x14ac:dyDescent="0.25">
      <c r="A382" s="124" t="s">
        <v>5</v>
      </c>
      <c r="B382" s="125"/>
      <c r="C382" s="125" t="s">
        <v>6</v>
      </c>
      <c r="D382" s="125" t="s">
        <v>6</v>
      </c>
      <c r="E382" s="125" t="s">
        <v>6</v>
      </c>
      <c r="F382" s="125" t="s">
        <v>6</v>
      </c>
      <c r="G382" s="125" t="s">
        <v>6</v>
      </c>
      <c r="H382" s="125" t="s">
        <v>6</v>
      </c>
      <c r="I382" s="125" t="s">
        <v>6</v>
      </c>
      <c r="J382" s="125" t="s">
        <v>6</v>
      </c>
      <c r="K382" s="125" t="s">
        <v>6</v>
      </c>
    </row>
    <row r="383" spans="1:12" ht="19.899999999999999" customHeight="1" x14ac:dyDescent="0.25">
      <c r="A383" s="124"/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</row>
    <row r="384" spans="1:12" ht="19.899999999999999" customHeight="1" x14ac:dyDescent="0.25">
      <c r="A384" s="126" t="s">
        <v>298</v>
      </c>
      <c r="B384" s="127" t="s">
        <v>8</v>
      </c>
      <c r="C384" s="127" t="s">
        <v>486</v>
      </c>
      <c r="D384" s="127" t="s">
        <v>486</v>
      </c>
      <c r="E384" s="127" t="s">
        <v>486</v>
      </c>
      <c r="F384" s="127" t="s">
        <v>486</v>
      </c>
      <c r="G384" s="127" t="s">
        <v>486</v>
      </c>
      <c r="H384" s="127" t="s">
        <v>486</v>
      </c>
      <c r="I384" s="127" t="s">
        <v>486</v>
      </c>
      <c r="J384" s="127" t="s">
        <v>332</v>
      </c>
      <c r="K384" s="127" t="s">
        <v>332</v>
      </c>
      <c r="L384" t="s">
        <v>2</v>
      </c>
    </row>
    <row r="385" spans="1:11" ht="19.899999999999999" customHeight="1" x14ac:dyDescent="0.25">
      <c r="A385" s="1" t="s">
        <v>299</v>
      </c>
      <c r="B385" s="129"/>
      <c r="C385" s="134" t="s">
        <v>732</v>
      </c>
      <c r="D385" s="134" t="s">
        <v>732</v>
      </c>
      <c r="E385" s="134" t="s">
        <v>733</v>
      </c>
      <c r="F385" s="134" t="s">
        <v>733</v>
      </c>
      <c r="G385" s="134" t="s">
        <v>734</v>
      </c>
      <c r="H385" s="134" t="s">
        <v>735</v>
      </c>
      <c r="I385" s="134" t="s">
        <v>736</v>
      </c>
      <c r="J385" s="134" t="s">
        <v>736</v>
      </c>
      <c r="K385" s="134" t="s">
        <v>737</v>
      </c>
    </row>
    <row r="386" spans="1:11" ht="19.899999999999999" customHeight="1" x14ac:dyDescent="0.25">
      <c r="A386" s="2" t="s">
        <v>300</v>
      </c>
      <c r="B386" s="131"/>
      <c r="C386" s="133" t="s">
        <v>732</v>
      </c>
      <c r="D386" s="133" t="s">
        <v>732</v>
      </c>
      <c r="E386" s="133" t="s">
        <v>733</v>
      </c>
      <c r="F386" s="133" t="s">
        <v>733</v>
      </c>
      <c r="G386" s="133" t="s">
        <v>734</v>
      </c>
      <c r="H386" s="133" t="s">
        <v>735</v>
      </c>
      <c r="I386" s="133" t="s">
        <v>736</v>
      </c>
      <c r="J386" s="133" t="s">
        <v>736</v>
      </c>
      <c r="K386" s="133" t="s">
        <v>737</v>
      </c>
    </row>
    <row r="387" spans="1:11" ht="19.899999999999999" customHeight="1" x14ac:dyDescent="0.25">
      <c r="A387" s="1" t="s">
        <v>301</v>
      </c>
      <c r="B387" s="129"/>
      <c r="C387" s="134">
        <v>12</v>
      </c>
      <c r="D387" s="134">
        <v>12</v>
      </c>
      <c r="E387" s="134">
        <v>12</v>
      </c>
      <c r="F387" s="134">
        <v>12</v>
      </c>
      <c r="G387" s="134">
        <v>12</v>
      </c>
      <c r="H387" s="134">
        <v>12</v>
      </c>
      <c r="I387" s="134">
        <v>12</v>
      </c>
      <c r="J387" s="134">
        <v>12</v>
      </c>
      <c r="K387" s="134">
        <v>12</v>
      </c>
    </row>
    <row r="388" spans="1:11" ht="19.899999999999999" customHeight="1" x14ac:dyDescent="0.25">
      <c r="A388" s="2" t="s">
        <v>302</v>
      </c>
      <c r="B388" s="131"/>
      <c r="C388" s="133">
        <v>12</v>
      </c>
      <c r="D388" s="133">
        <v>12</v>
      </c>
      <c r="E388" s="133">
        <v>12</v>
      </c>
      <c r="F388" s="133">
        <v>12</v>
      </c>
      <c r="G388" s="133">
        <v>12</v>
      </c>
      <c r="H388" s="133">
        <v>12</v>
      </c>
      <c r="I388" s="133">
        <v>12</v>
      </c>
      <c r="J388" s="133">
        <v>12</v>
      </c>
      <c r="K388" s="133">
        <v>12</v>
      </c>
    </row>
    <row r="389" spans="1:11" ht="19.899999999999999" customHeight="1" x14ac:dyDescent="0.25">
      <c r="A389" s="1" t="s">
        <v>303</v>
      </c>
      <c r="B389" s="129"/>
      <c r="C389" s="134" t="s">
        <v>1218</v>
      </c>
      <c r="D389" s="134" t="s">
        <v>1219</v>
      </c>
      <c r="E389" s="134">
        <v>294.20999999999998</v>
      </c>
      <c r="F389" s="134">
        <v>81.897999999999996</v>
      </c>
      <c r="G389" s="134" t="s">
        <v>1220</v>
      </c>
      <c r="H389" s="134" t="s">
        <v>1221</v>
      </c>
      <c r="I389" s="134">
        <v>178.631</v>
      </c>
      <c r="J389" s="134">
        <v>5.9560000000000004</v>
      </c>
      <c r="K389" s="134">
        <v>0</v>
      </c>
    </row>
    <row r="390" spans="1:11" ht="19.899999999999999" customHeight="1" x14ac:dyDescent="0.25">
      <c r="A390" s="2" t="s">
        <v>304</v>
      </c>
      <c r="B390" s="131"/>
      <c r="C390" s="133">
        <v>363.26400000000001</v>
      </c>
      <c r="D390" s="133">
        <v>641.10500000000002</v>
      </c>
      <c r="E390" s="133">
        <v>39.106000000000002</v>
      </c>
      <c r="F390" s="133">
        <v>47.594999999999999</v>
      </c>
      <c r="G390" s="133">
        <v>202.571</v>
      </c>
      <c r="H390" s="133">
        <v>170.29499999999999</v>
      </c>
      <c r="I390" s="133">
        <v>17.113</v>
      </c>
      <c r="J390" s="133">
        <v>564</v>
      </c>
      <c r="K390" s="133">
        <v>0</v>
      </c>
    </row>
    <row r="391" spans="1:11" ht="19.899999999999999" customHeight="1" x14ac:dyDescent="0.25">
      <c r="A391" s="1" t="s">
        <v>305</v>
      </c>
      <c r="B391" s="129"/>
      <c r="C391" s="134">
        <v>0</v>
      </c>
      <c r="D391" s="134">
        <v>0</v>
      </c>
      <c r="E391" s="134">
        <v>0</v>
      </c>
      <c r="F391" s="134">
        <v>0</v>
      </c>
      <c r="G391" s="134">
        <v>0</v>
      </c>
      <c r="H391" s="134">
        <v>0</v>
      </c>
      <c r="I391" s="134">
        <v>0</v>
      </c>
      <c r="J391" s="134">
        <v>0</v>
      </c>
      <c r="K391" s="134">
        <v>0</v>
      </c>
    </row>
    <row r="392" spans="1:11" ht="19.899999999999999" customHeight="1" x14ac:dyDescent="0.25">
      <c r="A392" s="2" t="s">
        <v>306</v>
      </c>
      <c r="B392" s="131"/>
      <c r="C392" s="133">
        <v>23.952999999999999</v>
      </c>
      <c r="D392" s="133">
        <v>22.954000000000001</v>
      </c>
      <c r="E392" s="133">
        <v>0</v>
      </c>
      <c r="F392" s="133">
        <v>0</v>
      </c>
      <c r="G392" s="133">
        <v>0</v>
      </c>
      <c r="H392" s="133">
        <v>0</v>
      </c>
      <c r="I392" s="133">
        <v>0</v>
      </c>
      <c r="J392" s="133">
        <v>0</v>
      </c>
      <c r="K392" s="133">
        <v>0</v>
      </c>
    </row>
    <row r="393" spans="1:11" ht="19.899999999999999" customHeight="1" x14ac:dyDescent="0.25">
      <c r="A393" s="1" t="s">
        <v>307</v>
      </c>
      <c r="B393" s="129"/>
      <c r="C393" s="134">
        <v>0</v>
      </c>
      <c r="D393" s="134">
        <v>0</v>
      </c>
      <c r="E393" s="134">
        <v>0</v>
      </c>
      <c r="F393" s="134">
        <v>0</v>
      </c>
      <c r="G393" s="134">
        <v>0</v>
      </c>
      <c r="H393" s="134">
        <v>0</v>
      </c>
      <c r="I393" s="134">
        <v>0</v>
      </c>
      <c r="J393" s="134">
        <v>0</v>
      </c>
      <c r="K393" s="134">
        <v>0</v>
      </c>
    </row>
    <row r="394" spans="1:11" ht="19.899999999999999" customHeight="1" x14ac:dyDescent="0.25">
      <c r="A394" s="2" t="s">
        <v>308</v>
      </c>
      <c r="B394" s="131"/>
      <c r="C394" s="133" t="s">
        <v>900</v>
      </c>
      <c r="D394" s="133" t="s">
        <v>901</v>
      </c>
      <c r="E394" s="133" t="s">
        <v>902</v>
      </c>
      <c r="F394" s="133" t="s">
        <v>903</v>
      </c>
      <c r="G394" s="133" t="s">
        <v>904</v>
      </c>
      <c r="H394" s="133">
        <v>907.79</v>
      </c>
      <c r="I394" s="133" t="s">
        <v>905</v>
      </c>
      <c r="J394" s="133">
        <v>-18.666</v>
      </c>
      <c r="K394" s="133">
        <v>-986</v>
      </c>
    </row>
    <row r="395" spans="1:11" ht="19.899999999999999" customHeight="1" x14ac:dyDescent="0.25">
      <c r="A395" s="1" t="s">
        <v>309</v>
      </c>
      <c r="B395" s="129"/>
      <c r="C395" s="134" t="s">
        <v>1044</v>
      </c>
      <c r="D395" s="134" t="s">
        <v>1045</v>
      </c>
      <c r="E395" s="134" t="s">
        <v>1046</v>
      </c>
      <c r="F395" s="134" t="s">
        <v>1047</v>
      </c>
      <c r="G395" s="134" t="s">
        <v>1048</v>
      </c>
      <c r="H395" s="134" t="s">
        <v>1049</v>
      </c>
      <c r="I395" s="134" t="s">
        <v>1050</v>
      </c>
      <c r="J395" s="134">
        <v>93.93</v>
      </c>
      <c r="K395" s="134">
        <v>72.171000000000006</v>
      </c>
    </row>
    <row r="396" spans="1:11" ht="19.899999999999999" customHeight="1" x14ac:dyDescent="0.25">
      <c r="A396" s="2" t="s">
        <v>310</v>
      </c>
      <c r="B396" s="131"/>
      <c r="C396" s="133">
        <v>137</v>
      </c>
      <c r="D396" s="133">
        <v>132</v>
      </c>
      <c r="E396" s="133">
        <v>187</v>
      </c>
      <c r="F396" s="133">
        <v>477</v>
      </c>
      <c r="G396" s="133">
        <v>555</v>
      </c>
      <c r="H396" s="133">
        <v>562</v>
      </c>
      <c r="I396" s="133">
        <v>601</v>
      </c>
      <c r="J396" s="133">
        <v>0</v>
      </c>
      <c r="K396" s="133">
        <v>0</v>
      </c>
    </row>
    <row r="397" spans="1:11" ht="19.899999999999999" customHeight="1" x14ac:dyDescent="0.25">
      <c r="A397" s="1" t="s">
        <v>311</v>
      </c>
      <c r="B397" s="129"/>
      <c r="C397" s="134">
        <v>137</v>
      </c>
      <c r="D397" s="134">
        <v>132</v>
      </c>
      <c r="E397" s="134">
        <v>187</v>
      </c>
      <c r="F397" s="134">
        <v>477</v>
      </c>
      <c r="G397" s="134">
        <v>555</v>
      </c>
      <c r="H397" s="134">
        <v>562</v>
      </c>
      <c r="I397" s="134">
        <v>601</v>
      </c>
      <c r="J397" s="134">
        <v>0</v>
      </c>
      <c r="K397" s="134">
        <v>0</v>
      </c>
    </row>
    <row r="398" spans="1:11" ht="19.899999999999999" customHeight="1" x14ac:dyDescent="0.25">
      <c r="A398" s="2" t="s">
        <v>312</v>
      </c>
      <c r="B398" s="131"/>
      <c r="C398" s="133">
        <v>935.3</v>
      </c>
      <c r="D398" s="133">
        <v>935.09699999999998</v>
      </c>
      <c r="E398" s="133">
        <v>797.85699999999997</v>
      </c>
      <c r="F398" s="133">
        <v>694.67</v>
      </c>
      <c r="G398" s="133" t="s">
        <v>1222</v>
      </c>
      <c r="H398" s="133" t="s">
        <v>1223</v>
      </c>
      <c r="I398" s="133" t="s">
        <v>1224</v>
      </c>
      <c r="J398" s="133">
        <v>15.98</v>
      </c>
      <c r="K398" s="133">
        <v>11.36</v>
      </c>
    </row>
    <row r="399" spans="1:11" ht="19.899999999999999" customHeight="1" x14ac:dyDescent="0.25">
      <c r="A399" s="1" t="s">
        <v>313</v>
      </c>
      <c r="B399" s="129"/>
      <c r="C399" s="134" t="s">
        <v>1225</v>
      </c>
      <c r="D399" s="134" t="s">
        <v>1226</v>
      </c>
      <c r="E399" s="134" t="s">
        <v>1227</v>
      </c>
      <c r="F399" s="134" t="s">
        <v>1228</v>
      </c>
      <c r="G399" s="134" t="s">
        <v>1229</v>
      </c>
      <c r="H399" s="134" t="s">
        <v>1230</v>
      </c>
      <c r="I399" s="134" t="s">
        <v>1231</v>
      </c>
      <c r="J399" s="134">
        <v>186.48</v>
      </c>
      <c r="K399" s="134">
        <v>133.28899999999999</v>
      </c>
    </row>
    <row r="400" spans="1:11" ht="19.899999999999999" customHeight="1" x14ac:dyDescent="0.25">
      <c r="A400" s="2" t="s">
        <v>314</v>
      </c>
      <c r="B400" s="131"/>
      <c r="C400" s="133">
        <v>0</v>
      </c>
      <c r="D400" s="133">
        <v>0</v>
      </c>
      <c r="E400" s="133">
        <v>0</v>
      </c>
      <c r="F400" s="133">
        <v>0</v>
      </c>
      <c r="G400" s="133">
        <v>0</v>
      </c>
      <c r="H400" s="133">
        <v>0</v>
      </c>
      <c r="I400" s="133">
        <v>0</v>
      </c>
      <c r="J400" s="133">
        <v>0</v>
      </c>
      <c r="K400" s="133">
        <v>0</v>
      </c>
    </row>
    <row r="401" spans="1:11" ht="19.899999999999999" customHeight="1" x14ac:dyDescent="0.25">
      <c r="A401" s="1" t="s">
        <v>315</v>
      </c>
      <c r="B401" s="129"/>
      <c r="C401" s="134">
        <v>0</v>
      </c>
      <c r="D401" s="134">
        <v>0</v>
      </c>
      <c r="E401" s="134">
        <v>0</v>
      </c>
      <c r="F401" s="134">
        <v>389.36200000000002</v>
      </c>
      <c r="G401" s="134">
        <v>884.91700000000003</v>
      </c>
      <c r="H401" s="134">
        <v>690.43600000000004</v>
      </c>
      <c r="I401" s="134">
        <v>849.45</v>
      </c>
      <c r="J401" s="134">
        <v>5.3209999999999997</v>
      </c>
      <c r="K401" s="134">
        <v>5.8949999999999996</v>
      </c>
    </row>
    <row r="402" spans="1:11" ht="19.899999999999999" customHeight="1" x14ac:dyDescent="0.25">
      <c r="A402" s="2" t="s">
        <v>316</v>
      </c>
      <c r="B402" s="131"/>
      <c r="C402" s="133">
        <v>0</v>
      </c>
      <c r="D402" s="133">
        <v>0</v>
      </c>
      <c r="E402" s="133">
        <v>0</v>
      </c>
      <c r="F402" s="133">
        <v>0</v>
      </c>
      <c r="G402" s="133">
        <v>0</v>
      </c>
      <c r="H402" s="133">
        <v>0</v>
      </c>
      <c r="I402" s="133">
        <v>0</v>
      </c>
      <c r="J402" s="133">
        <v>0</v>
      </c>
      <c r="K402" s="133">
        <v>0</v>
      </c>
    </row>
    <row r="403" spans="1:11" ht="19.899999999999999" customHeight="1" x14ac:dyDescent="0.25">
      <c r="A403" s="1" t="s">
        <v>317</v>
      </c>
      <c r="B403" s="129"/>
      <c r="C403" s="134">
        <v>0</v>
      </c>
      <c r="D403" s="134">
        <v>0</v>
      </c>
      <c r="E403" s="134">
        <v>0</v>
      </c>
      <c r="F403" s="134">
        <v>0</v>
      </c>
      <c r="G403" s="134">
        <v>0</v>
      </c>
      <c r="H403" s="134">
        <v>0</v>
      </c>
      <c r="I403" s="134">
        <v>0</v>
      </c>
      <c r="J403" s="134">
        <v>0</v>
      </c>
      <c r="K403" s="134">
        <v>0</v>
      </c>
    </row>
    <row r="404" spans="1:11" ht="19.899999999999999" customHeight="1" x14ac:dyDescent="0.25">
      <c r="A404" s="2" t="s">
        <v>318</v>
      </c>
      <c r="B404" s="131"/>
      <c r="C404" s="133" t="s">
        <v>931</v>
      </c>
      <c r="D404" s="133" t="s">
        <v>429</v>
      </c>
      <c r="E404" s="133" t="s">
        <v>417</v>
      </c>
      <c r="F404" s="133" t="s">
        <v>932</v>
      </c>
      <c r="G404" s="133" t="s">
        <v>933</v>
      </c>
      <c r="H404" s="133" t="s">
        <v>427</v>
      </c>
      <c r="I404" s="133" t="s">
        <v>934</v>
      </c>
      <c r="J404" s="133" t="s">
        <v>437</v>
      </c>
      <c r="K404" s="133" t="s">
        <v>935</v>
      </c>
    </row>
    <row r="405" spans="1:11" ht="19.899999999999999" customHeight="1" x14ac:dyDescent="0.25">
      <c r="A405" s="1" t="s">
        <v>319</v>
      </c>
      <c r="B405" s="129"/>
      <c r="C405" s="134">
        <v>13</v>
      </c>
      <c r="D405" s="134">
        <v>8</v>
      </c>
      <c r="E405" s="134">
        <v>13</v>
      </c>
      <c r="F405" s="134">
        <v>8</v>
      </c>
      <c r="G405" s="134">
        <v>9</v>
      </c>
      <c r="H405" s="134">
        <v>9</v>
      </c>
      <c r="I405" s="134">
        <v>2</v>
      </c>
      <c r="J405" s="134">
        <v>2</v>
      </c>
      <c r="K405" s="134">
        <v>2</v>
      </c>
    </row>
    <row r="406" spans="1:11" ht="19.899999999999999" customHeight="1" x14ac:dyDescent="0.25">
      <c r="A406" s="2" t="s">
        <v>320</v>
      </c>
      <c r="B406" s="131"/>
      <c r="C406" s="133">
        <v>31</v>
      </c>
      <c r="D406" s="133">
        <v>26</v>
      </c>
      <c r="E406" s="133">
        <v>41</v>
      </c>
      <c r="F406" s="133">
        <v>83</v>
      </c>
      <c r="G406" s="133">
        <v>156</v>
      </c>
      <c r="H406" s="133">
        <v>75</v>
      </c>
      <c r="I406" s="133">
        <v>100</v>
      </c>
      <c r="J406" s="133">
        <v>220</v>
      </c>
      <c r="K406" s="133">
        <v>377</v>
      </c>
    </row>
    <row r="407" spans="1:11" ht="19.899999999999999" customHeight="1" x14ac:dyDescent="0.25">
      <c r="A407" s="1" t="s">
        <v>321</v>
      </c>
      <c r="B407" s="129"/>
      <c r="C407" s="134">
        <v>20</v>
      </c>
      <c r="D407" s="134">
        <v>0</v>
      </c>
      <c r="E407" s="134">
        <v>30</v>
      </c>
      <c r="F407" s="134">
        <v>39</v>
      </c>
      <c r="G407" s="134">
        <v>104</v>
      </c>
      <c r="H407" s="134">
        <v>88</v>
      </c>
      <c r="I407" s="134">
        <v>72</v>
      </c>
      <c r="J407" s="134">
        <v>136</v>
      </c>
      <c r="K407" s="134">
        <v>320</v>
      </c>
    </row>
    <row r="408" spans="1:11" ht="19.899999999999999" customHeight="1" x14ac:dyDescent="0.25">
      <c r="A408" s="2" t="s">
        <v>322</v>
      </c>
      <c r="B408" s="131"/>
      <c r="C408" s="133" t="s">
        <v>1232</v>
      </c>
      <c r="D408" s="133" t="s">
        <v>1233</v>
      </c>
      <c r="E408" s="133" t="s">
        <v>1234</v>
      </c>
      <c r="F408" s="133" t="s">
        <v>1235</v>
      </c>
      <c r="G408" s="133" t="s">
        <v>1236</v>
      </c>
      <c r="H408" s="133" t="s">
        <v>1237</v>
      </c>
      <c r="I408" s="133" t="s">
        <v>1238</v>
      </c>
      <c r="J408" s="133" t="s">
        <v>1239</v>
      </c>
      <c r="K408" s="133" t="s">
        <v>1240</v>
      </c>
    </row>
    <row r="409" spans="1:11" ht="19.899999999999999" customHeight="1" x14ac:dyDescent="0.25">
      <c r="A409" s="1" t="s">
        <v>323</v>
      </c>
      <c r="B409" s="129"/>
      <c r="C409" s="134" t="s">
        <v>1241</v>
      </c>
      <c r="D409" s="134" t="s">
        <v>1242</v>
      </c>
      <c r="E409" s="134" t="s">
        <v>1243</v>
      </c>
      <c r="F409" s="134" t="s">
        <v>1244</v>
      </c>
      <c r="G409" s="134" t="s">
        <v>1245</v>
      </c>
      <c r="H409" s="134" t="s">
        <v>1246</v>
      </c>
      <c r="I409" s="134" t="s">
        <v>1247</v>
      </c>
      <c r="J409" s="134">
        <v>179.21899999999999</v>
      </c>
      <c r="K409" s="134">
        <v>173.19300000000001</v>
      </c>
    </row>
    <row r="410" spans="1:11" ht="19.899999999999999" customHeight="1" x14ac:dyDescent="0.25">
      <c r="A410" s="2" t="s">
        <v>324</v>
      </c>
      <c r="B410" s="131"/>
      <c r="C410" s="133" t="s">
        <v>1248</v>
      </c>
      <c r="D410" s="133">
        <v>0</v>
      </c>
      <c r="E410" s="133" t="s">
        <v>1249</v>
      </c>
      <c r="F410" s="133" t="s">
        <v>430</v>
      </c>
      <c r="G410" s="133" t="s">
        <v>435</v>
      </c>
      <c r="H410" s="133" t="s">
        <v>1250</v>
      </c>
      <c r="I410" s="133" t="s">
        <v>1251</v>
      </c>
      <c r="J410" s="133">
        <v>60.207999999999998</v>
      </c>
      <c r="K410" s="133">
        <v>85.959000000000003</v>
      </c>
    </row>
    <row r="411" spans="1:11" ht="19.899999999999999" customHeight="1" x14ac:dyDescent="0.25">
      <c r="A411" s="1" t="s">
        <v>325</v>
      </c>
      <c r="B411" s="129"/>
      <c r="C411" s="134">
        <v>0</v>
      </c>
      <c r="D411" s="134">
        <v>0</v>
      </c>
      <c r="E411" s="134">
        <v>0</v>
      </c>
      <c r="F411" s="134">
        <v>0</v>
      </c>
      <c r="G411" s="134">
        <v>0</v>
      </c>
      <c r="H411" s="134">
        <v>0</v>
      </c>
      <c r="I411" s="134">
        <v>0</v>
      </c>
      <c r="J411" s="134">
        <v>0</v>
      </c>
      <c r="K411" s="134">
        <v>0</v>
      </c>
    </row>
    <row r="412" spans="1:11" ht="19.899999999999999" customHeight="1" x14ac:dyDescent="0.25">
      <c r="A412" s="2" t="s">
        <v>326</v>
      </c>
      <c r="B412" s="131"/>
      <c r="C412" s="133" t="s">
        <v>1252</v>
      </c>
      <c r="D412" s="133" t="s">
        <v>1253</v>
      </c>
      <c r="E412" s="133" t="s">
        <v>1254</v>
      </c>
      <c r="F412" s="133" t="s">
        <v>1255</v>
      </c>
      <c r="G412" s="133" t="s">
        <v>1256</v>
      </c>
      <c r="H412" s="133" t="s">
        <v>1257</v>
      </c>
      <c r="I412" s="133" t="s">
        <v>1258</v>
      </c>
      <c r="J412" s="133">
        <v>448.45299999999997</v>
      </c>
      <c r="K412" s="133">
        <v>29.66</v>
      </c>
    </row>
    <row r="413" spans="1:11" ht="19.899999999999999" customHeight="1" x14ac:dyDescent="0.25">
      <c r="A413" s="1" t="s">
        <v>327</v>
      </c>
      <c r="B413" s="129"/>
      <c r="C413" s="134">
        <v>3.081</v>
      </c>
      <c r="D413" s="134">
        <v>8.3149999999999995</v>
      </c>
      <c r="E413" s="134">
        <v>4.6470000000000002</v>
      </c>
      <c r="F413" s="134">
        <v>3.9950000000000001</v>
      </c>
      <c r="G413" s="134">
        <v>6.3940000000000001</v>
      </c>
      <c r="H413" s="134">
        <v>40.951000000000001</v>
      </c>
      <c r="I413" s="134">
        <v>5.7519999999999998</v>
      </c>
      <c r="J413" s="134">
        <v>86.393000000000001</v>
      </c>
      <c r="K413" s="134">
        <v>71.971000000000004</v>
      </c>
    </row>
    <row r="414" spans="1:11" ht="19.899999999999999" customHeight="1" x14ac:dyDescent="0.25">
      <c r="A414" s="2" t="s">
        <v>328</v>
      </c>
      <c r="B414" s="131"/>
      <c r="C414" s="133">
        <v>205</v>
      </c>
      <c r="D414" s="133">
        <v>321</v>
      </c>
      <c r="E414" s="133">
        <v>352</v>
      </c>
      <c r="F414" s="133">
        <v>587</v>
      </c>
      <c r="G414" s="133">
        <v>1.427</v>
      </c>
      <c r="H414" s="133">
        <v>3.28</v>
      </c>
      <c r="I414" s="133">
        <v>906</v>
      </c>
      <c r="J414" s="133">
        <v>1.2330000000000001</v>
      </c>
      <c r="K414" s="133">
        <v>1.5109999999999999</v>
      </c>
    </row>
    <row r="415" spans="1:11" ht="19.899999999999999" customHeight="1" x14ac:dyDescent="0.25">
      <c r="A415" s="1" t="s">
        <v>329</v>
      </c>
      <c r="B415" s="129"/>
      <c r="C415" s="134">
        <v>941</v>
      </c>
      <c r="D415" s="134">
        <v>2.1459999999999999</v>
      </c>
      <c r="E415" s="134">
        <v>1.8819999999999999</v>
      </c>
      <c r="F415" s="134">
        <v>3.2989999999999999</v>
      </c>
      <c r="G415" s="134">
        <v>9.9809999999999999</v>
      </c>
      <c r="H415" s="134">
        <v>30.51</v>
      </c>
      <c r="I415" s="134">
        <v>5.7320000000000002</v>
      </c>
      <c r="J415" s="134">
        <v>190.36600000000001</v>
      </c>
      <c r="K415" s="134">
        <v>271.11200000000002</v>
      </c>
    </row>
    <row r="416" spans="1:11" ht="19.899999999999999" customHeight="1" x14ac:dyDescent="0.25">
      <c r="A416" s="2" t="s">
        <v>330</v>
      </c>
      <c r="B416" s="131"/>
      <c r="C416" s="133">
        <v>1</v>
      </c>
      <c r="D416" s="133">
        <v>1</v>
      </c>
      <c r="E416" s="133">
        <v>1</v>
      </c>
      <c r="F416" s="133">
        <v>1</v>
      </c>
      <c r="G416" s="133">
        <v>1</v>
      </c>
      <c r="H416" s="133">
        <v>1</v>
      </c>
      <c r="I416" s="133">
        <v>1</v>
      </c>
      <c r="J416" s="133">
        <v>1</v>
      </c>
      <c r="K416" s="133">
        <v>1</v>
      </c>
    </row>
    <row r="417" spans="1:11" ht="19.899999999999999" customHeight="1" x14ac:dyDescent="0.25">
      <c r="A417" s="1" t="s">
        <v>331</v>
      </c>
      <c r="B417" s="129"/>
      <c r="C417" s="134">
        <v>0</v>
      </c>
      <c r="D417" s="134">
        <v>0</v>
      </c>
      <c r="E417" s="134">
        <v>0</v>
      </c>
      <c r="F417" s="134">
        <v>0</v>
      </c>
      <c r="G417" s="134">
        <v>0</v>
      </c>
      <c r="H417" s="134">
        <v>0</v>
      </c>
      <c r="I417" s="134">
        <v>0</v>
      </c>
      <c r="J417" s="134">
        <v>0</v>
      </c>
      <c r="K417" s="134">
        <v>0</v>
      </c>
    </row>
    <row r="418" spans="1:11" ht="19.899999999999999" customHeight="1" x14ac:dyDescent="0.25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1:11" ht="19.899999999999999" customHeight="1" x14ac:dyDescent="0.25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</row>
    <row r="420" spans="1:11" ht="19.899999999999999" customHeight="1" x14ac:dyDescent="0.25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</row>
    <row r="421" spans="1:11" ht="19.899999999999999" customHeight="1" x14ac:dyDescent="0.25">
      <c r="A421" s="2" t="s">
        <v>330</v>
      </c>
      <c r="B421" s="133">
        <v>1</v>
      </c>
      <c r="C421" s="133">
        <v>1</v>
      </c>
      <c r="D421" s="133">
        <v>1</v>
      </c>
      <c r="E421" s="133">
        <v>1</v>
      </c>
      <c r="F421" s="133">
        <v>1</v>
      </c>
      <c r="G421" s="133">
        <v>1</v>
      </c>
      <c r="H421" s="133">
        <v>1</v>
      </c>
      <c r="I421" s="133">
        <v>1</v>
      </c>
      <c r="J421" s="133">
        <v>1</v>
      </c>
      <c r="K421" s="133">
        <v>1</v>
      </c>
    </row>
    <row r="422" spans="1:11" ht="19.899999999999999" customHeight="1" x14ac:dyDescent="0.25">
      <c r="A422" s="1" t="s">
        <v>331</v>
      </c>
      <c r="B422" s="134">
        <v>0</v>
      </c>
      <c r="C422" s="134">
        <v>0</v>
      </c>
      <c r="D422" s="134">
        <v>0</v>
      </c>
      <c r="E422" s="134">
        <v>0</v>
      </c>
      <c r="F422" s="134">
        <v>0</v>
      </c>
      <c r="G422" s="134">
        <v>0</v>
      </c>
      <c r="H422" s="134">
        <v>0</v>
      </c>
      <c r="I422" s="134">
        <v>0</v>
      </c>
      <c r="J422" s="134">
        <v>0</v>
      </c>
      <c r="K422" s="134">
        <v>0</v>
      </c>
    </row>
    <row r="423" spans="1:11" x14ac:dyDescent="0.25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1:11" x14ac:dyDescent="0.25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</row>
    <row r="425" spans="1:11" x14ac:dyDescent="0.25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</row>
    <row r="426" spans="1:11" x14ac:dyDescent="0.25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</row>
  </sheetData>
  <mergeCells count="16">
    <mergeCell ref="A424:K424"/>
    <mergeCell ref="A425:K425"/>
    <mergeCell ref="A426:K426"/>
    <mergeCell ref="A378:K378"/>
    <mergeCell ref="A1:K1"/>
    <mergeCell ref="A124:K124"/>
    <mergeCell ref="A241:K241"/>
    <mergeCell ref="A289:K289"/>
    <mergeCell ref="A343:K343"/>
    <mergeCell ref="A123:K123"/>
    <mergeCell ref="A240:K240"/>
    <mergeCell ref="A288:K288"/>
    <mergeCell ref="A342:K342"/>
    <mergeCell ref="A377:K377"/>
    <mergeCell ref="A419:K419"/>
    <mergeCell ref="A420:K420"/>
  </mergeCells>
  <hyperlinks>
    <hyperlink ref="A421" r:id="rId1" display="javascript:Fin_g('01050173')"/>
    <hyperlink ref="A422" r:id="rId2" display="javascript:Fin_g('01050174')"/>
    <hyperlink ref="A10" r:id="rId3" display="javascript:Fin_g('02010025')"/>
    <hyperlink ref="A11" r:id="rId4" display="javascript:Fin_g('02010026')"/>
    <hyperlink ref="A12" r:id="rId5" display="javascript:Fin_g('02010027')"/>
    <hyperlink ref="A13" r:id="rId6" display="javascript:Fin_g('02010028')"/>
    <hyperlink ref="A14" r:id="rId7" display="javascript:Fin_g('02010029')"/>
    <hyperlink ref="A16" r:id="rId8" display="javascript:Fin_g('02010031')"/>
    <hyperlink ref="A17" r:id="rId9" display="javascript:Fin_g('02010032')"/>
    <hyperlink ref="A18" r:id="rId10" display="javascript:Fin_g('02010033')"/>
    <hyperlink ref="A20" r:id="rId11" display="javascript:Fin_g('02010023')"/>
    <hyperlink ref="A21" r:id="rId12" display="javascript:Fin_g('02010024')"/>
    <hyperlink ref="A23" r:id="rId13" display="javascript:Fin_g('02010030')"/>
    <hyperlink ref="A25" r:id="rId14" display="javascript:Fin_g('02010054')"/>
    <hyperlink ref="A27" r:id="rId15" display="javascript:Fin_g('02010034')"/>
    <hyperlink ref="A28" r:id="rId16" display="javascript:Fin_g('02010035')"/>
    <hyperlink ref="A29" r:id="rId17" display="javascript:Fin_g('02010036')"/>
    <hyperlink ref="A30" r:id="rId18" display="javascript:Fin_g('02010037')"/>
    <hyperlink ref="A31" r:id="rId19" display="javascript:Fin_g('02010038')"/>
    <hyperlink ref="A32" r:id="rId20" display="javascript:Fin_g('02010039')"/>
    <hyperlink ref="A34" r:id="rId21" display="javascript:Fin_g('02010050')"/>
    <hyperlink ref="A35" r:id="rId22" display="javascript:Fin_g('02010051')"/>
    <hyperlink ref="A39" r:id="rId23" display="javascript:Fin_g('02010001')"/>
    <hyperlink ref="A40" r:id="rId24" display="javascript:Fin_g('02010002')"/>
    <hyperlink ref="A41" r:id="rId25" display="javascript:Fin_g('02010003')"/>
    <hyperlink ref="A42" r:id="rId26" display="javascript:Fin_g('02010004')"/>
    <hyperlink ref="A43" r:id="rId27" display="javascript:Fin_g('02010005')"/>
    <hyperlink ref="A45" r:id="rId28" display="javascript:Fin_g('02010008')"/>
    <hyperlink ref="A46" r:id="rId29" display="javascript:Fin_g('02010009')"/>
    <hyperlink ref="A47" r:id="rId30" display="javascript:Fin_g('02010010')"/>
    <hyperlink ref="A48" r:id="rId31" display="javascript:Fin_g('02010011')"/>
    <hyperlink ref="A50" r:id="rId32" display="javascript:Fin_g('02010012')"/>
    <hyperlink ref="A52" r:id="rId33" display="javascript:Fin_g('02010013')"/>
    <hyperlink ref="A56" r:id="rId34" display="javascript:Fin_g('02010057')"/>
    <hyperlink ref="A57" r:id="rId35" display="javascript:Fin_g('02010014')"/>
    <hyperlink ref="A58" r:id="rId36" display="javascript:Fin_g('02010017')"/>
    <hyperlink ref="A59" r:id="rId37" display="javascript:Fin_g('02010018')"/>
    <hyperlink ref="A60" r:id="rId38" display="javascript:Fin_g('02010019')"/>
    <hyperlink ref="A61" r:id="rId39" display="javascript:Fin_g('02010020')"/>
    <hyperlink ref="A63" r:id="rId40" display="javascript:Fin_g('02010015')"/>
    <hyperlink ref="A65" r:id="rId41" display="javascript:Fin_g('02010041')"/>
    <hyperlink ref="A66" r:id="rId42" display="javascript:Fin_g('02010042')"/>
    <hyperlink ref="A67" r:id="rId43" display="javascript:Fin_g('02010043')"/>
    <hyperlink ref="A68" r:id="rId44" display="javascript:Fin_g('02010044')"/>
    <hyperlink ref="A69" r:id="rId45" display="javascript:Fin_g('02010045')"/>
    <hyperlink ref="A71" r:id="rId46" display="javascript:Fin_g('02010022')"/>
    <hyperlink ref="A72" r:id="rId47" display="javascript:Fin_g('02010058')"/>
    <hyperlink ref="A74" r:id="rId48" display="javascript:Fin_g('02010048')"/>
    <hyperlink ref="A75" r:id="rId49" display="javascript:Fin_g('02010047')"/>
    <hyperlink ref="A76" r:id="rId50" display="javascript:Fin_g('02010049')"/>
    <hyperlink ref="A80" r:id="rId51" display="javascript:Fin_g('01060201')"/>
    <hyperlink ref="A81" r:id="rId52" display="javascript:Fin_g('01060202')"/>
    <hyperlink ref="A82" r:id="rId53" display="javascript:Fin_g('01060259')"/>
    <hyperlink ref="A83" r:id="rId54" display="javascript:Fin_g('01060260')"/>
    <hyperlink ref="A84" r:id="rId55" display="javascript:Fin_g('01060261')"/>
    <hyperlink ref="A85" r:id="rId56" display="javascript:Fin_g('01060262')"/>
    <hyperlink ref="A86" r:id="rId57" display="javascript:Fin_g('01060206')"/>
    <hyperlink ref="A87" r:id="rId58" display="javascript:Fin_g('01060207')"/>
    <hyperlink ref="A88" r:id="rId59" display="javascript:Fin_g('01060232')"/>
    <hyperlink ref="A89" r:id="rId60" display="javascript:Fin_g('01060233')"/>
    <hyperlink ref="A90" r:id="rId61" display="javascript:Fin_g('01060249')"/>
    <hyperlink ref="A91" r:id="rId62" display="javascript:Fin_g('01060250')"/>
    <hyperlink ref="A92" r:id="rId63" display="javascript:Fin_g('01060274')"/>
    <hyperlink ref="A93" r:id="rId64" display="javascript:Fin_g('01060275')"/>
    <hyperlink ref="A94" r:id="rId65" display="javascript:Fin_g('01060208')"/>
    <hyperlink ref="A95" r:id="rId66" display="javascript:Fin_g('01060228')"/>
    <hyperlink ref="A96" r:id="rId67" display="javascript:Fin_g('01060211')"/>
    <hyperlink ref="A97" r:id="rId68" display="javascript:Fin_g('01060212')"/>
    <hyperlink ref="A98" r:id="rId69" display="javascript:Fin_g('01060213')"/>
    <hyperlink ref="A99" r:id="rId70" display="javascript:Fin_g('01060215')"/>
    <hyperlink ref="A100" r:id="rId71" display="javascript:Fin_g('01060219')"/>
    <hyperlink ref="A101" r:id="rId72" display="javascript:Fin_g('01060220')"/>
    <hyperlink ref="A102" r:id="rId73" display="javascript:Fin_g('01060221')"/>
    <hyperlink ref="A103" r:id="rId74" display="javascript:Fin_g('01060222')"/>
    <hyperlink ref="A104" r:id="rId75" display="javascript:Fin_g('01060223')"/>
    <hyperlink ref="A105" r:id="rId76" display="javascript:Fin_g('01060224')"/>
    <hyperlink ref="A106" r:id="rId77" display="javascript:Fin_g('01060225')"/>
    <hyperlink ref="A107" r:id="rId78" display="javascript:Fin_g('01060229')"/>
    <hyperlink ref="A108" r:id="rId79" display="javascript:Fin_g('01060230')"/>
    <hyperlink ref="A109" r:id="rId80" display="javascript:Fin_g('01060276')"/>
    <hyperlink ref="A110" r:id="rId81" display="javascript:Fin_g('01060236')"/>
    <hyperlink ref="A111" r:id="rId82" display="javascript:Fin_g('01060237')"/>
    <hyperlink ref="A112" r:id="rId83" display="javascript:Fin_g('01060247')"/>
    <hyperlink ref="A113" r:id="rId84" display="javascript:Fin_g('01060277')"/>
    <hyperlink ref="A114" r:id="rId85" display="javascript:Fin_g('01060278')"/>
    <hyperlink ref="A115" r:id="rId86" display="javascript:Fin_g('01060279')"/>
    <hyperlink ref="A116" r:id="rId87" display="javascript:Fin_g('01060258')"/>
    <hyperlink ref="A117" r:id="rId88" display="javascript:Fin_g('01060253')"/>
    <hyperlink ref="A118" r:id="rId89" display="javascript:Fin_g('01060254')"/>
    <hyperlink ref="A119" r:id="rId90" display="javascript:Fin_g('01060255')"/>
    <hyperlink ref="A120" r:id="rId91" display="javascript:Fin_g('01060256')"/>
    <hyperlink ref="A121" r:id="rId92" display="javascript:Fin_g('01060257')"/>
    <hyperlink ref="A131" r:id="rId93" display="javascript:Fin_g('02020060')"/>
    <hyperlink ref="A132" r:id="rId94" display="javascript:Fin_g('02020061')"/>
    <hyperlink ref="A133" r:id="rId95" display="javascript:Fin_g('01020053')"/>
    <hyperlink ref="A135" r:id="rId96" display="javascript:Fin_g('02020094')"/>
    <hyperlink ref="A136" r:id="rId97" display="javascript:Fin_g('02020095')"/>
    <hyperlink ref="A138" r:id="rId98" display="javascript:Fin_g('01090322')"/>
    <hyperlink ref="A139" r:id="rId99" display="javascript:Fin_g('01090323')"/>
    <hyperlink ref="A140" r:id="rId100" display="javascript:Fin_g('01090301')"/>
    <hyperlink ref="A141" r:id="rId101" display="javascript:Fin_g('01090302')"/>
    <hyperlink ref="A142" r:id="rId102" display="javascript:Fin_g('01090303')"/>
    <hyperlink ref="A143" r:id="rId103" display="javascript:Fin_g('02020088')"/>
    <hyperlink ref="A144" r:id="rId104" display="javascript:Fin_g('02020089')"/>
    <hyperlink ref="A145" r:id="rId105" display="javascript:Fin_g('02020090')"/>
    <hyperlink ref="A146" r:id="rId106" display="javascript:Fin_g('02020079')"/>
    <hyperlink ref="A147" r:id="rId107" display="javascript:Fin_g('02020096')"/>
    <hyperlink ref="A148" r:id="rId108" display="javascript:Fin_g('02020077')"/>
    <hyperlink ref="A149" r:id="rId109" display="javascript:Fin_g('02020097')"/>
    <hyperlink ref="A151" r:id="rId110" display="javascript:Fin_g('02020098')"/>
    <hyperlink ref="A153" r:id="rId111" display="javascript:Fin_g('02020062')"/>
    <hyperlink ref="A154" r:id="rId112" display="javascript:Fin_g('02020064')"/>
    <hyperlink ref="A155" r:id="rId113" display="javascript:Fin_g('02020066')"/>
    <hyperlink ref="A156" r:id="rId114" display="javascript:Fin_g('02020104')"/>
    <hyperlink ref="A158" r:id="rId115" display="javascript:Fin_g('02020074')"/>
    <hyperlink ref="A160" r:id="rId116" display="javascript:Fin_g('02020099')"/>
    <hyperlink ref="A162" r:id="rId117" display="javascript:Fin_g('02020067')"/>
    <hyperlink ref="A163" r:id="rId118" display="javascript:Fin_g('02020068')"/>
    <hyperlink ref="A164" r:id="rId119" display="javascript:Fin_g('02020069')"/>
    <hyperlink ref="A165" r:id="rId120" display="javascript:Fin_g('02020070')"/>
    <hyperlink ref="A167" r:id="rId121" display="javascript:Fin_g('02020100')"/>
    <hyperlink ref="A169" r:id="rId122" display="javascript:Fin_g('02020075')"/>
    <hyperlink ref="A170" r:id="rId123" display="javascript:Fin_g('02020072')"/>
    <hyperlink ref="A171" r:id="rId124" display="javascript:Fin_g('02020073')"/>
    <hyperlink ref="A172" r:id="rId125" display="javascript:Fin_g('02020101')"/>
    <hyperlink ref="A174" r:id="rId126" display="javascript:Fin_g('02020093')"/>
    <hyperlink ref="A175" r:id="rId127" display="javascript:Fin_g('02020086')"/>
    <hyperlink ref="A176" r:id="rId128" display="javascript:Fin_g('02020103')"/>
    <hyperlink ref="A177" r:id="rId129" display="javascript:Fin_g('02020087')"/>
    <hyperlink ref="A178" r:id="rId130" display="javascript:Fin_g('02020091')"/>
    <hyperlink ref="A179" r:id="rId131" display="javascript:Fin_g('02020105')"/>
    <hyperlink ref="A180" r:id="rId132" display="javascript:Fin_g('02020092')"/>
    <hyperlink ref="A181" r:id="rId133" display="javascript:Fin_g('02020102')"/>
    <hyperlink ref="A184" r:id="rId134" display="javascript:Fin_g('01090301')"/>
    <hyperlink ref="A185" r:id="rId135" display="javascript:Fin_g('01090302')"/>
    <hyperlink ref="A186" r:id="rId136" display="javascript:Fin_g('01090303')"/>
    <hyperlink ref="A187" r:id="rId137" display="javascript:Fin_g('01090305')"/>
    <hyperlink ref="A188" r:id="rId138" display="javascript:Fin_g('01090306')"/>
    <hyperlink ref="A189" r:id="rId139" display="javascript:Fin_g('01090307')"/>
    <hyperlink ref="A190" r:id="rId140" display="javascript:Fin_g('01090308')"/>
    <hyperlink ref="A191" r:id="rId141" display="javascript:Fin_g('01090374')"/>
    <hyperlink ref="A192" r:id="rId142" display="javascript:Fin_g('01090359')"/>
    <hyperlink ref="A193" r:id="rId143" display="javascript:Fin_g('01090375')"/>
    <hyperlink ref="A194" r:id="rId144" display="javascript:Fin_g('01090376')"/>
    <hyperlink ref="A195" r:id="rId145" display="javascript:Fin_g('01090311')"/>
    <hyperlink ref="A196" r:id="rId146" display="javascript:Fin_g('01090312')"/>
    <hyperlink ref="A197" r:id="rId147" display="javascript:Fin_g('01090309')"/>
    <hyperlink ref="A198" r:id="rId148" display="javascript:Fin_g('01090319')"/>
    <hyperlink ref="A199" r:id="rId149" display="javascript:Fin_g('01090320')"/>
    <hyperlink ref="A200" r:id="rId150" display="javascript:Fin_g('01090338')"/>
    <hyperlink ref="A201" r:id="rId151" display="javascript:Fin_g('01090364')"/>
    <hyperlink ref="A202" r:id="rId152" display="javascript:Fin_g('01090365')"/>
    <hyperlink ref="A203" r:id="rId153" display="javascript:Fin_g('01090366')"/>
    <hyperlink ref="A204" r:id="rId154" display="javascript:Fin_g('01090313')"/>
    <hyperlink ref="A205" r:id="rId155" display="javascript:Fin_g('01090373')"/>
    <hyperlink ref="A206" r:id="rId156" display="javascript:Fin_g('01090315')"/>
    <hyperlink ref="A207" r:id="rId157" display="javascript:Fin_g('01090316')"/>
    <hyperlink ref="A208" r:id="rId158" display="javascript:Fin_g('01090317')"/>
    <hyperlink ref="A209" r:id="rId159" display="javascript:Fin_g('01090322')"/>
    <hyperlink ref="A210" r:id="rId160" display="javascript:Fin_g('01090350')"/>
    <hyperlink ref="A211" r:id="rId161" display="javascript:Fin_g('01090383')"/>
    <hyperlink ref="A212" r:id="rId162" display="javascript:Fin_g('01090351')"/>
    <hyperlink ref="A213" r:id="rId163" display="javascript:Fin_g('01090323')"/>
    <hyperlink ref="A214" r:id="rId164" display="javascript:Fin_g('01090384')"/>
    <hyperlink ref="A215" r:id="rId165" display="javascript:Fin_g('01090324')"/>
    <hyperlink ref="A216" r:id="rId166" display="javascript:Fin_g('01090325')"/>
    <hyperlink ref="A217" r:id="rId167" display="javascript:Fin_g('01090326')"/>
    <hyperlink ref="A218" r:id="rId168" display="javascript:Fin_g('01090360')"/>
    <hyperlink ref="A219" r:id="rId169" display="javascript:Fin_g('01090327')"/>
    <hyperlink ref="A220" r:id="rId170" display="javascript:Fin_g('01090328')"/>
    <hyperlink ref="A221" r:id="rId171" display="javascript:Fin_g('01090329')"/>
    <hyperlink ref="A222" r:id="rId172" display="javascript:Fin_g('01090330')"/>
    <hyperlink ref="A223" r:id="rId173" display="javascript:Fin_g('01090331')"/>
    <hyperlink ref="A224" r:id="rId174" display="javascript:Fin_g('01090377')"/>
    <hyperlink ref="A225" r:id="rId175" display="javascript:Fin_g('01090336')"/>
    <hyperlink ref="A226" r:id="rId176" display="javascript:Fin_g('01090337')"/>
    <hyperlink ref="A227" r:id="rId177" display="javascript:Fin_g('01090357')"/>
    <hyperlink ref="A228" r:id="rId178" display="javascript:Fin_g('01090358')"/>
    <hyperlink ref="A229" r:id="rId179" display="javascript:Fin_g('01090353')"/>
    <hyperlink ref="A230" r:id="rId180" display="javascript:Fin_g('01090343')"/>
    <hyperlink ref="A231" r:id="rId181" display="javascript:Fin_g('01090378')"/>
    <hyperlink ref="A232" r:id="rId182" display="javascript:Fin_g('01090379')"/>
    <hyperlink ref="A233" r:id="rId183" display="javascript:Fin_g('01090344')"/>
    <hyperlink ref="A234" r:id="rId184" display="javascript:Fin_g('01090345')"/>
    <hyperlink ref="A235" r:id="rId185" display="javascript:Fin_g('01090372')"/>
    <hyperlink ref="A236" r:id="rId186" display="javascript:Fin_g('01090361')"/>
    <hyperlink ref="A237" r:id="rId187" display="javascript:Fin_g('01090387')"/>
    <hyperlink ref="A238" r:id="rId188" display="javascript:Fin_g('01090363')"/>
    <hyperlink ref="A248" r:id="rId189" display="javascript:Fin_g('01240901')"/>
    <hyperlink ref="A249" r:id="rId190" display="javascript:Fin_g('01240902')"/>
    <hyperlink ref="A250" r:id="rId191" display="javascript:Fin_g('01240903')"/>
    <hyperlink ref="A251" r:id="rId192" display="javascript:Fin_g('01240904')"/>
    <hyperlink ref="A252" r:id="rId193" display="javascript:Fin_g('01240905')"/>
    <hyperlink ref="A253" r:id="rId194" display="javascript:Fin_g('01240906')"/>
    <hyperlink ref="A254" r:id="rId195" display="javascript:Fin_g('01240908')"/>
    <hyperlink ref="A255" r:id="rId196" display="javascript:Fin_g('01240910')"/>
    <hyperlink ref="A256" r:id="rId197" display="javascript:Fin_g('01240911')"/>
    <hyperlink ref="A257" r:id="rId198" display="javascript:Fin_g('01240913')"/>
    <hyperlink ref="A258" r:id="rId199" display="javascript:Fin_g('01240939')"/>
    <hyperlink ref="A259" r:id="rId200" display="javascript:Fin_g('01240940')"/>
    <hyperlink ref="A261" r:id="rId201" display="javascript:Fin_g('01240941')"/>
    <hyperlink ref="A262" r:id="rId202" display="javascript:Fin_g('01240942')"/>
    <hyperlink ref="A263" r:id="rId203" display="javascript:Fin_g('01240943')"/>
    <hyperlink ref="A264" r:id="rId204" display="javascript:Fin_g('01240945')"/>
    <hyperlink ref="A265" r:id="rId205" display="javascript:Fin_g('01240949')"/>
    <hyperlink ref="A266" r:id="rId206" display="javascript:Fin_g('01240952')"/>
    <hyperlink ref="A267" r:id="rId207" display="javascript:Fin_g('01240954')"/>
    <hyperlink ref="A268" r:id="rId208" display="javascript:Fin_g('01240955')"/>
    <hyperlink ref="A269" r:id="rId209" display="javascript:Fin_g('01240957')"/>
    <hyperlink ref="A270" r:id="rId210" display="javascript:Fin_g('01240969')"/>
    <hyperlink ref="A271" r:id="rId211" display="javascript:Fin_g('01240970')"/>
    <hyperlink ref="A272" r:id="rId212" display="javascript:Fin_g('01240999')"/>
    <hyperlink ref="A273" r:id="rId213" display="javascript:Fin_g('01241000')"/>
    <hyperlink ref="A275" r:id="rId214" display="javascript:Fin_g('01241001')"/>
    <hyperlink ref="A276" r:id="rId215" display="javascript:Fin_g('01241002')"/>
    <hyperlink ref="A277" r:id="rId216" display="javascript:Fin_g('01241003')"/>
    <hyperlink ref="A278" r:id="rId217" display="javascript:Fin_g('01241004')"/>
    <hyperlink ref="A279" r:id="rId218" display="javascript:Fin_g('01241005')"/>
    <hyperlink ref="A280" r:id="rId219" display="javascript:Fin_g('01241006')"/>
    <hyperlink ref="A281" r:id="rId220" display="javascript:Fin_g('01241008')"/>
    <hyperlink ref="A282" r:id="rId221" display="javascript:Fin_g('01241025')"/>
    <hyperlink ref="A283" r:id="rId222" display="javascript:Fin_g('01241059')"/>
    <hyperlink ref="A284" r:id="rId223" display="javascript:Fin_g('01241060')"/>
    <hyperlink ref="A286" r:id="rId224" display="javascript:Fin_g('01241091')"/>
    <hyperlink ref="A296" r:id="rId225" display="javascript:Fin_g('01030701')"/>
    <hyperlink ref="A297" r:id="rId226" display="javascript:Fin_g('01030702')"/>
    <hyperlink ref="A299" r:id="rId227" display="javascript:Fin_g('01030703')"/>
    <hyperlink ref="A300" r:id="rId228" display="javascript:Fin_g('01030704')"/>
    <hyperlink ref="A301" r:id="rId229" display="javascript:Fin_g('01030705')"/>
    <hyperlink ref="A302" r:id="rId230" display="javascript:Fin_g('01030706')"/>
    <hyperlink ref="A304" r:id="rId231" display="javascript:Fin_g('01030707')"/>
    <hyperlink ref="A305" r:id="rId232" display="javascript:Fin_g('01030708')"/>
    <hyperlink ref="A306" r:id="rId233" display="javascript:Fin_g('01030709')"/>
    <hyperlink ref="A307" r:id="rId234" display="javascript:Fin_g('01030710')"/>
    <hyperlink ref="A309" r:id="rId235" display="javascript:Fin_g('01030711')"/>
    <hyperlink ref="A310" r:id="rId236" display="javascript:Fin_g('01030712')"/>
    <hyperlink ref="A311" r:id="rId237" display="javascript:Fin_g('01030713')"/>
    <hyperlink ref="A313" r:id="rId238" display="javascript:Fin_g('01030714')"/>
    <hyperlink ref="A314" r:id="rId239" display="javascript:Fin_g('01030715')"/>
    <hyperlink ref="A315" r:id="rId240" display="javascript:Fin_g('01030716')"/>
    <hyperlink ref="A316" r:id="rId241" display="javascript:Fin_g('01030733')"/>
    <hyperlink ref="A318" r:id="rId242" display="javascript:Fin_g('01030719')"/>
    <hyperlink ref="A319" r:id="rId243" display="javascript:Fin_g('01030720')"/>
    <hyperlink ref="A320" r:id="rId244" display="javascript:Fin_g('01030721')"/>
    <hyperlink ref="A321" r:id="rId245" display="javascript:Fin_g('01030722')"/>
    <hyperlink ref="A322" r:id="rId246" display="javascript:Fin_g('01030724')"/>
    <hyperlink ref="A323" r:id="rId247" display="javascript:Fin_g('01030725')"/>
    <hyperlink ref="A324" r:id="rId248" display="javascript:Fin_g('01030726')"/>
    <hyperlink ref="A325" r:id="rId249" display="javascript:Fin_g('01030734')"/>
    <hyperlink ref="A327" r:id="rId250" display="javascript:Fin_g('01030728')"/>
    <hyperlink ref="A328" r:id="rId251" display="javascript:Fin_g('01030730')"/>
    <hyperlink ref="A329" r:id="rId252" display="javascript:Fin_g('01030735')"/>
    <hyperlink ref="A330" r:id="rId253" display="javascript:Fin_g('01030731')"/>
    <hyperlink ref="A331" r:id="rId254" display="javascript:Fin_g('01030736')"/>
    <hyperlink ref="A333" r:id="rId255" display="javascript:Fin_g('01030737')"/>
    <hyperlink ref="A336" r:id="rId256" display="javascript:Fin_g('01120801')"/>
    <hyperlink ref="A337" r:id="rId257" display="javascript:Fin_g('01120802')"/>
    <hyperlink ref="A338" r:id="rId258" display="javascript:Fin_g('01120803')"/>
    <hyperlink ref="A339" r:id="rId259" display="javascript:Fin_g('01120804')"/>
    <hyperlink ref="A340" r:id="rId260" display="javascript:Fin_g('01120805')"/>
    <hyperlink ref="A350" r:id="rId261" display="javascript:Fin_g('01040760')"/>
    <hyperlink ref="A351" r:id="rId262" display="javascript:Fin_g('01040761')"/>
    <hyperlink ref="A352" r:id="rId263" display="javascript:Fin_g('01040762')"/>
    <hyperlink ref="A353" r:id="rId264" display="javascript:Fin_g('01040763')"/>
    <hyperlink ref="A355" r:id="rId265" display="javascript:Fin_g('01040764')"/>
    <hyperlink ref="A357" r:id="rId266" display="javascript:Fin_g('01040765')"/>
    <hyperlink ref="A358" r:id="rId267" display="javascript:Fin_g('01040766')"/>
    <hyperlink ref="A359" r:id="rId268" display="javascript:Fin_g('01040767')"/>
    <hyperlink ref="A360" r:id="rId269" display="javascript:Fin_g('01040768')"/>
    <hyperlink ref="A361" r:id="rId270" display="javascript:Fin_g('01040769')"/>
    <hyperlink ref="A362" r:id="rId271" display="javascript:Fin_g('01040770')"/>
    <hyperlink ref="A363" r:id="rId272" display="javascript:Fin_g('01040771')"/>
    <hyperlink ref="A364" r:id="rId273" display="javascript:Fin_g('01040772')"/>
    <hyperlink ref="A365" r:id="rId274" display="javascript:Fin_g('01040773')"/>
    <hyperlink ref="A366" r:id="rId275" display="javascript:Fin_g('01040774')"/>
    <hyperlink ref="A368" r:id="rId276" display="javascript:Fin_g('01040775')"/>
    <hyperlink ref="A370" r:id="rId277" display="javascript:Fin_g('01040776')"/>
    <hyperlink ref="A371" r:id="rId278" display="javascript:Fin_g('01040777')"/>
    <hyperlink ref="A372" r:id="rId279" display="javascript:Fin_g('01040778')"/>
    <hyperlink ref="A373" r:id="rId280" display="javascript:Fin_g('01040779')"/>
    <hyperlink ref="A374" r:id="rId281" display="javascript:Fin_g('01040780')"/>
    <hyperlink ref="A375" r:id="rId282" display="javascript:Fin_g('01040781')"/>
    <hyperlink ref="A385" r:id="rId283" display="javascript:Fin_g('01050101')"/>
    <hyperlink ref="A386" r:id="rId284" display="javascript:Fin_g('01050102')"/>
    <hyperlink ref="A387" r:id="rId285" display="javascript:Fin_g('01050115')"/>
    <hyperlink ref="A388" r:id="rId286" display="javascript:Fin_g('01050116')"/>
    <hyperlink ref="A389" r:id="rId287" display="javascript:Fin_g('01050118')"/>
    <hyperlink ref="A390" r:id="rId288" display="javascript:Fin_g('01050119')"/>
    <hyperlink ref="A391" r:id="rId289" display="javascript:Fin_g('01050122')"/>
    <hyperlink ref="A392" r:id="rId290" display="javascript:Fin_g('01050126')"/>
    <hyperlink ref="A393" r:id="rId291" display="javascript:Fin_g('01050127')"/>
    <hyperlink ref="A394" r:id="rId292" display="javascript:Fin_g('01050129')"/>
    <hyperlink ref="A395" r:id="rId293" display="javascript:Fin_g('01050130')"/>
    <hyperlink ref="A396" r:id="rId294" display="javascript:Fin_g('01050131')"/>
    <hyperlink ref="A397" r:id="rId295" display="javascript:Fin_g('01050175')"/>
    <hyperlink ref="A398" r:id="rId296" display="javascript:Fin_g('01050132')"/>
    <hyperlink ref="A399" r:id="rId297" display="javascript:Fin_g('01050133')"/>
    <hyperlink ref="A400" r:id="rId298" display="javascript:Fin_g('01050134')"/>
    <hyperlink ref="A401" r:id="rId299" display="javascript:Fin_g('01050135')"/>
    <hyperlink ref="A402" r:id="rId300" display="javascript:Fin_g('01050136')"/>
    <hyperlink ref="A403" r:id="rId301" display="javascript:Fin_g('01050137')"/>
    <hyperlink ref="A404" r:id="rId302" display="javascript:Fin_g('01050144')"/>
    <hyperlink ref="A405" r:id="rId303" display="javascript:Fin_g('01050148')"/>
    <hyperlink ref="A406" r:id="rId304" display="javascript:Fin_g('01050149')"/>
    <hyperlink ref="A407" r:id="rId305" display="javascript:Fin_g('01050150')"/>
    <hyperlink ref="A408" r:id="rId306" display="javascript:Fin_g('01050158')"/>
    <hyperlink ref="A409" r:id="rId307" display="javascript:Fin_g('01050162')"/>
    <hyperlink ref="A410" r:id="rId308" display="javascript:Fin_g('01050140')"/>
    <hyperlink ref="A411" r:id="rId309" display="javascript:Fin_g('01050166')"/>
    <hyperlink ref="A412" r:id="rId310" display="javascript:Fin_g('01050167')"/>
    <hyperlink ref="A413" r:id="rId311" display="javascript:Fin_g('01050170')"/>
    <hyperlink ref="A414" r:id="rId312" display="javascript:Fin_g('01050171')"/>
    <hyperlink ref="A415" r:id="rId313" display="javascript:Fin_g('01050172')"/>
    <hyperlink ref="A416" r:id="rId314" display="javascript:Fin_g('01050173')"/>
    <hyperlink ref="A417" r:id="rId315" display="javascript:Fin_g('01050174')"/>
  </hyperlinks>
  <pageMargins left="0.7" right="0.7" top="0.75" bottom="0.75" header="0.3" footer="0.3"/>
  <drawing r:id="rId316"/>
  <legacyDrawing r:id="rId317"/>
  <controls>
    <mc:AlternateContent xmlns:mc="http://schemas.openxmlformats.org/markup-compatibility/2006">
      <mc:Choice Requires="x14">
        <control shapeId="2050" r:id="rId318" name="Control 2">
          <controlPr defaultSize="0" r:id="rId319">
            <anchor moveWithCells="1">
              <from>
                <xdr:col>27</xdr:col>
                <xdr:colOff>0</xdr:colOff>
                <xdr:row>3</xdr:row>
                <xdr:rowOff>0</xdr:rowOff>
              </from>
              <to>
                <xdr:col>28</xdr:col>
                <xdr:colOff>200025</xdr:colOff>
                <xdr:row>6</xdr:row>
                <xdr:rowOff>171450</xdr:rowOff>
              </to>
            </anchor>
          </controlPr>
        </control>
      </mc:Choice>
      <mc:Fallback>
        <control shapeId="2050" r:id="rId318" name="Control 2"/>
      </mc:Fallback>
    </mc:AlternateContent>
    <mc:AlternateContent xmlns:mc="http://schemas.openxmlformats.org/markup-compatibility/2006">
      <mc:Choice Requires="x14">
        <control shapeId="2049" r:id="rId320" name="Control 1">
          <controlPr defaultSize="0" r:id="rId321">
            <anchor moveWithCells="1">
              <from>
                <xdr:col>26</xdr:col>
                <xdr:colOff>542925</xdr:colOff>
                <xdr:row>3</xdr:row>
                <xdr:rowOff>28575</xdr:rowOff>
              </from>
              <to>
                <xdr:col>27</xdr:col>
                <xdr:colOff>85725</xdr:colOff>
                <xdr:row>4</xdr:row>
                <xdr:rowOff>47625</xdr:rowOff>
              </to>
            </anchor>
          </controlPr>
        </control>
      </mc:Choice>
      <mc:Fallback>
        <control shapeId="2049" r:id="rId320" name="Control 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83B8AFFCAADB4EA98A21B8FB4B95F0" ma:contentTypeVersion="2" ma:contentTypeDescription="Create a new document." ma:contentTypeScope="" ma:versionID="6bec8f217ad2a91525d6a83e4ef74f61">
  <xsd:schema xmlns:xsd="http://www.w3.org/2001/XMLSchema" xmlns:xs="http://www.w3.org/2001/XMLSchema" xmlns:p="http://schemas.microsoft.com/office/2006/metadata/properties" xmlns:ns3="310a7cf5-99ac-4cb5-9f7e-ca3ffd81a5c6" targetNamespace="http://schemas.microsoft.com/office/2006/metadata/properties" ma:root="true" ma:fieldsID="092cdc20c7e309ed7e67663c9eb08586" ns3:_="">
    <xsd:import namespace="310a7cf5-99ac-4cb5-9f7e-ca3ffd81a5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a7cf5-99ac-4cb5-9f7e-ca3ffd81a5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6D9289-3ABB-4E5C-8F79-26896F5044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C5624B-47A2-4586-959C-C0565269942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10a7cf5-99ac-4cb5-9f7e-ca3ffd81a5c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BB4F27-0EA3-477E-9145-A9A9E19126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a7cf5-99ac-4cb5-9f7e-ca3ffd81a5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Materials Analysis</vt:lpstr>
      <vt:lpstr>EFORA Energy</vt:lpstr>
      <vt:lpstr>OANDO PLC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Baartzes</dc:creator>
  <cp:lastModifiedBy>Wesley Baartzes</cp:lastModifiedBy>
  <dcterms:created xsi:type="dcterms:W3CDTF">2020-06-16T20:55:10Z</dcterms:created>
  <dcterms:modified xsi:type="dcterms:W3CDTF">2020-07-08T21:39:40Z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0x0101007383B8AFFCAADB4EA98A21B8FB4B95F0</vt:lpwstr>
  </property>
</Properties>
</file>