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Research\Research base\3 Consumer services\"/>
    </mc:Choice>
  </mc:AlternateContent>
  <bookViews>
    <workbookView xWindow="-105" yWindow="-105" windowWidth="23250" windowHeight="12570" tabRatio="880"/>
  </bookViews>
  <sheets>
    <sheet name="Consumer Services Analysis" sheetId="21" r:id="rId1"/>
    <sheet name="Advtech" sheetId="1" r:id="rId2"/>
    <sheet name="AF&amp;OVR" sheetId="2" r:id="rId3"/>
    <sheet name="AME" sheetId="3" r:id="rId4"/>
    <sheet name="Cash Build" sheetId="4" r:id="rId5"/>
    <sheet name="City Lodge" sheetId="5" r:id="rId6"/>
    <sheet name="Clicks" sheetId="6" r:id="rId7"/>
    <sheet name="CMH" sheetId="7" r:id="rId8"/>
    <sheet name="Curro" sheetId="8" r:id="rId9"/>
    <sheet name="E Media" sheetId="9" r:id="rId10"/>
    <sheet name="Famous Brands" sheetId="10" r:id="rId11"/>
    <sheet name="Italtile" sheetId="11" r:id="rId12"/>
    <sheet name="Mass Mart" sheetId="12" r:id="rId13"/>
    <sheet name="Mr Price" sheetId="13" r:id="rId14"/>
    <sheet name="PicknPay" sheetId="14" r:id="rId15"/>
    <sheet name="Shoprite" sheetId="15" r:id="rId16"/>
    <sheet name="Spur Corp" sheetId="16" r:id="rId17"/>
    <sheet name="Steinhoff" sheetId="17" r:id="rId18"/>
    <sheet name="Sun International" sheetId="18" r:id="rId19"/>
    <sheet name="Taste" sheetId="19" r:id="rId20"/>
    <sheet name="The FG" sheetId="20" r:id="rId21"/>
    <sheet name="Spar" sheetId="22" r:id="rId22"/>
    <sheet name="Blackstar" sheetId="23" r:id="rId23"/>
    <sheet name="Truworths" sheetId="24" r:id="rId24"/>
    <sheet name="Tsogo sun" sheetId="25" r:id="rId25"/>
    <sheet name="Woolies" sheetId="26" r:id="rId26"/>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0" i="18" l="1"/>
  <c r="D19" i="18"/>
  <c r="D18" i="18"/>
  <c r="D17" i="18"/>
  <c r="D20" i="17"/>
  <c r="D19" i="17"/>
  <c r="D18" i="17"/>
  <c r="D17" i="17"/>
  <c r="D17" i="11"/>
  <c r="D20" i="7"/>
  <c r="D19" i="7"/>
  <c r="D18" i="7"/>
  <c r="D17" i="7"/>
  <c r="D20" i="5"/>
  <c r="D19" i="5"/>
  <c r="D18" i="5"/>
  <c r="D17" i="5"/>
  <c r="G14" i="5"/>
  <c r="B26" i="21"/>
  <c r="B25" i="21"/>
  <c r="B24" i="21"/>
  <c r="B23" i="21"/>
  <c r="B22" i="21"/>
  <c r="I14" i="26"/>
  <c r="I15" i="26" s="1"/>
  <c r="H14" i="26"/>
  <c r="H15" i="26" s="1"/>
  <c r="G14" i="26"/>
  <c r="F14" i="26"/>
  <c r="E14" i="26"/>
  <c r="E15" i="26" s="1"/>
  <c r="D14" i="26"/>
  <c r="D15" i="26" s="1"/>
  <c r="A3" i="26"/>
  <c r="A4" i="26" s="1"/>
  <c r="A5" i="26" s="1"/>
  <c r="A6" i="26" s="1"/>
  <c r="A7" i="26" s="1"/>
  <c r="A8" i="26" s="1"/>
  <c r="A9" i="26" s="1"/>
  <c r="A10" i="26" s="1"/>
  <c r="A11" i="26" s="1"/>
  <c r="A12" i="26" s="1"/>
  <c r="A13" i="26" s="1"/>
  <c r="F1" i="26"/>
  <c r="G1" i="26" s="1"/>
  <c r="H1" i="26" s="1"/>
  <c r="I1" i="26" s="1"/>
  <c r="I14" i="25"/>
  <c r="I15" i="25" s="1"/>
  <c r="H14" i="25"/>
  <c r="H15" i="25" s="1"/>
  <c r="G14" i="25"/>
  <c r="F14" i="25"/>
  <c r="E14" i="25"/>
  <c r="E15" i="25" s="1"/>
  <c r="D14" i="25"/>
  <c r="D15" i="25" s="1"/>
  <c r="A3" i="25"/>
  <c r="A4" i="25" s="1"/>
  <c r="A5" i="25" s="1"/>
  <c r="A6" i="25" s="1"/>
  <c r="A7" i="25" s="1"/>
  <c r="A8" i="25" s="1"/>
  <c r="A9" i="25" s="1"/>
  <c r="A10" i="25" s="1"/>
  <c r="A11" i="25" s="1"/>
  <c r="A12" i="25" s="1"/>
  <c r="A13" i="25" s="1"/>
  <c r="F1" i="25"/>
  <c r="G1" i="25" s="1"/>
  <c r="H1" i="25" s="1"/>
  <c r="I1" i="25" s="1"/>
  <c r="I14" i="24"/>
  <c r="I15" i="24" s="1"/>
  <c r="H14" i="24"/>
  <c r="H15" i="24" s="1"/>
  <c r="G14" i="24"/>
  <c r="F14" i="24"/>
  <c r="E14" i="24"/>
  <c r="E15" i="24" s="1"/>
  <c r="D14" i="24"/>
  <c r="D15" i="24" s="1"/>
  <c r="A4" i="24"/>
  <c r="A5" i="24" s="1"/>
  <c r="A6" i="24" s="1"/>
  <c r="A7" i="24" s="1"/>
  <c r="A8" i="24" s="1"/>
  <c r="A9" i="24" s="1"/>
  <c r="A10" i="24" s="1"/>
  <c r="A11" i="24" s="1"/>
  <c r="A12" i="24" s="1"/>
  <c r="A13" i="24" s="1"/>
  <c r="A3" i="24"/>
  <c r="F1" i="24"/>
  <c r="G1" i="24" s="1"/>
  <c r="H1" i="24" s="1"/>
  <c r="I1" i="24" s="1"/>
  <c r="I14" i="23"/>
  <c r="I15" i="23" s="1"/>
  <c r="H14" i="23"/>
  <c r="H15" i="23" s="1"/>
  <c r="G14" i="23"/>
  <c r="F14" i="23"/>
  <c r="E14" i="23"/>
  <c r="E15" i="23" s="1"/>
  <c r="D14" i="23"/>
  <c r="D15" i="23" s="1"/>
  <c r="A4" i="23"/>
  <c r="A5" i="23" s="1"/>
  <c r="A6" i="23" s="1"/>
  <c r="A7" i="23" s="1"/>
  <c r="A8" i="23" s="1"/>
  <c r="A9" i="23" s="1"/>
  <c r="A10" i="23" s="1"/>
  <c r="A11" i="23" s="1"/>
  <c r="A12" i="23" s="1"/>
  <c r="A13" i="23" s="1"/>
  <c r="A3" i="23"/>
  <c r="F1" i="23"/>
  <c r="G1" i="23" s="1"/>
  <c r="H1" i="23" s="1"/>
  <c r="I1" i="23" s="1"/>
  <c r="I14" i="22"/>
  <c r="I15" i="22" s="1"/>
  <c r="H14" i="22"/>
  <c r="H15" i="22" s="1"/>
  <c r="G14" i="22"/>
  <c r="F14" i="22"/>
  <c r="E14" i="22"/>
  <c r="E15" i="22" s="1"/>
  <c r="D14" i="22"/>
  <c r="D15" i="22" s="1"/>
  <c r="A4" i="22"/>
  <c r="A5" i="22" s="1"/>
  <c r="A6" i="22" s="1"/>
  <c r="A7" i="22" s="1"/>
  <c r="A8" i="22" s="1"/>
  <c r="A9" i="22" s="1"/>
  <c r="A10" i="22" s="1"/>
  <c r="A11" i="22" s="1"/>
  <c r="A12" i="22" s="1"/>
  <c r="A13" i="22" s="1"/>
  <c r="A3" i="22"/>
  <c r="F1" i="22"/>
  <c r="G1" i="22" s="1"/>
  <c r="H1" i="22" s="1"/>
  <c r="I1" i="22" s="1"/>
  <c r="A22" i="21"/>
  <c r="A23" i="21" s="1"/>
  <c r="A24" i="21" s="1"/>
  <c r="A25" i="21" s="1"/>
  <c r="A26" i="21" s="1"/>
  <c r="F15" i="25" l="1"/>
  <c r="G15" i="25"/>
  <c r="D16" i="25" s="1"/>
  <c r="C25" i="21" s="1"/>
  <c r="G15" i="26"/>
  <c r="F15" i="26"/>
  <c r="D16" i="26" s="1"/>
  <c r="C26" i="21" s="1"/>
  <c r="F15" i="23"/>
  <c r="G15" i="22"/>
  <c r="G15" i="24"/>
  <c r="F15" i="22"/>
  <c r="D19" i="22" s="1"/>
  <c r="F15" i="24"/>
  <c r="D19" i="24" s="1"/>
  <c r="G15" i="23"/>
  <c r="B21" i="21"/>
  <c r="B20" i="21"/>
  <c r="B19" i="21"/>
  <c r="B18" i="21"/>
  <c r="B17" i="21"/>
  <c r="B16" i="21"/>
  <c r="B15" i="21"/>
  <c r="B14" i="21"/>
  <c r="B13" i="21"/>
  <c r="B12" i="21"/>
  <c r="B11" i="21"/>
  <c r="B10" i="21"/>
  <c r="B9" i="21"/>
  <c r="B8" i="21"/>
  <c r="B7" i="21"/>
  <c r="B6" i="21"/>
  <c r="B5" i="21"/>
  <c r="B4" i="21"/>
  <c r="B3" i="21"/>
  <c r="B2" i="21"/>
  <c r="A3" i="21"/>
  <c r="A4" i="21" s="1"/>
  <c r="A5" i="21" s="1"/>
  <c r="A6" i="21" s="1"/>
  <c r="A7" i="21" s="1"/>
  <c r="A8" i="21" s="1"/>
  <c r="A9" i="21" s="1"/>
  <c r="A10" i="21" s="1"/>
  <c r="A11" i="21" s="1"/>
  <c r="A12" i="21" s="1"/>
  <c r="A13" i="21" s="1"/>
  <c r="A14" i="21" s="1"/>
  <c r="A15" i="21" s="1"/>
  <c r="A16" i="21" s="1"/>
  <c r="A17" i="21" s="1"/>
  <c r="A18" i="21" s="1"/>
  <c r="A19" i="21" s="1"/>
  <c r="A20" i="21" s="1"/>
  <c r="A21" i="21" s="1"/>
  <c r="D19" i="25" l="1"/>
  <c r="D19" i="23"/>
  <c r="D20" i="23"/>
  <c r="D16" i="23"/>
  <c r="C23" i="21" s="1"/>
  <c r="D17" i="23"/>
  <c r="D20" i="24"/>
  <c r="D17" i="26"/>
  <c r="D18" i="26"/>
  <c r="D19" i="26"/>
  <c r="D20" i="25"/>
  <c r="D17" i="25"/>
  <c r="D20" i="26"/>
  <c r="D18" i="25"/>
  <c r="D16" i="24"/>
  <c r="C24" i="21" s="1"/>
  <c r="D18" i="23"/>
  <c r="D17" i="24"/>
  <c r="D18" i="24"/>
  <c r="D20" i="22"/>
  <c r="D17" i="22"/>
  <c r="D18" i="22"/>
  <c r="D16" i="22"/>
  <c r="C22" i="21" s="1"/>
  <c r="D15" i="20"/>
  <c r="I14" i="20"/>
  <c r="I15" i="20" s="1"/>
  <c r="H14" i="20"/>
  <c r="H15" i="20" s="1"/>
  <c r="G14" i="20"/>
  <c r="G15" i="20" s="1"/>
  <c r="F14" i="20"/>
  <c r="F15" i="20" s="1"/>
  <c r="E14" i="20"/>
  <c r="E15" i="20" s="1"/>
  <c r="D14" i="20"/>
  <c r="A4" i="20"/>
  <c r="A5" i="20" s="1"/>
  <c r="A6" i="20" s="1"/>
  <c r="A7" i="20" s="1"/>
  <c r="A8" i="20" s="1"/>
  <c r="A9" i="20" s="1"/>
  <c r="A10" i="20" s="1"/>
  <c r="A11" i="20" s="1"/>
  <c r="A12" i="20" s="1"/>
  <c r="A13" i="20" s="1"/>
  <c r="A3" i="20"/>
  <c r="F1" i="20"/>
  <c r="G1" i="20" s="1"/>
  <c r="H1" i="20" s="1"/>
  <c r="I1" i="20" s="1"/>
  <c r="D15" i="19"/>
  <c r="I14" i="19"/>
  <c r="I15" i="19" s="1"/>
  <c r="H14" i="19"/>
  <c r="H15" i="19" s="1"/>
  <c r="G14" i="19"/>
  <c r="F14" i="19"/>
  <c r="F15" i="19" s="1"/>
  <c r="E14" i="19"/>
  <c r="E15" i="19" s="1"/>
  <c r="D14" i="19"/>
  <c r="A4" i="19"/>
  <c r="A5" i="19" s="1"/>
  <c r="A6" i="19" s="1"/>
  <c r="A7" i="19" s="1"/>
  <c r="A8" i="19" s="1"/>
  <c r="A9" i="19" s="1"/>
  <c r="A10" i="19" s="1"/>
  <c r="A11" i="19" s="1"/>
  <c r="A12" i="19" s="1"/>
  <c r="A13" i="19" s="1"/>
  <c r="A3" i="19"/>
  <c r="G1" i="19"/>
  <c r="H1" i="19" s="1"/>
  <c r="I1" i="19" s="1"/>
  <c r="F1" i="19"/>
  <c r="D15" i="18"/>
  <c r="I14" i="18"/>
  <c r="I15" i="18" s="1"/>
  <c r="H14" i="18"/>
  <c r="H15" i="18" s="1"/>
  <c r="G14" i="18"/>
  <c r="G15" i="18" s="1"/>
  <c r="F14" i="18"/>
  <c r="E14" i="18"/>
  <c r="E15" i="18" s="1"/>
  <c r="D14" i="18"/>
  <c r="A4" i="18"/>
  <c r="A5" i="18" s="1"/>
  <c r="A6" i="18" s="1"/>
  <c r="A7" i="18" s="1"/>
  <c r="A8" i="18" s="1"/>
  <c r="A9" i="18" s="1"/>
  <c r="A10" i="18" s="1"/>
  <c r="A11" i="18" s="1"/>
  <c r="A12" i="18" s="1"/>
  <c r="A13" i="18" s="1"/>
  <c r="A3" i="18"/>
  <c r="G1" i="18"/>
  <c r="H1" i="18" s="1"/>
  <c r="I1" i="18" s="1"/>
  <c r="F1" i="18"/>
  <c r="D15" i="17"/>
  <c r="I14" i="17"/>
  <c r="I15" i="17" s="1"/>
  <c r="H14" i="17"/>
  <c r="H15" i="17" s="1"/>
  <c r="G14" i="17"/>
  <c r="G15" i="17" s="1"/>
  <c r="F14" i="17"/>
  <c r="F15" i="17" s="1"/>
  <c r="E14" i="17"/>
  <c r="E15" i="17" s="1"/>
  <c r="D14" i="17"/>
  <c r="A3" i="17"/>
  <c r="A4" i="17" s="1"/>
  <c r="A5" i="17" s="1"/>
  <c r="A6" i="17" s="1"/>
  <c r="A7" i="17" s="1"/>
  <c r="A8" i="17" s="1"/>
  <c r="A9" i="17" s="1"/>
  <c r="A10" i="17" s="1"/>
  <c r="A11" i="17" s="1"/>
  <c r="A12" i="17" s="1"/>
  <c r="A13" i="17" s="1"/>
  <c r="F1" i="17"/>
  <c r="G1" i="17" s="1"/>
  <c r="H1" i="17" s="1"/>
  <c r="I1" i="17" s="1"/>
  <c r="D15" i="16"/>
  <c r="I14" i="16"/>
  <c r="I15" i="16" s="1"/>
  <c r="H14" i="16"/>
  <c r="H15" i="16" s="1"/>
  <c r="G14" i="16"/>
  <c r="G15" i="16" s="1"/>
  <c r="F14" i="16"/>
  <c r="F15" i="16" s="1"/>
  <c r="E14" i="16"/>
  <c r="E15" i="16" s="1"/>
  <c r="D14" i="16"/>
  <c r="A4" i="16"/>
  <c r="A5" i="16" s="1"/>
  <c r="A6" i="16" s="1"/>
  <c r="A7" i="16" s="1"/>
  <c r="A8" i="16" s="1"/>
  <c r="A9" i="16" s="1"/>
  <c r="A10" i="16" s="1"/>
  <c r="A11" i="16" s="1"/>
  <c r="A12" i="16" s="1"/>
  <c r="A13" i="16" s="1"/>
  <c r="A3" i="16"/>
  <c r="G1" i="16"/>
  <c r="H1" i="16" s="1"/>
  <c r="I1" i="16" s="1"/>
  <c r="F1" i="16"/>
  <c r="I14" i="15"/>
  <c r="H14" i="15"/>
  <c r="G14" i="15"/>
  <c r="F14" i="15"/>
  <c r="E14" i="15"/>
  <c r="E15" i="15" s="1"/>
  <c r="D14" i="15"/>
  <c r="D15" i="15" s="1"/>
  <c r="A4" i="15"/>
  <c r="A5" i="15" s="1"/>
  <c r="A6" i="15" s="1"/>
  <c r="A7" i="15" s="1"/>
  <c r="A8" i="15" s="1"/>
  <c r="A9" i="15" s="1"/>
  <c r="A10" i="15" s="1"/>
  <c r="A11" i="15" s="1"/>
  <c r="A12" i="15" s="1"/>
  <c r="A13" i="15" s="1"/>
  <c r="A3" i="15"/>
  <c r="F1" i="15"/>
  <c r="G1" i="15" s="1"/>
  <c r="H1" i="15" s="1"/>
  <c r="I1" i="15" s="1"/>
  <c r="D15" i="14"/>
  <c r="I14" i="14"/>
  <c r="I15" i="14" s="1"/>
  <c r="H14" i="14"/>
  <c r="H15" i="14" s="1"/>
  <c r="G14" i="14"/>
  <c r="G15" i="14" s="1"/>
  <c r="F14" i="14"/>
  <c r="F15" i="14" s="1"/>
  <c r="E14" i="14"/>
  <c r="E15" i="14" s="1"/>
  <c r="D14" i="14"/>
  <c r="A4" i="14"/>
  <c r="A5" i="14" s="1"/>
  <c r="A6" i="14" s="1"/>
  <c r="A7" i="14" s="1"/>
  <c r="A8" i="14" s="1"/>
  <c r="A9" i="14" s="1"/>
  <c r="A10" i="14" s="1"/>
  <c r="A11" i="14" s="1"/>
  <c r="A12" i="14" s="1"/>
  <c r="A13" i="14" s="1"/>
  <c r="A3" i="14"/>
  <c r="G1" i="14"/>
  <c r="H1" i="14" s="1"/>
  <c r="I1" i="14" s="1"/>
  <c r="F1" i="14"/>
  <c r="I14" i="13"/>
  <c r="I15" i="13" s="1"/>
  <c r="H14" i="13"/>
  <c r="H15" i="13" s="1"/>
  <c r="G14" i="13"/>
  <c r="F14" i="13"/>
  <c r="E14" i="13"/>
  <c r="E15" i="13" s="1"/>
  <c r="D14" i="13"/>
  <c r="A3" i="13"/>
  <c r="A4" i="13" s="1"/>
  <c r="A5" i="13" s="1"/>
  <c r="A6" i="13" s="1"/>
  <c r="A7" i="13" s="1"/>
  <c r="A8" i="13" s="1"/>
  <c r="A9" i="13" s="1"/>
  <c r="A10" i="13" s="1"/>
  <c r="A11" i="13" s="1"/>
  <c r="A12" i="13" s="1"/>
  <c r="A13" i="13" s="1"/>
  <c r="F1" i="13"/>
  <c r="G1" i="13" s="1"/>
  <c r="H1" i="13" s="1"/>
  <c r="I1" i="13" s="1"/>
  <c r="D15" i="12"/>
  <c r="I14" i="12"/>
  <c r="I15" i="12" s="1"/>
  <c r="H14" i="12"/>
  <c r="H15" i="12" s="1"/>
  <c r="G14" i="12"/>
  <c r="F14" i="12"/>
  <c r="E14" i="12"/>
  <c r="E15" i="12" s="1"/>
  <c r="D14" i="12"/>
  <c r="A4" i="12"/>
  <c r="A5" i="12" s="1"/>
  <c r="A6" i="12" s="1"/>
  <c r="A7" i="12" s="1"/>
  <c r="A8" i="12" s="1"/>
  <c r="A9" i="12" s="1"/>
  <c r="A10" i="12" s="1"/>
  <c r="A11" i="12" s="1"/>
  <c r="A12" i="12" s="1"/>
  <c r="A13" i="12" s="1"/>
  <c r="A3" i="12"/>
  <c r="F1" i="12"/>
  <c r="G1" i="12" s="1"/>
  <c r="H1" i="12" s="1"/>
  <c r="I1" i="12" s="1"/>
  <c r="D20" i="12" l="1"/>
  <c r="G13" i="21" s="1"/>
  <c r="D17" i="14"/>
  <c r="D15" i="21" s="1"/>
  <c r="D16" i="14"/>
  <c r="C15" i="21" s="1"/>
  <c r="D20" i="14"/>
  <c r="G15" i="21" s="1"/>
  <c r="D19" i="14"/>
  <c r="F15" i="21" s="1"/>
  <c r="D18" i="14"/>
  <c r="E15" i="21" s="1"/>
  <c r="D18" i="15"/>
  <c r="E16" i="21" s="1"/>
  <c r="D16" i="16"/>
  <c r="C17" i="21" s="1"/>
  <c r="D20" i="16"/>
  <c r="G17" i="21" s="1"/>
  <c r="D19" i="16"/>
  <c r="F17" i="21" s="1"/>
  <c r="D18" i="16"/>
  <c r="E17" i="21" s="1"/>
  <c r="D17" i="16"/>
  <c r="D17" i="21" s="1"/>
  <c r="G18" i="21"/>
  <c r="F18" i="21"/>
  <c r="E18" i="21"/>
  <c r="D16" i="17"/>
  <c r="C18" i="21" s="1"/>
  <c r="D18" i="21"/>
  <c r="D16" i="18"/>
  <c r="C19" i="21" s="1"/>
  <c r="D16" i="19"/>
  <c r="C20" i="21" s="1"/>
  <c r="D17" i="20"/>
  <c r="D20" i="20"/>
  <c r="D16" i="20"/>
  <c r="D18" i="20"/>
  <c r="D19" i="20"/>
  <c r="G15" i="19"/>
  <c r="D17" i="19" s="1"/>
  <c r="D20" i="21" s="1"/>
  <c r="F15" i="18"/>
  <c r="D19" i="21" s="1"/>
  <c r="F15" i="13"/>
  <c r="D20" i="13" s="1"/>
  <c r="G14" i="21" s="1"/>
  <c r="G15" i="12"/>
  <c r="D18" i="12" s="1"/>
  <c r="E13" i="21" s="1"/>
  <c r="G15" i="15"/>
  <c r="I15" i="15"/>
  <c r="H15" i="15"/>
  <c r="D17" i="15" s="1"/>
  <c r="D16" i="21" s="1"/>
  <c r="F15" i="15"/>
  <c r="D16" i="15" s="1"/>
  <c r="C16" i="21" s="1"/>
  <c r="G15" i="13"/>
  <c r="D17" i="13" s="1"/>
  <c r="D14" i="21" s="1"/>
  <c r="D15" i="13"/>
  <c r="F15" i="12"/>
  <c r="D19" i="12" s="1"/>
  <c r="F13" i="21" s="1"/>
  <c r="D15" i="11"/>
  <c r="I14" i="11"/>
  <c r="I15" i="11" s="1"/>
  <c r="H14" i="11"/>
  <c r="H15" i="11" s="1"/>
  <c r="G14" i="11"/>
  <c r="G15" i="11" s="1"/>
  <c r="F14" i="11"/>
  <c r="F15" i="11" s="1"/>
  <c r="E14" i="11"/>
  <c r="E15" i="11" s="1"/>
  <c r="D14" i="11"/>
  <c r="A3" i="11"/>
  <c r="A4" i="11" s="1"/>
  <c r="A5" i="11" s="1"/>
  <c r="A6" i="11" s="1"/>
  <c r="A7" i="11" s="1"/>
  <c r="A8" i="11" s="1"/>
  <c r="A9" i="11" s="1"/>
  <c r="A10" i="11" s="1"/>
  <c r="A11" i="11" s="1"/>
  <c r="A12" i="11" s="1"/>
  <c r="A13" i="11" s="1"/>
  <c r="G1" i="11"/>
  <c r="H1" i="11" s="1"/>
  <c r="I1" i="11" s="1"/>
  <c r="F1" i="11"/>
  <c r="I14" i="10"/>
  <c r="H14" i="10"/>
  <c r="G14" i="10"/>
  <c r="F14" i="10"/>
  <c r="E14" i="10"/>
  <c r="D14" i="10"/>
  <c r="D15" i="10" s="1"/>
  <c r="A5" i="10"/>
  <c r="A6" i="10" s="1"/>
  <c r="A7" i="10" s="1"/>
  <c r="A8" i="10" s="1"/>
  <c r="A9" i="10" s="1"/>
  <c r="A10" i="10" s="1"/>
  <c r="A11" i="10" s="1"/>
  <c r="A12" i="10" s="1"/>
  <c r="A13" i="10" s="1"/>
  <c r="A4" i="10"/>
  <c r="A3" i="10"/>
  <c r="F1" i="10"/>
  <c r="G1" i="10" s="1"/>
  <c r="H1" i="10" s="1"/>
  <c r="I1" i="10" s="1"/>
  <c r="I14" i="9"/>
  <c r="I15" i="9" s="1"/>
  <c r="H14" i="9"/>
  <c r="H15" i="9" s="1"/>
  <c r="G14" i="9"/>
  <c r="G15" i="9" s="1"/>
  <c r="F14" i="9"/>
  <c r="F15" i="9" s="1"/>
  <c r="E14" i="9"/>
  <c r="E15" i="9" s="1"/>
  <c r="D14" i="9"/>
  <c r="D15" i="9" s="1"/>
  <c r="A3" i="9"/>
  <c r="A4" i="9" s="1"/>
  <c r="A5" i="9" s="1"/>
  <c r="A6" i="9" s="1"/>
  <c r="A7" i="9" s="1"/>
  <c r="A8" i="9" s="1"/>
  <c r="A9" i="9" s="1"/>
  <c r="A10" i="9" s="1"/>
  <c r="A11" i="9" s="1"/>
  <c r="A12" i="9" s="1"/>
  <c r="A13" i="9" s="1"/>
  <c r="F1" i="9"/>
  <c r="G1" i="9" s="1"/>
  <c r="H1" i="9" s="1"/>
  <c r="I1" i="9" s="1"/>
  <c r="D15" i="8"/>
  <c r="I14" i="8"/>
  <c r="I15" i="8" s="1"/>
  <c r="H14" i="8"/>
  <c r="H15" i="8" s="1"/>
  <c r="G14" i="8"/>
  <c r="G15" i="8" s="1"/>
  <c r="F14" i="8"/>
  <c r="E14" i="8"/>
  <c r="E15" i="8" s="1"/>
  <c r="D14" i="8"/>
  <c r="A4" i="8"/>
  <c r="A5" i="8" s="1"/>
  <c r="A6" i="8" s="1"/>
  <c r="A7" i="8" s="1"/>
  <c r="A8" i="8" s="1"/>
  <c r="A9" i="8" s="1"/>
  <c r="A10" i="8" s="1"/>
  <c r="A11" i="8" s="1"/>
  <c r="A12" i="8" s="1"/>
  <c r="A13" i="8" s="1"/>
  <c r="A3" i="8"/>
  <c r="F1" i="8"/>
  <c r="G1" i="8" s="1"/>
  <c r="H1" i="8" s="1"/>
  <c r="I1" i="8" s="1"/>
  <c r="D15" i="7"/>
  <c r="I14" i="7"/>
  <c r="I15" i="7" s="1"/>
  <c r="H14" i="7"/>
  <c r="H15" i="7" s="1"/>
  <c r="G14" i="7"/>
  <c r="G15" i="7" s="1"/>
  <c r="F14" i="7"/>
  <c r="F15" i="7" s="1"/>
  <c r="E14" i="7"/>
  <c r="E15" i="7" s="1"/>
  <c r="D14" i="7"/>
  <c r="A3" i="7"/>
  <c r="A4" i="7" s="1"/>
  <c r="A5" i="7" s="1"/>
  <c r="A6" i="7" s="1"/>
  <c r="A7" i="7" s="1"/>
  <c r="A8" i="7" s="1"/>
  <c r="A9" i="7" s="1"/>
  <c r="A10" i="7" s="1"/>
  <c r="A11" i="7" s="1"/>
  <c r="A12" i="7" s="1"/>
  <c r="A13" i="7" s="1"/>
  <c r="F1" i="7"/>
  <c r="G1" i="7" s="1"/>
  <c r="H1" i="7" s="1"/>
  <c r="I1" i="7" s="1"/>
  <c r="D15" i="6"/>
  <c r="I14" i="6"/>
  <c r="I15" i="6" s="1"/>
  <c r="H14" i="6"/>
  <c r="H15" i="6" s="1"/>
  <c r="G14" i="6"/>
  <c r="G15" i="6" s="1"/>
  <c r="F14" i="6"/>
  <c r="E14" i="6"/>
  <c r="E15" i="6" s="1"/>
  <c r="D14" i="6"/>
  <c r="A3" i="6"/>
  <c r="A4" i="6" s="1"/>
  <c r="A5" i="6" s="1"/>
  <c r="A6" i="6" s="1"/>
  <c r="A7" i="6" s="1"/>
  <c r="A8" i="6" s="1"/>
  <c r="A9" i="6" s="1"/>
  <c r="A10" i="6" s="1"/>
  <c r="A11" i="6" s="1"/>
  <c r="A12" i="6" s="1"/>
  <c r="A13" i="6" s="1"/>
  <c r="I1" i="6"/>
  <c r="H1" i="6"/>
  <c r="G1" i="6"/>
  <c r="F1" i="6"/>
  <c r="I14" i="5"/>
  <c r="I15" i="5" s="1"/>
  <c r="H14" i="5"/>
  <c r="H15" i="5" s="1"/>
  <c r="F14" i="5"/>
  <c r="F15" i="5" s="1"/>
  <c r="E14" i="5"/>
  <c r="E15" i="5" s="1"/>
  <c r="D14" i="5"/>
  <c r="D15" i="5" s="1"/>
  <c r="A3" i="5"/>
  <c r="A4" i="5" s="1"/>
  <c r="A5" i="5" s="1"/>
  <c r="A6" i="5" s="1"/>
  <c r="A7" i="5" s="1"/>
  <c r="A8" i="5" s="1"/>
  <c r="A9" i="5" s="1"/>
  <c r="A10" i="5" s="1"/>
  <c r="A11" i="5" s="1"/>
  <c r="A12" i="5" s="1"/>
  <c r="A13" i="5" s="1"/>
  <c r="F1" i="5"/>
  <c r="G1" i="5" s="1"/>
  <c r="H1" i="5" s="1"/>
  <c r="I1" i="5" s="1"/>
  <c r="I14" i="4"/>
  <c r="H14" i="4"/>
  <c r="G14" i="4"/>
  <c r="F14" i="4"/>
  <c r="E14" i="4"/>
  <c r="D14" i="4"/>
  <c r="D15" i="4" s="1"/>
  <c r="A3" i="4"/>
  <c r="A4" i="4" s="1"/>
  <c r="A5" i="4" s="1"/>
  <c r="A6" i="4" s="1"/>
  <c r="A7" i="4" s="1"/>
  <c r="A8" i="4" s="1"/>
  <c r="A9" i="4" s="1"/>
  <c r="A10" i="4" s="1"/>
  <c r="A11" i="4" s="1"/>
  <c r="A12" i="4" s="1"/>
  <c r="A13" i="4" s="1"/>
  <c r="F1" i="4"/>
  <c r="G1" i="4" s="1"/>
  <c r="H1" i="4" s="1"/>
  <c r="I1" i="4" s="1"/>
  <c r="I14" i="3"/>
  <c r="H14" i="3"/>
  <c r="G14" i="3"/>
  <c r="F14" i="3"/>
  <c r="E14" i="3"/>
  <c r="E15" i="3" s="1"/>
  <c r="D14" i="3"/>
  <c r="A3" i="3"/>
  <c r="A4" i="3" s="1"/>
  <c r="A5" i="3" s="1"/>
  <c r="A6" i="3" s="1"/>
  <c r="A7" i="3" s="1"/>
  <c r="A8" i="3" s="1"/>
  <c r="A9" i="3" s="1"/>
  <c r="A10" i="3" s="1"/>
  <c r="A11" i="3" s="1"/>
  <c r="A12" i="3" s="1"/>
  <c r="A13" i="3" s="1"/>
  <c r="F1" i="3"/>
  <c r="G1" i="3" s="1"/>
  <c r="H1" i="3" s="1"/>
  <c r="I1" i="3" s="1"/>
  <c r="G14" i="2"/>
  <c r="D15" i="2"/>
  <c r="I14" i="2"/>
  <c r="I15" i="2" s="1"/>
  <c r="H14" i="2"/>
  <c r="H15" i="2" s="1"/>
  <c r="F14" i="2"/>
  <c r="E14" i="2"/>
  <c r="E15" i="2" s="1"/>
  <c r="D14" i="2"/>
  <c r="A3" i="2"/>
  <c r="A4" i="2" s="1"/>
  <c r="A5" i="2" s="1"/>
  <c r="A6" i="2" s="1"/>
  <c r="A7" i="2" s="1"/>
  <c r="A8" i="2" s="1"/>
  <c r="A9" i="2" s="1"/>
  <c r="A10" i="2" s="1"/>
  <c r="A11" i="2" s="1"/>
  <c r="A12" i="2" s="1"/>
  <c r="A13" i="2" s="1"/>
  <c r="F1" i="2"/>
  <c r="G1" i="2" s="1"/>
  <c r="H1" i="2" s="1"/>
  <c r="I1" i="2" s="1"/>
  <c r="F24" i="21" l="1"/>
  <c r="F21" i="21"/>
  <c r="F23" i="21"/>
  <c r="F22" i="21"/>
  <c r="F26" i="21"/>
  <c r="F25" i="21"/>
  <c r="E24" i="21"/>
  <c r="E21" i="21"/>
  <c r="E23" i="21"/>
  <c r="E22" i="21"/>
  <c r="E26" i="21"/>
  <c r="E25" i="21"/>
  <c r="G24" i="21"/>
  <c r="G21" i="21"/>
  <c r="G23" i="21"/>
  <c r="G22" i="21"/>
  <c r="G26" i="21"/>
  <c r="G25" i="21"/>
  <c r="D17" i="2"/>
  <c r="D3" i="21" s="1"/>
  <c r="D16" i="2"/>
  <c r="C3" i="21" s="1"/>
  <c r="C27" i="21" s="1"/>
  <c r="D20" i="2"/>
  <c r="G3" i="21" s="1"/>
  <c r="D16" i="3"/>
  <c r="C4" i="21" s="1"/>
  <c r="D16" i="6"/>
  <c r="C7" i="21" s="1"/>
  <c r="G8" i="21"/>
  <c r="E8" i="21"/>
  <c r="D8" i="21"/>
  <c r="F8" i="21"/>
  <c r="D16" i="7"/>
  <c r="C8" i="21" s="1"/>
  <c r="D19" i="8"/>
  <c r="F9" i="21" s="1"/>
  <c r="D17" i="8"/>
  <c r="D9" i="21" s="1"/>
  <c r="D18" i="8"/>
  <c r="E9" i="21" s="1"/>
  <c r="D20" i="8"/>
  <c r="G9" i="21" s="1"/>
  <c r="D20" i="9"/>
  <c r="G10" i="21" s="1"/>
  <c r="D16" i="9"/>
  <c r="C10" i="21" s="1"/>
  <c r="D19" i="9"/>
  <c r="F10" i="21" s="1"/>
  <c r="D17" i="9"/>
  <c r="D10" i="21" s="1"/>
  <c r="D18" i="9"/>
  <c r="E10" i="21" s="1"/>
  <c r="D19" i="11"/>
  <c r="F12" i="21" s="1"/>
  <c r="D18" i="11"/>
  <c r="E12" i="21" s="1"/>
  <c r="D12" i="21"/>
  <c r="D16" i="11"/>
  <c r="C12" i="21" s="1"/>
  <c r="D20" i="11"/>
  <c r="G12" i="21" s="1"/>
  <c r="D17" i="12"/>
  <c r="D13" i="21" s="1"/>
  <c r="D16" i="12"/>
  <c r="C13" i="21" s="1"/>
  <c r="D16" i="13"/>
  <c r="C14" i="21" s="1"/>
  <c r="D18" i="13"/>
  <c r="E14" i="21" s="1"/>
  <c r="D19" i="13"/>
  <c r="F14" i="21" s="1"/>
  <c r="D19" i="15"/>
  <c r="F16" i="21" s="1"/>
  <c r="D20" i="15"/>
  <c r="G16" i="21" s="1"/>
  <c r="G19" i="21"/>
  <c r="E19" i="21"/>
  <c r="F19" i="21"/>
  <c r="D20" i="19"/>
  <c r="G20" i="21" s="1"/>
  <c r="D19" i="19"/>
  <c r="F20" i="21" s="1"/>
  <c r="D18" i="19"/>
  <c r="E20" i="21" s="1"/>
  <c r="D22" i="21"/>
  <c r="D23" i="21"/>
  <c r="D24" i="21"/>
  <c r="D25" i="21"/>
  <c r="D26" i="21"/>
  <c r="D21" i="21"/>
  <c r="C21" i="21"/>
  <c r="F15" i="10"/>
  <c r="G15" i="10"/>
  <c r="E15" i="10"/>
  <c r="H15" i="10"/>
  <c r="I15" i="10"/>
  <c r="F15" i="8"/>
  <c r="D16" i="8"/>
  <c r="C9" i="21" s="1"/>
  <c r="F15" i="6"/>
  <c r="D17" i="6" s="1"/>
  <c r="D7" i="21" s="1"/>
  <c r="G15" i="5"/>
  <c r="D16" i="5" s="1"/>
  <c r="C6" i="21" s="1"/>
  <c r="E15" i="4"/>
  <c r="F15" i="4"/>
  <c r="G15" i="4"/>
  <c r="H15" i="4"/>
  <c r="I15" i="4"/>
  <c r="F15" i="3"/>
  <c r="G15" i="3"/>
  <c r="H15" i="3"/>
  <c r="I15" i="3"/>
  <c r="D15" i="3"/>
  <c r="G15" i="2"/>
  <c r="F15" i="2"/>
  <c r="D19" i="2" s="1"/>
  <c r="F3" i="21" s="1"/>
  <c r="D20" i="3" l="1"/>
  <c r="G4" i="21" s="1"/>
  <c r="D18" i="2"/>
  <c r="E3" i="21" s="1"/>
  <c r="D19" i="3"/>
  <c r="F4" i="21" s="1"/>
  <c r="D17" i="3"/>
  <c r="D4" i="21" s="1"/>
  <c r="D18" i="3"/>
  <c r="E4" i="21" s="1"/>
  <c r="D18" i="4"/>
  <c r="E5" i="21" s="1"/>
  <c r="D20" i="4"/>
  <c r="G5" i="21" s="1"/>
  <c r="D17" i="4"/>
  <c r="D5" i="21" s="1"/>
  <c r="D19" i="4"/>
  <c r="F5" i="21" s="1"/>
  <c r="D16" i="4"/>
  <c r="C5" i="21" s="1"/>
  <c r="F6" i="21"/>
  <c r="G6" i="21"/>
  <c r="E6" i="21"/>
  <c r="D6" i="21"/>
  <c r="D18" i="6"/>
  <c r="E7" i="21" s="1"/>
  <c r="D19" i="6"/>
  <c r="F7" i="21" s="1"/>
  <c r="D20" i="6"/>
  <c r="G7" i="21" s="1"/>
  <c r="D17" i="10"/>
  <c r="D11" i="21" s="1"/>
  <c r="D20" i="10"/>
  <c r="G11" i="21" s="1"/>
  <c r="D19" i="10"/>
  <c r="F11" i="21" s="1"/>
  <c r="D16" i="10"/>
  <c r="C11" i="21" s="1"/>
  <c r="D18" i="10"/>
  <c r="E11" i="21" s="1"/>
  <c r="E14" i="1"/>
  <c r="E15" i="1" s="1"/>
  <c r="F14" i="1"/>
  <c r="F15" i="1" s="1"/>
  <c r="G14" i="1"/>
  <c r="G15" i="1" s="1"/>
  <c r="H14" i="1"/>
  <c r="H15" i="1" s="1"/>
  <c r="I14" i="1"/>
  <c r="I15" i="1" s="1"/>
  <c r="D14" i="1"/>
  <c r="D15" i="1" s="1"/>
  <c r="G1" i="1"/>
  <c r="H1" i="1" s="1"/>
  <c r="I1" i="1" s="1"/>
  <c r="F1" i="1"/>
  <c r="A3" i="1"/>
  <c r="A4" i="1"/>
  <c r="A5" i="1" s="1"/>
  <c r="A6" i="1" s="1"/>
  <c r="A7" i="1" s="1"/>
  <c r="A8" i="1" s="1"/>
  <c r="A9" i="1" s="1"/>
  <c r="A10" i="1" s="1"/>
  <c r="A11" i="1" s="1"/>
  <c r="A12" i="1" s="1"/>
  <c r="A13" i="1" s="1"/>
  <c r="D20" i="1" l="1"/>
  <c r="G2" i="21" s="1"/>
  <c r="D19" i="1"/>
  <c r="F2" i="21" s="1"/>
  <c r="D16" i="1"/>
  <c r="C2" i="21" s="1"/>
  <c r="D18" i="1"/>
  <c r="E2" i="21" s="1"/>
  <c r="D17" i="1"/>
  <c r="D2" i="21" s="1"/>
  <c r="C29" i="21" l="1"/>
  <c r="C28" i="21"/>
  <c r="C31" i="21"/>
  <c r="C30" i="21"/>
</calcChain>
</file>

<file path=xl/sharedStrings.xml><?xml version="1.0" encoding="utf-8"?>
<sst xmlns="http://schemas.openxmlformats.org/spreadsheetml/2006/main" count="913" uniqueCount="63">
  <si>
    <t>No.</t>
  </si>
  <si>
    <t>Contents</t>
  </si>
  <si>
    <t>References</t>
  </si>
  <si>
    <t>Score</t>
  </si>
  <si>
    <t>An entity shall disclose the carrying amount of goodwill allocated to the unit
(group of units)</t>
  </si>
  <si>
    <t>Para 134 - A</t>
  </si>
  <si>
    <t>Para 80- A B</t>
  </si>
  <si>
    <t>Para 90</t>
  </si>
  <si>
    <t>Para 134 -C</t>
  </si>
  <si>
    <t>Para 134 - D 1</t>
  </si>
  <si>
    <t>Para 134 - D 2</t>
  </si>
  <si>
    <t>Para 134 - D 3</t>
  </si>
  <si>
    <t>Para 134 - D 4</t>
  </si>
  <si>
    <t>The discount rate(s) applied to the cash flow projections</t>
  </si>
  <si>
    <t>Para 134 - D 5</t>
  </si>
  <si>
    <t>Para 134 - E</t>
  </si>
  <si>
    <t>Para 134 - E 1</t>
  </si>
  <si>
    <t>Para 134 - E 2</t>
  </si>
  <si>
    <t xml:space="preserve">Cash-generating units represent ‘the lowest level within the entity at which the goodwill is monitored for internal management purpose and that the CGU should not be larger than a primary or secondary segment defined for the purpose of segment reporting </t>
  </si>
  <si>
    <t>Cash generating unit to which goodwill has been allocated shall be tested for impairment annually, and whenever there is an indication that the goodwill may be impaired, by comparing the carrying amount of the goodwill, with the recoverable amount of the goodwill</t>
  </si>
  <si>
    <t>An entity shall disclose the basis on which the unit’s (group of units’) recoverable amount has been determined (ie value in use or fair value less costs to sell).</t>
  </si>
  <si>
    <t>Adescription of each key assumption on which management has based its cash flow projections for the period covered by the most recent budgets/forecasts. Key assumptions are those to which the unit’s (group of units’) recoverable amount is most sensitive.</t>
  </si>
  <si>
    <t>Adescription of management’s approach to determining the value(s) assigned to each key assumption, whether those value(s) reflect past experience or, if appropriate, are consistent with external sources of information, and, if not, how and why they differ from past experience or external sources of information</t>
  </si>
  <si>
    <t>The period over which management has projected cash flows based on financial budgets/ forecasts approved bymanagement and, when a period greater than five years is used for a cash-generating unit (group of units), an explanation of why that longer period is justified</t>
  </si>
  <si>
    <t>The growth rate used to extrapolate cash flow projections beyond the period covered by the most recent budgets/forecasts, and the justification for using any growth rate that exceeds the long-term average growth rate for the products, industries, or country or countries in which the entity operates, or for the market to which the unit (group of units) is dedicated.</t>
  </si>
  <si>
    <t>If the unit’s (group of units’) recoverable amount is based on fair value less costs to sell, an entity shall disclose the methodology used to determine fair value less costs to sell.</t>
  </si>
  <si>
    <t>A description of each key assumption on which management has based its determination of fair value less costs to sell. Key assumptions are those to which the unit’s (group of units’) recoverable amount is most sensitive.</t>
  </si>
  <si>
    <t>A description of management’s approach to determining the value(s) assigned to each key assumption, whether those value(s) reflect past experience or, if appropriate, are consistent with external sources of information, and, if not, how and why they differ from past experience or external sources of information</t>
  </si>
  <si>
    <t>Total</t>
  </si>
  <si>
    <t>Percentage</t>
  </si>
  <si>
    <t>Mean</t>
  </si>
  <si>
    <t>1st Quartile</t>
  </si>
  <si>
    <t>3rd Quartile</t>
  </si>
  <si>
    <t>Standard deviation</t>
  </si>
  <si>
    <t>Company</t>
  </si>
  <si>
    <t>Standard Deviation</t>
  </si>
  <si>
    <t>Median</t>
  </si>
  <si>
    <t>Descriptive Statistics</t>
  </si>
  <si>
    <t>Advtech</t>
  </si>
  <si>
    <t>AF &amp; OVR</t>
  </si>
  <si>
    <t>AME</t>
  </si>
  <si>
    <t>Cash Build</t>
  </si>
  <si>
    <t>City Lodge</t>
  </si>
  <si>
    <t>Clicks</t>
  </si>
  <si>
    <t>CMH</t>
  </si>
  <si>
    <t>Curro</t>
  </si>
  <si>
    <t>E Media</t>
  </si>
  <si>
    <t>Famous Brands</t>
  </si>
  <si>
    <t>Italtile</t>
  </si>
  <si>
    <t>Mass Mart</t>
  </si>
  <si>
    <t>Mr Price</t>
  </si>
  <si>
    <t>Pick n Pay</t>
  </si>
  <si>
    <t>Shoprite</t>
  </si>
  <si>
    <t>Spur Corp</t>
  </si>
  <si>
    <t>Steinhoff</t>
  </si>
  <si>
    <t>Sun International</t>
  </si>
  <si>
    <t>Taste</t>
  </si>
  <si>
    <t>The Forshini Group</t>
  </si>
  <si>
    <t>Spar</t>
  </si>
  <si>
    <t>Blackstar</t>
  </si>
  <si>
    <t>Truworths</t>
  </si>
  <si>
    <t>Tsogo sun</t>
  </si>
  <si>
    <t>Woolies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</si>
</sst>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3">
    <xf numFmtId="0" fontId="0" fillId="0" borderId="0" xfId="0"/>
    <xf numFmtId="0" fontId="0" fillId="0" borderId="1" xfId="0" applyBorder="1"/>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wrapText="1"/>
    </xf>
    <xf numFmtId="9" fontId="0" fillId="0" borderId="1" xfId="1" applyFont="1" applyBorder="1"/>
    <xf numFmtId="0" fontId="0" fillId="0" borderId="1" xfId="0" applyFill="1" applyBorder="1"/>
    <xf numFmtId="9" fontId="0" fillId="0" borderId="1" xfId="0" applyNumberFormat="1" applyBorder="1"/>
    <xf numFmtId="0" fontId="0" fillId="0" borderId="1" xfId="0" applyFill="1" applyBorder="1" applyAlignment="1">
      <alignment vertical="center"/>
    </xf>
    <xf numFmtId="0" fontId="0" fillId="0" borderId="2" xfId="0" applyFill="1" applyBorder="1" applyAlignment="1">
      <alignment wrapText="1"/>
    </xf>
    <xf numFmtId="0" fontId="0" fillId="0" borderId="3" xfId="0" applyBorder="1"/>
    <xf numFmtId="0" fontId="0" fillId="0" borderId="5" xfId="0" applyBorder="1"/>
    <xf numFmtId="0" fontId="0" fillId="0" borderId="6" xfId="0" applyBorder="1"/>
    <xf numFmtId="9" fontId="0" fillId="0" borderId="5" xfId="1" applyFont="1" applyBorder="1"/>
    <xf numFmtId="9" fontId="0" fillId="0" borderId="5" xfId="0" applyNumberFormat="1" applyBorder="1"/>
    <xf numFmtId="9" fontId="0" fillId="0" borderId="6" xfId="1" applyFont="1" applyBorder="1"/>
    <xf numFmtId="0" fontId="0" fillId="0" borderId="8" xfId="0" applyBorder="1"/>
    <xf numFmtId="9" fontId="0" fillId="0" borderId="8" xfId="0" applyNumberFormat="1" applyBorder="1"/>
    <xf numFmtId="0" fontId="0" fillId="0" borderId="4" xfId="0" applyBorder="1"/>
    <xf numFmtId="0" fontId="0" fillId="0" borderId="7" xfId="0" applyBorder="1" applyAlignment="1">
      <alignment horizontal="center" vertical="center" textRotation="90" wrapText="1"/>
    </xf>
    <xf numFmtId="0" fontId="0" fillId="0" borderId="3" xfId="0" applyBorder="1" applyAlignment="1">
      <alignment horizontal="center" vertical="center" textRotation="90" wrapText="1"/>
    </xf>
    <xf numFmtId="0" fontId="0" fillId="0" borderId="4" xfId="0" applyBorder="1" applyAlignment="1">
      <alignment horizontal="center" vertical="center" textRotation="90" wrapText="1"/>
    </xf>
    <xf numFmtId="0" fontId="0" fillId="0" borderId="9" xfId="0" applyBorder="1"/>
    <xf numFmtId="0" fontId="0" fillId="0" borderId="10" xfId="0" applyBorder="1"/>
    <xf numFmtId="0" fontId="0" fillId="0" borderId="11" xfId="0" applyBorder="1"/>
    <xf numFmtId="9" fontId="0" fillId="0" borderId="12" xfId="1" applyFont="1" applyBorder="1"/>
    <xf numFmtId="0" fontId="0" fillId="0" borderId="12" xfId="0" applyBorder="1"/>
    <xf numFmtId="9" fontId="0" fillId="0" borderId="13" xfId="1" applyFont="1" applyBorder="1"/>
    <xf numFmtId="9" fontId="0" fillId="0" borderId="14" xfId="1" applyFont="1" applyBorder="1"/>
    <xf numFmtId="9" fontId="0" fillId="0" borderId="15" xfId="1" applyFont="1" applyBorder="1"/>
    <xf numFmtId="9" fontId="0" fillId="0" borderId="11" xfId="1" applyFont="1" applyBorder="1"/>
    <xf numFmtId="9" fontId="0" fillId="0" borderId="3" xfId="1" applyFont="1" applyBorder="1"/>
    <xf numFmtId="9" fontId="0" fillId="0" borderId="4" xfId="1" applyFont="1" applyBorder="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31"/>
  <sheetViews>
    <sheetView tabSelected="1" workbookViewId="0">
      <selection activeCell="N8" sqref="N8"/>
    </sheetView>
  </sheetViews>
  <sheetFormatPr defaultRowHeight="15" x14ac:dyDescent="0.25"/>
  <cols>
    <col min="2" max="2" width="24.42578125" bestFit="1" customWidth="1"/>
    <col min="4" max="4" width="18.140625" bestFit="1" customWidth="1"/>
    <col min="5" max="5" width="11.28515625" bestFit="1" customWidth="1"/>
    <col min="6" max="6" width="7.7109375" bestFit="1" customWidth="1"/>
    <col min="7" max="7" width="11.5703125" bestFit="1" customWidth="1"/>
  </cols>
  <sheetData>
    <row r="1" spans="1:7" ht="15.75" thickBot="1" x14ac:dyDescent="0.3">
      <c r="A1" s="22" t="s">
        <v>0</v>
      </c>
      <c r="B1" s="23" t="s">
        <v>34</v>
      </c>
      <c r="C1" s="23" t="s">
        <v>30</v>
      </c>
      <c r="D1" s="22" t="s">
        <v>35</v>
      </c>
      <c r="E1" s="23" t="s">
        <v>31</v>
      </c>
      <c r="F1" s="23" t="s">
        <v>36</v>
      </c>
      <c r="G1" s="23" t="s">
        <v>32</v>
      </c>
    </row>
    <row r="2" spans="1:7" x14ac:dyDescent="0.25">
      <c r="A2" s="24">
        <v>1</v>
      </c>
      <c r="B2" s="26" t="str">
        <f>Advtech!B16</f>
        <v>Advtech</v>
      </c>
      <c r="C2" s="27">
        <f>VLOOKUP('Consumer Services Analysis'!C$1,Advtech!$C$16:$D$20,2,FALSE)</f>
        <v>0.94444444444444442</v>
      </c>
      <c r="D2" s="30">
        <f>VLOOKUP('Consumer Services Analysis'!D$1,Advtech!$C$16:$D$20,2,FALSE)</f>
        <v>0</v>
      </c>
      <c r="E2" s="25">
        <f>VLOOKUP('Consumer Services Analysis'!E$1,Advtech!$C$16:$D$20,2,FALSE)</f>
        <v>0.94444444444444442</v>
      </c>
      <c r="F2" s="25">
        <f>VLOOKUP('Consumer Services Analysis'!F$1,Advtech!$C$16:$D$20,2,FALSE)</f>
        <v>0.94444444444444442</v>
      </c>
      <c r="G2" s="25">
        <f>VLOOKUP('Consumer Services Analysis'!G$1,Advtech!$C$16:$D$20,2,FALSE)</f>
        <v>0.94444444444444442</v>
      </c>
    </row>
    <row r="3" spans="1:7" x14ac:dyDescent="0.25">
      <c r="A3" s="10">
        <f>A2+1</f>
        <v>2</v>
      </c>
      <c r="B3" s="11" t="str">
        <f>'AF&amp;OVR'!B15</f>
        <v>AF &amp; OVR</v>
      </c>
      <c r="C3" s="28">
        <f>VLOOKUP(C$1,'AF&amp;OVR'!$C$16:$D$20,2,FALSE)</f>
        <v>0.22222222222222224</v>
      </c>
      <c r="D3" s="31">
        <f>VLOOKUP(D$1,'AF&amp;OVR'!$C$16:$D$20,2,FALSE)</f>
        <v>2.7755575615628914E-17</v>
      </c>
      <c r="E3" s="13">
        <f>VLOOKUP(E$1,'AF&amp;OVR'!$C$16:$D$20,2,FALSE)</f>
        <v>0.22222222222222221</v>
      </c>
      <c r="F3" s="13">
        <f>VLOOKUP(F$1,'AF&amp;OVR'!$C$16:$D$20,2,FALSE)</f>
        <v>0.22222222222222221</v>
      </c>
      <c r="G3" s="13">
        <f>VLOOKUP(G$1,'AF&amp;OVR'!$C$16:$D$20,2,FALSE)</f>
        <v>0.22222222222222221</v>
      </c>
    </row>
    <row r="4" spans="1:7" x14ac:dyDescent="0.25">
      <c r="A4" s="10">
        <f t="shared" ref="A4:A26" si="0">A3+1</f>
        <v>3</v>
      </c>
      <c r="B4" s="11" t="str">
        <f>AME!B15</f>
        <v>AME</v>
      </c>
      <c r="C4" s="28">
        <f>VLOOKUP('Consumer Services Analysis'!C$1,AME!$C$16:$D$20,2,FALSE)</f>
        <v>0.82222222222222219</v>
      </c>
      <c r="D4" s="31">
        <f>VLOOKUP('Consumer Services Analysis'!D$1,AME!$C$16:$D$20,2,FALSE)</f>
        <v>8.8888888888889891E-2</v>
      </c>
      <c r="E4" s="13">
        <f>VLOOKUP('Consumer Services Analysis'!E$1,AME!$C$16:$D$20,2,FALSE)</f>
        <v>0.77777777777777779</v>
      </c>
      <c r="F4" s="13">
        <f>VLOOKUP('Consumer Services Analysis'!F$1,AME!$C$16:$D$20,2,FALSE)</f>
        <v>0.77777777777777779</v>
      </c>
      <c r="G4" s="13">
        <f>VLOOKUP('Consumer Services Analysis'!G$1,AME!$C$16:$D$20,2,FALSE)</f>
        <v>0.88888888888888884</v>
      </c>
    </row>
    <row r="5" spans="1:7" x14ac:dyDescent="0.25">
      <c r="A5" s="10">
        <f t="shared" si="0"/>
        <v>4</v>
      </c>
      <c r="B5" s="11" t="str">
        <f>'Cash Build'!B15</f>
        <v>Cash Build</v>
      </c>
      <c r="C5" s="28">
        <f>VLOOKUP('Consumer Services Analysis'!C$1,'Cash Build'!$C$16:$D$20,2,FALSE)</f>
        <v>0.95555555555555549</v>
      </c>
      <c r="D5" s="31">
        <f>VLOOKUP('Consumer Services Analysis'!D$1,'Cash Build'!$C$16:$D$20,2,FALSE)</f>
        <v>0</v>
      </c>
      <c r="E5" s="13" t="e">
        <f>VLOOKUP('Consumer Services Analysis'!E$1,'Cash Build'!$C$16:$D$20,2,FALSE)</f>
        <v>#NUM!</v>
      </c>
      <c r="F5" s="13">
        <f>VLOOKUP('Consumer Services Analysis'!F$1,'Cash Build'!$C$16:$D$20,2,FALSE)</f>
        <v>1</v>
      </c>
      <c r="G5" s="13" t="e">
        <f>VLOOKUP('Consumer Services Analysis'!G$1,'Cash Build'!$C$16:$D$20,2,FALSE)</f>
        <v>#NUM!</v>
      </c>
    </row>
    <row r="6" spans="1:7" x14ac:dyDescent="0.25">
      <c r="A6" s="10">
        <f t="shared" si="0"/>
        <v>5</v>
      </c>
      <c r="B6" s="11" t="str">
        <f>'City Lodge'!B15</f>
        <v>City Lodge</v>
      </c>
      <c r="C6" s="28">
        <f>VLOOKUP('Consumer Services Analysis'!C$1,'City Lodge'!$C$16:$D$20,2,FALSE)</f>
        <v>0.66666666666666663</v>
      </c>
      <c r="D6" s="31">
        <f>VLOOKUP('Consumer Services Analysis'!D$1,'City Lodge'!$C$16:$D$20,2,FALSE)</f>
        <v>0</v>
      </c>
      <c r="E6" s="13">
        <f>VLOOKUP('Consumer Services Analysis'!E$1,'City Lodge'!$C$16:$D$20,2,FALSE)</f>
        <v>0.66666666666666663</v>
      </c>
      <c r="F6" s="13">
        <f>VLOOKUP('Consumer Services Analysis'!F$1,'City Lodge'!$C$16:$D$20,2,FALSE)</f>
        <v>0.66666666666666663</v>
      </c>
      <c r="G6" s="13">
        <f>VLOOKUP('Consumer Services Analysis'!G$1,'City Lodge'!$C$16:$D$20,2,FALSE)</f>
        <v>0.66666666666666663</v>
      </c>
    </row>
    <row r="7" spans="1:7" x14ac:dyDescent="0.25">
      <c r="A7" s="10">
        <f t="shared" si="0"/>
        <v>6</v>
      </c>
      <c r="B7" s="11" t="str">
        <f>Clicks!B15</f>
        <v>Clicks</v>
      </c>
      <c r="C7" s="28">
        <f>VLOOKUP('Consumer Services Analysis'!C$1,Clicks!$C$16:$D$20,2,FALSE)</f>
        <v>1</v>
      </c>
      <c r="D7" s="31">
        <f>VLOOKUP('Consumer Services Analysis'!D$1,Clicks!$C$16:$D$20,2,FALSE)</f>
        <v>0</v>
      </c>
      <c r="E7" s="13">
        <f>VLOOKUP('Consumer Services Analysis'!E$1,Clicks!$C$16:$D$20,2,FALSE)</f>
        <v>1</v>
      </c>
      <c r="F7" s="13">
        <f>VLOOKUP('Consumer Services Analysis'!F$1,Clicks!$C$16:$D$20,2,FALSE)</f>
        <v>1</v>
      </c>
      <c r="G7" s="13">
        <f>VLOOKUP('Consumer Services Analysis'!G$1,Clicks!$C$16:$D$20,2,FALSE)</f>
        <v>1</v>
      </c>
    </row>
    <row r="8" spans="1:7" x14ac:dyDescent="0.25">
      <c r="A8" s="10">
        <f t="shared" si="0"/>
        <v>7</v>
      </c>
      <c r="B8" s="11" t="str">
        <f>CMH!B15</f>
        <v>CMH</v>
      </c>
      <c r="C8" s="28">
        <f>VLOOKUP('Consumer Services Analysis'!C$1,CMH!$C$16:$D$20,2,FALSE)</f>
        <v>0.66666666666666674</v>
      </c>
      <c r="D8" s="31">
        <f>VLOOKUP('Consumer Services Analysis'!D$1,CMH!$C$16:$D$20,2,FALSE)</f>
        <v>0.13608276348795445</v>
      </c>
      <c r="E8" s="13">
        <f>VLOOKUP('Consumer Services Analysis'!E$1,CMH!$C$16:$D$20,2,FALSE)</f>
        <v>0.55555555555555558</v>
      </c>
      <c r="F8" s="13">
        <f>VLOOKUP('Consumer Services Analysis'!F$1,CMH!$C$16:$D$20,2,FALSE)</f>
        <v>0.55555555555555558</v>
      </c>
      <c r="G8" s="13">
        <f>VLOOKUP('Consumer Services Analysis'!G$1,CMH!$C$16:$D$20,2,FALSE)</f>
        <v>0.83333333333333337</v>
      </c>
    </row>
    <row r="9" spans="1:7" x14ac:dyDescent="0.25">
      <c r="A9" s="10">
        <f t="shared" si="0"/>
        <v>8</v>
      </c>
      <c r="B9" s="11" t="str">
        <f>Curro!B15</f>
        <v>Curro</v>
      </c>
      <c r="C9" s="28">
        <f>VLOOKUP('Consumer Services Analysis'!C$1,Curro!$C$16:$D$20,2,FALSE)</f>
        <v>0.95555555555555549</v>
      </c>
      <c r="D9" s="31">
        <f>VLOOKUP('Consumer Services Analysis'!D$1,Curro!$C$16:$D$20,2,FALSE)</f>
        <v>0</v>
      </c>
      <c r="E9" s="13" t="e">
        <f>VLOOKUP('Consumer Services Analysis'!E$1,Curro!$C$16:$D$20,2,FALSE)</f>
        <v>#NUM!</v>
      </c>
      <c r="F9" s="13">
        <f>VLOOKUP('Consumer Services Analysis'!F$1,Curro!$C$16:$D$20,2,FALSE)</f>
        <v>1</v>
      </c>
      <c r="G9" s="13" t="e">
        <f>VLOOKUP('Consumer Services Analysis'!G$1,Curro!$C$16:$D$20,2,FALSE)</f>
        <v>#NUM!</v>
      </c>
    </row>
    <row r="10" spans="1:7" x14ac:dyDescent="0.25">
      <c r="A10" s="10">
        <f t="shared" si="0"/>
        <v>9</v>
      </c>
      <c r="B10" s="11" t="str">
        <f>'E Media'!B15</f>
        <v>E Media</v>
      </c>
      <c r="C10" s="28">
        <f>VLOOKUP('Consumer Services Analysis'!C$1,'E Media'!$C$16:$D$20,2,FALSE)</f>
        <v>1</v>
      </c>
      <c r="D10" s="31">
        <f>VLOOKUP('Consumer Services Analysis'!D$1,'E Media'!$C$16:$D$20,2,FALSE)</f>
        <v>0</v>
      </c>
      <c r="E10" s="13">
        <f>VLOOKUP('Consumer Services Analysis'!E$1,'E Media'!$C$16:$D$20,2,FALSE)</f>
        <v>1</v>
      </c>
      <c r="F10" s="13">
        <f>VLOOKUP('Consumer Services Analysis'!F$1,'E Media'!$C$16:$D$20,2,FALSE)</f>
        <v>1</v>
      </c>
      <c r="G10" s="13">
        <f>VLOOKUP('Consumer Services Analysis'!G$1,'E Media'!$C$16:$D$20,2,FALSE)</f>
        <v>1</v>
      </c>
    </row>
    <row r="11" spans="1:7" x14ac:dyDescent="0.25">
      <c r="A11" s="10">
        <f t="shared" si="0"/>
        <v>10</v>
      </c>
      <c r="B11" s="11" t="str">
        <f>'Famous Brands'!B15</f>
        <v>Famous Brands</v>
      </c>
      <c r="C11" s="28">
        <f>VLOOKUP('Consumer Services Analysis'!C$1,'Famous Brands'!$C$16:$D$20,2,FALSE)</f>
        <v>0.97777777777777786</v>
      </c>
      <c r="D11" s="31">
        <f>VLOOKUP('Consumer Services Analysis'!D$1,'Famous Brands'!$C$16:$D$20,2,FALSE)</f>
        <v>2.7216552697590882E-2</v>
      </c>
      <c r="E11" s="13">
        <f>VLOOKUP('Consumer Services Analysis'!E$1,'Famous Brands'!$C$16:$D$20,2,FALSE)</f>
        <v>0.94444444444444442</v>
      </c>
      <c r="F11" s="13">
        <f>VLOOKUP('Consumer Services Analysis'!F$1,'Famous Brands'!$C$16:$D$20,2,FALSE)</f>
        <v>1</v>
      </c>
      <c r="G11" s="13">
        <f>VLOOKUP('Consumer Services Analysis'!G$1,'Famous Brands'!$C$16:$D$20,2,FALSE)</f>
        <v>1</v>
      </c>
    </row>
    <row r="12" spans="1:7" x14ac:dyDescent="0.25">
      <c r="A12" s="10">
        <f t="shared" si="0"/>
        <v>11</v>
      </c>
      <c r="B12" s="11" t="str">
        <f>Italtile!B15</f>
        <v>Italtile</v>
      </c>
      <c r="C12" s="28">
        <f>VLOOKUP('Consumer Services Analysis'!C$1,Italtile!$C$16:$D$20,2,FALSE)</f>
        <v>0.47777777777777775</v>
      </c>
      <c r="D12" s="31">
        <f>VLOOKUP('Consumer Services Analysis'!D$1,Italtile!$C$16:$D$20,2,FALSE)</f>
        <v>2.7216552697590882E-2</v>
      </c>
      <c r="E12" s="13">
        <f>VLOOKUP('Consumer Services Analysis'!E$1,Italtile!$C$16:$D$20,2,FALSE)</f>
        <v>0.44444444444444442</v>
      </c>
      <c r="F12" s="13">
        <f>VLOOKUP('Consumer Services Analysis'!F$1,Italtile!$C$16:$D$20,2,FALSE)</f>
        <v>0.5</v>
      </c>
      <c r="G12" s="13">
        <f>VLOOKUP('Consumer Services Analysis'!G$1,Italtile!$C$16:$D$20,2,FALSE)</f>
        <v>0.5</v>
      </c>
    </row>
    <row r="13" spans="1:7" x14ac:dyDescent="0.25">
      <c r="A13" s="10">
        <f t="shared" si="0"/>
        <v>12</v>
      </c>
      <c r="B13" s="11" t="str">
        <f>'Mass Mart'!B15</f>
        <v>Mass Mart</v>
      </c>
      <c r="C13" s="28">
        <f>VLOOKUP('Consumer Services Analysis'!C$1,'Mass Mart'!$C$16:$D$20,2,FALSE)</f>
        <v>0.95555555555555549</v>
      </c>
      <c r="D13" s="31">
        <f>VLOOKUP('Consumer Services Analysis'!D$1,'Mass Mart'!$C$16:$D$20,2,FALSE)</f>
        <v>8.8888888888888892E-2</v>
      </c>
      <c r="E13" s="13">
        <f>VLOOKUP('Consumer Services Analysis'!E$1,'Mass Mart'!$C$16:$D$20,2,FALSE)</f>
        <v>0.88888888888888884</v>
      </c>
      <c r="F13" s="13">
        <f>VLOOKUP('Consumer Services Analysis'!F$1,'Mass Mart'!$C$16:$D$20,2,FALSE)</f>
        <v>1</v>
      </c>
      <c r="G13" s="13">
        <f>VLOOKUP('Consumer Services Analysis'!G$1,'Mass Mart'!$C$16:$D$20,2,FALSE)</f>
        <v>1</v>
      </c>
    </row>
    <row r="14" spans="1:7" x14ac:dyDescent="0.25">
      <c r="A14" s="10">
        <f t="shared" si="0"/>
        <v>13</v>
      </c>
      <c r="B14" s="11" t="str">
        <f>'Mr Price'!B15</f>
        <v>Mr Price</v>
      </c>
      <c r="C14" s="28">
        <f>VLOOKUP('Consumer Services Analysis'!C$1,'Mr Price'!$C$16:$D$20,2,FALSE)</f>
        <v>0.72222222222222221</v>
      </c>
      <c r="D14" s="31">
        <f>VLOOKUP('Consumer Services Analysis'!D$1,'Mr Price'!$C$16:$D$20,2,FALSE)</f>
        <v>0</v>
      </c>
      <c r="E14" s="13">
        <f>VLOOKUP('Consumer Services Analysis'!E$1,'Mr Price'!$C$16:$D$20,2,FALSE)</f>
        <v>0.72222222222222221</v>
      </c>
      <c r="F14" s="13">
        <f>VLOOKUP('Consumer Services Analysis'!F$1,'Mr Price'!$C$16:$D$20,2,FALSE)</f>
        <v>0.72222222222222221</v>
      </c>
      <c r="G14" s="13">
        <f>VLOOKUP('Consumer Services Analysis'!G$1,'Mr Price'!$C$16:$D$20,2,FALSE)</f>
        <v>0.72222222222222221</v>
      </c>
    </row>
    <row r="15" spans="1:7" x14ac:dyDescent="0.25">
      <c r="A15" s="10">
        <f t="shared" si="0"/>
        <v>14</v>
      </c>
      <c r="B15" s="11" t="str">
        <f>PicknPay!B15</f>
        <v>Pick n Pay</v>
      </c>
      <c r="C15" s="28">
        <f>VLOOKUP('Consumer Services Analysis'!C$1,PicknPay!$C$16:$D$20,2,FALSE)</f>
        <v>1</v>
      </c>
      <c r="D15" s="31">
        <f>VLOOKUP('Consumer Services Analysis'!D$1,PicknPay!$C$16:$D$20,2,FALSE)</f>
        <v>0</v>
      </c>
      <c r="E15" s="13">
        <f>VLOOKUP('Consumer Services Analysis'!E$1,PicknPay!$C$16:$D$20,2,FALSE)</f>
        <v>1</v>
      </c>
      <c r="F15" s="13">
        <f>VLOOKUP('Consumer Services Analysis'!F$1,PicknPay!$C$16:$D$20,2,FALSE)</f>
        <v>1</v>
      </c>
      <c r="G15" s="13">
        <f>VLOOKUP('Consumer Services Analysis'!G$1,PicknPay!$C$16:$D$20,2,FALSE)</f>
        <v>1</v>
      </c>
    </row>
    <row r="16" spans="1:7" x14ac:dyDescent="0.25">
      <c r="A16" s="10">
        <f>A15+1</f>
        <v>15</v>
      </c>
      <c r="B16" s="11" t="str">
        <f>Shoprite!B15</f>
        <v>Shoprite</v>
      </c>
      <c r="C16" s="28">
        <f>VLOOKUP('Consumer Services Analysis'!C$1,Shoprite!$C$16:$D$20,2,FALSE)</f>
        <v>0.84444444444444444</v>
      </c>
      <c r="D16" s="31">
        <f>VLOOKUP('Consumer Services Analysis'!D$1,Shoprite!$C$16:$D$20,2,FALSE)</f>
        <v>2.2222222222222185E-2</v>
      </c>
      <c r="E16" s="13">
        <f>VLOOKUP('Consumer Services Analysis'!E$1,Shoprite!$C$16:$D$20,2,FALSE)</f>
        <v>0.83333333333333337</v>
      </c>
      <c r="F16" s="13">
        <f>VLOOKUP('Consumer Services Analysis'!F$1,Shoprite!$C$16:$D$20,2,FALSE)</f>
        <v>0.83333333333333337</v>
      </c>
      <c r="G16" s="13">
        <f>VLOOKUP('Consumer Services Analysis'!G$1,Shoprite!$C$16:$D$20,2,FALSE)</f>
        <v>0.86111111111111116</v>
      </c>
    </row>
    <row r="17" spans="1:7" x14ac:dyDescent="0.25">
      <c r="A17" s="10">
        <f t="shared" si="0"/>
        <v>16</v>
      </c>
      <c r="B17" s="11" t="str">
        <f>'Spur Corp'!B15</f>
        <v>Spur Corp</v>
      </c>
      <c r="C17" s="28">
        <f>VLOOKUP('Consumer Services Analysis'!C$1,'Spur Corp'!$C$16:$D$20,2,FALSE)</f>
        <v>1</v>
      </c>
      <c r="D17" s="31">
        <f>VLOOKUP('Consumer Services Analysis'!D$1,'Spur Corp'!$C$16:$D$20,2,FALSE)</f>
        <v>0</v>
      </c>
      <c r="E17" s="13">
        <f>VLOOKUP('Consumer Services Analysis'!E$1,'Spur Corp'!$C$16:$D$20,2,FALSE)</f>
        <v>1</v>
      </c>
      <c r="F17" s="13">
        <f>VLOOKUP('Consumer Services Analysis'!F$1,'Spur Corp'!$C$16:$D$20,2,FALSE)</f>
        <v>1</v>
      </c>
      <c r="G17" s="13">
        <f>VLOOKUP('Consumer Services Analysis'!G$1,'Spur Corp'!$C$16:$D$20,2,FALSE)</f>
        <v>1</v>
      </c>
    </row>
    <row r="18" spans="1:7" x14ac:dyDescent="0.25">
      <c r="A18" s="10">
        <f t="shared" si="0"/>
        <v>17</v>
      </c>
      <c r="B18" s="11" t="str">
        <f>Steinhoff!B15</f>
        <v>Steinhoff</v>
      </c>
      <c r="C18" s="28">
        <f>VLOOKUP('Consumer Services Analysis'!C$1,Steinhoff!$C$16:$D$20,2,FALSE)</f>
        <v>1</v>
      </c>
      <c r="D18" s="31">
        <f>VLOOKUP('Consumer Services Analysis'!D$1,Steinhoff!$C$16:$D$20,2,FALSE)</f>
        <v>0</v>
      </c>
      <c r="E18" s="13">
        <f>VLOOKUP('Consumer Services Analysis'!E$1,Steinhoff!$C$16:$D$20,2,FALSE)</f>
        <v>1</v>
      </c>
      <c r="F18" s="13">
        <f>VLOOKUP('Consumer Services Analysis'!F$1,Steinhoff!$C$16:$D$20,2,FALSE)</f>
        <v>1</v>
      </c>
      <c r="G18" s="13">
        <f>VLOOKUP('Consumer Services Analysis'!G$1,Steinhoff!$C$16:$D$20,2,FALSE)</f>
        <v>1</v>
      </c>
    </row>
    <row r="19" spans="1:7" x14ac:dyDescent="0.25">
      <c r="A19" s="10">
        <f t="shared" si="0"/>
        <v>18</v>
      </c>
      <c r="B19" s="11" t="str">
        <f>'Sun International'!B15</f>
        <v>Sun International</v>
      </c>
      <c r="C19" s="28">
        <f>VLOOKUP('Consumer Services Analysis'!C$1,'Sun International'!$C$16:$D$20,2,FALSE)</f>
        <v>0.93055555555555547</v>
      </c>
      <c r="D19" s="31">
        <f>VLOOKUP('Consumer Services Analysis'!D$1,'Sun International'!$C$16:$D$20,2,FALSE)</f>
        <v>4.6064233199380578E-2</v>
      </c>
      <c r="E19" s="13">
        <f>VLOOKUP('Consumer Services Analysis'!E$1,'Sun International'!$C$16:$D$20,2,FALSE)</f>
        <v>0.88888888888888884</v>
      </c>
      <c r="F19" s="13">
        <f>VLOOKUP('Consumer Services Analysis'!F$1,'Sun International'!$C$16:$D$20,2,FALSE)</f>
        <v>0.91666666666666663</v>
      </c>
      <c r="G19" s="13">
        <f>VLOOKUP('Consumer Services Analysis'!G$1,'Sun International'!$C$16:$D$20,2,FALSE)</f>
        <v>0.98611111111111116</v>
      </c>
    </row>
    <row r="20" spans="1:7" x14ac:dyDescent="0.25">
      <c r="A20" s="10">
        <f t="shared" si="0"/>
        <v>19</v>
      </c>
      <c r="B20" s="11" t="str">
        <f>Taste!B15</f>
        <v>Taste</v>
      </c>
      <c r="C20" s="28">
        <f>VLOOKUP('Consumer Services Analysis'!C$1,Taste!$C$16:$D$20,2,FALSE)</f>
        <v>1</v>
      </c>
      <c r="D20" s="31">
        <f>VLOOKUP('Consumer Services Analysis'!D$1,Taste!$C$16:$D$20,2,FALSE)</f>
        <v>0</v>
      </c>
      <c r="E20" s="13">
        <f>VLOOKUP('Consumer Services Analysis'!E$1,Taste!$C$16:$D$20,2,FALSE)</f>
        <v>1</v>
      </c>
      <c r="F20" s="13">
        <f>VLOOKUP('Consumer Services Analysis'!F$1,Taste!$C$16:$D$20,2,FALSE)</f>
        <v>1</v>
      </c>
      <c r="G20" s="13">
        <f>VLOOKUP('Consumer Services Analysis'!G$1,Taste!$C$16:$D$20,2,FALSE)</f>
        <v>1</v>
      </c>
    </row>
    <row r="21" spans="1:7" x14ac:dyDescent="0.25">
      <c r="A21" s="10">
        <f t="shared" si="0"/>
        <v>20</v>
      </c>
      <c r="B21" s="11" t="str">
        <f>'The FG'!B15</f>
        <v>The Forshini Group</v>
      </c>
      <c r="C21" s="28">
        <f>VLOOKUP('Consumer Services Analysis'!C$1,'The FG'!$C$16:$D$20,2,FALSE)</f>
        <v>0.87777777777777766</v>
      </c>
      <c r="D21" s="31">
        <f>VLOOKUP('Consumer Services Analysis'!D$1,'The FG'!$C$16:$D$20,2,FALSE)</f>
        <v>0</v>
      </c>
      <c r="E21" s="31">
        <f>VLOOKUP('Consumer Services Analysis'!E$1,'The FG'!$C$16:$D$20,2,FALSE)</f>
        <v>0.88888888888888884</v>
      </c>
      <c r="F21" s="31">
        <f>VLOOKUP('Consumer Services Analysis'!F$1,'The FG'!$C$16:$D$20,2,FALSE)</f>
        <v>0.88888888888888884</v>
      </c>
      <c r="G21" s="31">
        <f>VLOOKUP('Consumer Services Analysis'!G$1,'The FG'!$C$16:$D$20,2,FALSE)</f>
        <v>0.88888888888888884</v>
      </c>
    </row>
    <row r="22" spans="1:7" x14ac:dyDescent="0.25">
      <c r="A22" s="10">
        <f t="shared" si="0"/>
        <v>21</v>
      </c>
      <c r="B22" s="11" t="str">
        <f>Spar!B15</f>
        <v>Spar</v>
      </c>
      <c r="C22" s="28">
        <f>VLOOKUP('Consumer Services Analysis'!C$1,Spar!$C$16:$D$20,2,FALSE)</f>
        <v>0.88888888888888895</v>
      </c>
      <c r="D22" s="31">
        <f>VLOOKUP('Consumer Services Analysis'!D$1,'The FG'!$C$16:$D$20,2,FALSE)</f>
        <v>0</v>
      </c>
      <c r="E22" s="31">
        <f>VLOOKUP('Consumer Services Analysis'!E$1,'The FG'!$C$16:$D$20,2,FALSE)</f>
        <v>0.88888888888888884</v>
      </c>
      <c r="F22" s="31">
        <f>VLOOKUP('Consumer Services Analysis'!F$1,'The FG'!$C$16:$D$20,2,FALSE)</f>
        <v>0.88888888888888884</v>
      </c>
      <c r="G22" s="31">
        <f>VLOOKUP('Consumer Services Analysis'!G$1,'The FG'!$C$16:$D$20,2,FALSE)</f>
        <v>0.88888888888888884</v>
      </c>
    </row>
    <row r="23" spans="1:7" x14ac:dyDescent="0.25">
      <c r="A23" s="10">
        <f t="shared" si="0"/>
        <v>22</v>
      </c>
      <c r="B23" s="11" t="str">
        <f>Blackstar!B15</f>
        <v>Blackstar</v>
      </c>
      <c r="C23" s="28">
        <f>VLOOKUP('Consumer Services Analysis'!C$1,Blackstar!$C$16:$D$20,2,FALSE)</f>
        <v>0.75555555555555554</v>
      </c>
      <c r="D23" s="31">
        <f>VLOOKUP('Consumer Services Analysis'!D$1,'The FG'!$C$16:$D$20,2,FALSE)</f>
        <v>0</v>
      </c>
      <c r="E23" s="31">
        <f>VLOOKUP('Consumer Services Analysis'!E$1,'The FG'!$C$16:$D$20,2,FALSE)</f>
        <v>0.88888888888888884</v>
      </c>
      <c r="F23" s="31">
        <f>VLOOKUP('Consumer Services Analysis'!F$1,'The FG'!$C$16:$D$20,2,FALSE)</f>
        <v>0.88888888888888884</v>
      </c>
      <c r="G23" s="31">
        <f>VLOOKUP('Consumer Services Analysis'!G$1,'The FG'!$C$16:$D$20,2,FALSE)</f>
        <v>0.88888888888888884</v>
      </c>
    </row>
    <row r="24" spans="1:7" x14ac:dyDescent="0.25">
      <c r="A24" s="10">
        <f t="shared" si="0"/>
        <v>23</v>
      </c>
      <c r="B24" s="11" t="str">
        <f>Truworths!B15</f>
        <v>Truworths</v>
      </c>
      <c r="C24" s="28">
        <f>VLOOKUP('Consumer Services Analysis'!C$1,Truworths!$C$16:$D$20,2,FALSE)</f>
        <v>1</v>
      </c>
      <c r="D24" s="31">
        <f>VLOOKUP('Consumer Services Analysis'!D$1,'The FG'!$C$16:$D$20,2,FALSE)</f>
        <v>0</v>
      </c>
      <c r="E24" s="31">
        <f>VLOOKUP('Consumer Services Analysis'!E$1,'The FG'!$C$16:$D$20,2,FALSE)</f>
        <v>0.88888888888888884</v>
      </c>
      <c r="F24" s="31">
        <f>VLOOKUP('Consumer Services Analysis'!F$1,'The FG'!$C$16:$D$20,2,FALSE)</f>
        <v>0.88888888888888884</v>
      </c>
      <c r="G24" s="31">
        <f>VLOOKUP('Consumer Services Analysis'!G$1,'The FG'!$C$16:$D$20,2,FALSE)</f>
        <v>0.88888888888888884</v>
      </c>
    </row>
    <row r="25" spans="1:7" x14ac:dyDescent="0.25">
      <c r="A25" s="10">
        <f t="shared" si="0"/>
        <v>24</v>
      </c>
      <c r="B25" s="11" t="str">
        <f>'Tsogo sun'!B15</f>
        <v>Tsogo sun</v>
      </c>
      <c r="C25" s="28">
        <f>VLOOKUP('Consumer Services Analysis'!C$1,'Tsogo sun'!$C$16:$D$20,2,FALSE)</f>
        <v>0.94444444444444442</v>
      </c>
      <c r="D25" s="31">
        <f>VLOOKUP('Consumer Services Analysis'!D$1,'The FG'!$C$16:$D$20,2,FALSE)</f>
        <v>0</v>
      </c>
      <c r="E25" s="31">
        <f>VLOOKUP('Consumer Services Analysis'!E$1,'The FG'!$C$16:$D$20,2,FALSE)</f>
        <v>0.88888888888888884</v>
      </c>
      <c r="F25" s="31">
        <f>VLOOKUP('Consumer Services Analysis'!F$1,'The FG'!$C$16:$D$20,2,FALSE)</f>
        <v>0.88888888888888884</v>
      </c>
      <c r="G25" s="31">
        <f>VLOOKUP('Consumer Services Analysis'!G$1,'The FG'!$C$16:$D$20,2,FALSE)</f>
        <v>0.88888888888888884</v>
      </c>
    </row>
    <row r="26" spans="1:7" ht="15.75" thickBot="1" x14ac:dyDescent="0.3">
      <c r="A26" s="18">
        <f t="shared" si="0"/>
        <v>25</v>
      </c>
      <c r="B26" s="12" t="str">
        <f>Woolies!B15</f>
        <v>Woolies</v>
      </c>
      <c r="C26" s="29">
        <f>VLOOKUP('Consumer Services Analysis'!C$1,Woolies!$C$16:$D$20,2,FALSE)</f>
        <v>1</v>
      </c>
      <c r="D26" s="32">
        <f>VLOOKUP('Consumer Services Analysis'!D$1,'The FG'!$C$16:$D$20,2,FALSE)</f>
        <v>0</v>
      </c>
      <c r="E26" s="32">
        <f>VLOOKUP('Consumer Services Analysis'!E$1,'The FG'!$C$16:$D$20,2,FALSE)</f>
        <v>0.88888888888888884</v>
      </c>
      <c r="F26" s="32">
        <f>VLOOKUP('Consumer Services Analysis'!F$1,'The FG'!$C$16:$D$20,2,FALSE)</f>
        <v>0.88888888888888884</v>
      </c>
      <c r="G26" s="32">
        <f>VLOOKUP('Consumer Services Analysis'!G$1,'The FG'!$C$16:$D$20,2,FALSE)</f>
        <v>0.88888888888888884</v>
      </c>
    </row>
    <row r="27" spans="1:7" x14ac:dyDescent="0.25">
      <c r="A27" s="19" t="s">
        <v>37</v>
      </c>
      <c r="B27" s="16" t="s">
        <v>30</v>
      </c>
      <c r="C27" s="17">
        <f>AVERAGE(C2:C26)</f>
        <v>0.86433333333333318</v>
      </c>
    </row>
    <row r="28" spans="1:7" x14ac:dyDescent="0.25">
      <c r="A28" s="20"/>
      <c r="B28" s="11" t="s">
        <v>35</v>
      </c>
      <c r="C28" s="11">
        <f>_xlfn.STDEV.P(C2:C21)</f>
        <v>0.20222770711426116</v>
      </c>
    </row>
    <row r="29" spans="1:7" x14ac:dyDescent="0.25">
      <c r="A29" s="20"/>
      <c r="B29" s="11" t="s">
        <v>31</v>
      </c>
      <c r="C29" s="13">
        <f>_xlfn.QUARTILE.EXC(C2:C21,1)</f>
        <v>0.74722222222222223</v>
      </c>
    </row>
    <row r="30" spans="1:7" x14ac:dyDescent="0.25">
      <c r="A30" s="20"/>
      <c r="B30" s="11" t="s">
        <v>36</v>
      </c>
      <c r="C30" s="14">
        <f>MEDIAN(C2:C21)</f>
        <v>0.95</v>
      </c>
    </row>
    <row r="31" spans="1:7" ht="15.75" thickBot="1" x14ac:dyDescent="0.3">
      <c r="A31" s="21"/>
      <c r="B31" s="12" t="s">
        <v>32</v>
      </c>
      <c r="C31" s="15">
        <f>_xlfn.QUARTILE.EXC(C2:C21,3)</f>
        <v>1</v>
      </c>
    </row>
  </sheetData>
  <mergeCells count="1">
    <mergeCell ref="A27:A3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20"/>
  <sheetViews>
    <sheetView topLeftCell="A8" workbookViewId="0">
      <selection activeCell="L13" sqref="L13"/>
    </sheetView>
  </sheetViews>
  <sheetFormatPr defaultRowHeight="15" x14ac:dyDescent="0.25"/>
  <cols>
    <col min="2" max="2" width="68.28515625" customWidth="1"/>
    <col min="3" max="3" width="18.42578125" bestFit="1" customWidth="1"/>
  </cols>
  <sheetData>
    <row r="1" spans="1:9" x14ac:dyDescent="0.25">
      <c r="A1" s="1" t="s">
        <v>0</v>
      </c>
      <c r="B1" s="1" t="s">
        <v>1</v>
      </c>
      <c r="C1" s="1" t="s">
        <v>2</v>
      </c>
      <c r="D1" s="1" t="s">
        <v>3</v>
      </c>
      <c r="E1" s="1">
        <v>2019</v>
      </c>
      <c r="F1" s="1">
        <f>E1-1</f>
        <v>2018</v>
      </c>
      <c r="G1" s="1">
        <f t="shared" ref="G1:I1" si="0">F1-1</f>
        <v>2017</v>
      </c>
      <c r="H1" s="1">
        <f t="shared" si="0"/>
        <v>2016</v>
      </c>
      <c r="I1" s="1">
        <f t="shared" si="0"/>
        <v>2015</v>
      </c>
    </row>
    <row r="2" spans="1:9" ht="45" x14ac:dyDescent="0.25">
      <c r="A2" s="2">
        <v>1</v>
      </c>
      <c r="B2" s="3" t="s">
        <v>4</v>
      </c>
      <c r="C2" s="2" t="s">
        <v>5</v>
      </c>
      <c r="D2" s="2">
        <v>2</v>
      </c>
      <c r="E2" s="1">
        <v>2</v>
      </c>
      <c r="F2" s="1">
        <v>2</v>
      </c>
      <c r="G2" s="1">
        <v>2</v>
      </c>
      <c r="H2" s="1">
        <v>2</v>
      </c>
      <c r="I2" s="1">
        <v>2</v>
      </c>
    </row>
    <row r="3" spans="1:9" ht="60" x14ac:dyDescent="0.25">
      <c r="A3" s="1">
        <f>A2+1</f>
        <v>2</v>
      </c>
      <c r="B3" s="4" t="s">
        <v>18</v>
      </c>
      <c r="C3" s="1" t="s">
        <v>6</v>
      </c>
      <c r="D3" s="1">
        <v>2</v>
      </c>
      <c r="E3" s="1">
        <v>2</v>
      </c>
      <c r="F3" s="1">
        <v>2</v>
      </c>
      <c r="G3" s="1">
        <v>2</v>
      </c>
      <c r="H3" s="1">
        <v>2</v>
      </c>
      <c r="I3" s="1">
        <v>2</v>
      </c>
    </row>
    <row r="4" spans="1:9" ht="60" x14ac:dyDescent="0.25">
      <c r="A4" s="1">
        <f t="shared" ref="A4:A13" si="1">A3+1</f>
        <v>3</v>
      </c>
      <c r="B4" s="4" t="s">
        <v>19</v>
      </c>
      <c r="C4" s="1" t="s">
        <v>7</v>
      </c>
      <c r="D4" s="1">
        <v>1</v>
      </c>
      <c r="E4" s="1">
        <v>1</v>
      </c>
      <c r="F4" s="1">
        <v>1</v>
      </c>
      <c r="G4" s="1">
        <v>1</v>
      </c>
      <c r="H4" s="1">
        <v>1</v>
      </c>
      <c r="I4" s="1">
        <v>1</v>
      </c>
    </row>
    <row r="5" spans="1:9" ht="45" x14ac:dyDescent="0.25">
      <c r="A5" s="1">
        <f t="shared" si="1"/>
        <v>4</v>
      </c>
      <c r="B5" s="4" t="s">
        <v>20</v>
      </c>
      <c r="C5" s="1" t="s">
        <v>8</v>
      </c>
      <c r="D5" s="1">
        <v>1</v>
      </c>
      <c r="E5" s="1">
        <v>1</v>
      </c>
      <c r="F5" s="1">
        <v>1</v>
      </c>
      <c r="G5" s="1">
        <v>1</v>
      </c>
      <c r="H5" s="1">
        <v>1</v>
      </c>
      <c r="I5" s="1">
        <v>1</v>
      </c>
    </row>
    <row r="6" spans="1:9" ht="60" x14ac:dyDescent="0.25">
      <c r="A6" s="1">
        <f t="shared" si="1"/>
        <v>5</v>
      </c>
      <c r="B6" s="4" t="s">
        <v>21</v>
      </c>
      <c r="C6" s="1" t="s">
        <v>9</v>
      </c>
      <c r="D6" s="1">
        <v>1</v>
      </c>
      <c r="E6" s="1">
        <v>1</v>
      </c>
      <c r="F6" s="1">
        <v>1</v>
      </c>
      <c r="G6" s="1">
        <v>1</v>
      </c>
      <c r="H6" s="1">
        <v>1</v>
      </c>
      <c r="I6" s="1">
        <v>1</v>
      </c>
    </row>
    <row r="7" spans="1:9" ht="75" x14ac:dyDescent="0.25">
      <c r="A7" s="1">
        <f t="shared" si="1"/>
        <v>6</v>
      </c>
      <c r="B7" s="4" t="s">
        <v>22</v>
      </c>
      <c r="C7" s="1" t="s">
        <v>10</v>
      </c>
      <c r="D7" s="1">
        <v>1</v>
      </c>
      <c r="E7" s="1">
        <v>1</v>
      </c>
      <c r="F7" s="1">
        <v>1</v>
      </c>
      <c r="G7" s="1">
        <v>1</v>
      </c>
      <c r="H7" s="1">
        <v>1</v>
      </c>
      <c r="I7" s="1">
        <v>1</v>
      </c>
    </row>
    <row r="8" spans="1:9" ht="60" x14ac:dyDescent="0.25">
      <c r="A8" s="1">
        <f t="shared" si="1"/>
        <v>7</v>
      </c>
      <c r="B8" s="4" t="s">
        <v>23</v>
      </c>
      <c r="C8" s="1" t="s">
        <v>11</v>
      </c>
      <c r="D8" s="1">
        <v>1</v>
      </c>
      <c r="E8" s="1">
        <v>1</v>
      </c>
      <c r="F8" s="1">
        <v>1</v>
      </c>
      <c r="G8" s="1">
        <v>1</v>
      </c>
      <c r="H8" s="1">
        <v>1</v>
      </c>
      <c r="I8" s="1">
        <v>1</v>
      </c>
    </row>
    <row r="9" spans="1:9" ht="90" x14ac:dyDescent="0.25">
      <c r="A9" s="1">
        <f t="shared" si="1"/>
        <v>8</v>
      </c>
      <c r="B9" s="4" t="s">
        <v>24</v>
      </c>
      <c r="C9" s="1" t="s">
        <v>12</v>
      </c>
      <c r="D9" s="1">
        <v>2</v>
      </c>
      <c r="E9" s="1">
        <v>2</v>
      </c>
      <c r="F9" s="1">
        <v>2</v>
      </c>
      <c r="G9" s="1">
        <v>2</v>
      </c>
      <c r="H9" s="1">
        <v>2</v>
      </c>
      <c r="I9" s="1">
        <v>2</v>
      </c>
    </row>
    <row r="10" spans="1:9" x14ac:dyDescent="0.25">
      <c r="A10" s="1">
        <f t="shared" si="1"/>
        <v>9</v>
      </c>
      <c r="B10" s="4" t="s">
        <v>13</v>
      </c>
      <c r="C10" s="1" t="s">
        <v>14</v>
      </c>
      <c r="D10" s="1">
        <v>2</v>
      </c>
      <c r="E10" s="1">
        <v>2</v>
      </c>
      <c r="F10" s="1">
        <v>2</v>
      </c>
      <c r="G10" s="1">
        <v>2</v>
      </c>
      <c r="H10" s="1">
        <v>2</v>
      </c>
      <c r="I10" s="1">
        <v>2</v>
      </c>
    </row>
    <row r="11" spans="1:9" ht="45" x14ac:dyDescent="0.25">
      <c r="A11" s="1">
        <f t="shared" si="1"/>
        <v>10</v>
      </c>
      <c r="B11" s="4" t="s">
        <v>25</v>
      </c>
      <c r="C11" s="1" t="s">
        <v>15</v>
      </c>
      <c r="D11" s="1">
        <v>2</v>
      </c>
      <c r="E11" s="1">
        <v>2</v>
      </c>
      <c r="F11" s="1">
        <v>2</v>
      </c>
      <c r="G11" s="1">
        <v>2</v>
      </c>
      <c r="H11" s="1">
        <v>2</v>
      </c>
      <c r="I11" s="1">
        <v>2</v>
      </c>
    </row>
    <row r="12" spans="1:9" ht="45" x14ac:dyDescent="0.25">
      <c r="A12" s="1">
        <f t="shared" si="1"/>
        <v>11</v>
      </c>
      <c r="B12" s="4" t="s">
        <v>26</v>
      </c>
      <c r="C12" s="1" t="s">
        <v>16</v>
      </c>
      <c r="D12" s="1">
        <v>2</v>
      </c>
      <c r="E12" s="1">
        <v>2</v>
      </c>
      <c r="F12" s="1">
        <v>2</v>
      </c>
      <c r="G12" s="1">
        <v>2</v>
      </c>
      <c r="H12" s="1">
        <v>2</v>
      </c>
      <c r="I12" s="1">
        <v>2</v>
      </c>
    </row>
    <row r="13" spans="1:9" ht="75" x14ac:dyDescent="0.25">
      <c r="A13" s="1">
        <f t="shared" si="1"/>
        <v>12</v>
      </c>
      <c r="B13" s="4" t="s">
        <v>27</v>
      </c>
      <c r="C13" s="1" t="s">
        <v>17</v>
      </c>
      <c r="D13" s="1">
        <v>1</v>
      </c>
      <c r="E13" s="1">
        <v>1</v>
      </c>
      <c r="F13" s="1">
        <v>1</v>
      </c>
      <c r="G13" s="1">
        <v>1</v>
      </c>
      <c r="H13" s="1">
        <v>1</v>
      </c>
      <c r="I13" s="1">
        <v>1</v>
      </c>
    </row>
    <row r="14" spans="1:9" x14ac:dyDescent="0.25">
      <c r="C14" s="1" t="s">
        <v>28</v>
      </c>
      <c r="D14" s="1">
        <f>SUM(D2:D13)</f>
        <v>18</v>
      </c>
      <c r="E14" s="1">
        <f t="shared" ref="E14:I14" si="2">SUM(E2:E13)</f>
        <v>18</v>
      </c>
      <c r="F14" s="1">
        <f t="shared" si="2"/>
        <v>18</v>
      </c>
      <c r="G14" s="1">
        <f>SUM(G2:G13)</f>
        <v>18</v>
      </c>
      <c r="H14" s="1">
        <f t="shared" si="2"/>
        <v>18</v>
      </c>
      <c r="I14" s="1">
        <f t="shared" si="2"/>
        <v>18</v>
      </c>
    </row>
    <row r="15" spans="1:9" x14ac:dyDescent="0.25">
      <c r="B15" s="9" t="s">
        <v>46</v>
      </c>
      <c r="C15" s="1" t="s">
        <v>29</v>
      </c>
      <c r="D15" s="5">
        <f>D14/$D$14</f>
        <v>1</v>
      </c>
      <c r="E15" s="5">
        <f t="shared" ref="E15:I15" si="3">E14/$D$14</f>
        <v>1</v>
      </c>
      <c r="F15" s="5">
        <f t="shared" si="3"/>
        <v>1</v>
      </c>
      <c r="G15" s="5">
        <f t="shared" si="3"/>
        <v>1</v>
      </c>
      <c r="H15" s="5">
        <f t="shared" si="3"/>
        <v>1</v>
      </c>
      <c r="I15" s="5">
        <f t="shared" si="3"/>
        <v>1</v>
      </c>
    </row>
    <row r="16" spans="1:9" x14ac:dyDescent="0.25">
      <c r="C16" s="6" t="s">
        <v>30</v>
      </c>
      <c r="D16" s="7">
        <f>(SUMIFS(E15:I15,E15:I15,"&gt;0"))/(COUNTIF(E15:I15,"&gt;0"))</f>
        <v>1</v>
      </c>
    </row>
    <row r="17" spans="3:4" x14ac:dyDescent="0.25">
      <c r="C17" s="6" t="s">
        <v>33</v>
      </c>
      <c r="D17" s="1">
        <f>_xlfn.STDEV.P(E15:I15)</f>
        <v>0</v>
      </c>
    </row>
    <row r="18" spans="3:4" x14ac:dyDescent="0.25">
      <c r="C18" s="6" t="s">
        <v>31</v>
      </c>
      <c r="D18" s="1">
        <f>_xlfn.QUARTILE.EXC(E15:I15,1)</f>
        <v>1</v>
      </c>
    </row>
    <row r="19" spans="3:4" x14ac:dyDescent="0.25">
      <c r="C19" s="6" t="s">
        <v>36</v>
      </c>
      <c r="D19" s="7">
        <f>MEDIAN(E15:I15)</f>
        <v>1</v>
      </c>
    </row>
    <row r="20" spans="3:4" x14ac:dyDescent="0.25">
      <c r="C20" s="6" t="s">
        <v>32</v>
      </c>
      <c r="D20" s="1">
        <f>_xlfn.QUARTILE.EXC(E15:I15,3)</f>
        <v>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20"/>
  <sheetViews>
    <sheetView topLeftCell="A13" workbookViewId="0">
      <selection activeCell="K29" sqref="K29"/>
    </sheetView>
  </sheetViews>
  <sheetFormatPr defaultRowHeight="15" x14ac:dyDescent="0.25"/>
  <cols>
    <col min="2" max="2" width="68.28515625" customWidth="1"/>
    <col min="3" max="3" width="18.42578125" bestFit="1" customWidth="1"/>
  </cols>
  <sheetData>
    <row r="1" spans="1:9" x14ac:dyDescent="0.25">
      <c r="A1" s="1" t="s">
        <v>0</v>
      </c>
      <c r="B1" s="1" t="s">
        <v>1</v>
      </c>
      <c r="C1" s="1" t="s">
        <v>2</v>
      </c>
      <c r="D1" s="1" t="s">
        <v>3</v>
      </c>
      <c r="E1" s="1">
        <v>2019</v>
      </c>
      <c r="F1" s="1">
        <f>E1-1</f>
        <v>2018</v>
      </c>
      <c r="G1" s="1">
        <f t="shared" ref="G1:I1" si="0">F1-1</f>
        <v>2017</v>
      </c>
      <c r="H1" s="1">
        <f t="shared" si="0"/>
        <v>2016</v>
      </c>
      <c r="I1" s="1">
        <f t="shared" si="0"/>
        <v>2015</v>
      </c>
    </row>
    <row r="2" spans="1:9" ht="45" x14ac:dyDescent="0.25">
      <c r="A2" s="2">
        <v>1</v>
      </c>
      <c r="B2" s="3" t="s">
        <v>4</v>
      </c>
      <c r="C2" s="2" t="s">
        <v>5</v>
      </c>
      <c r="D2" s="2">
        <v>2</v>
      </c>
      <c r="E2" s="1">
        <v>2</v>
      </c>
      <c r="F2" s="1">
        <v>2</v>
      </c>
      <c r="G2" s="1">
        <v>2</v>
      </c>
      <c r="H2" s="1">
        <v>2</v>
      </c>
      <c r="I2" s="1">
        <v>2</v>
      </c>
    </row>
    <row r="3" spans="1:9" ht="60" x14ac:dyDescent="0.25">
      <c r="A3" s="1">
        <f>A2+1</f>
        <v>2</v>
      </c>
      <c r="B3" s="4" t="s">
        <v>18</v>
      </c>
      <c r="C3" s="1" t="s">
        <v>6</v>
      </c>
      <c r="D3" s="1">
        <v>2</v>
      </c>
      <c r="E3" s="1">
        <v>2</v>
      </c>
      <c r="F3" s="1">
        <v>2</v>
      </c>
      <c r="G3" s="1">
        <v>2</v>
      </c>
      <c r="H3" s="1">
        <v>2</v>
      </c>
      <c r="I3" s="1">
        <v>2</v>
      </c>
    </row>
    <row r="4" spans="1:9" ht="60" x14ac:dyDescent="0.25">
      <c r="A4" s="1">
        <f t="shared" ref="A4:A13" si="1">A3+1</f>
        <v>3</v>
      </c>
      <c r="B4" s="4" t="s">
        <v>19</v>
      </c>
      <c r="C4" s="1" t="s">
        <v>7</v>
      </c>
      <c r="D4" s="1">
        <v>1</v>
      </c>
      <c r="E4" s="1">
        <v>1</v>
      </c>
      <c r="F4" s="1">
        <v>1</v>
      </c>
      <c r="G4" s="1">
        <v>1</v>
      </c>
      <c r="H4" s="1">
        <v>1</v>
      </c>
      <c r="I4" s="1">
        <v>1</v>
      </c>
    </row>
    <row r="5" spans="1:9" ht="45" x14ac:dyDescent="0.25">
      <c r="A5" s="1">
        <f t="shared" si="1"/>
        <v>4</v>
      </c>
      <c r="B5" s="4" t="s">
        <v>20</v>
      </c>
      <c r="C5" s="1" t="s">
        <v>8</v>
      </c>
      <c r="D5" s="1">
        <v>1</v>
      </c>
      <c r="E5" s="1">
        <v>1</v>
      </c>
      <c r="F5" s="1">
        <v>1</v>
      </c>
      <c r="G5" s="1">
        <v>1</v>
      </c>
      <c r="H5" s="1">
        <v>1</v>
      </c>
      <c r="I5" s="1">
        <v>1</v>
      </c>
    </row>
    <row r="6" spans="1:9" ht="60" x14ac:dyDescent="0.25">
      <c r="A6" s="1">
        <f t="shared" si="1"/>
        <v>5</v>
      </c>
      <c r="B6" s="4" t="s">
        <v>21</v>
      </c>
      <c r="C6" s="1" t="s">
        <v>9</v>
      </c>
      <c r="D6" s="1">
        <v>1</v>
      </c>
      <c r="E6" s="1">
        <v>1</v>
      </c>
      <c r="F6" s="1">
        <v>1</v>
      </c>
      <c r="G6" s="1">
        <v>1</v>
      </c>
      <c r="H6" s="1">
        <v>1</v>
      </c>
      <c r="I6" s="1">
        <v>1</v>
      </c>
    </row>
    <row r="7" spans="1:9" ht="75" x14ac:dyDescent="0.25">
      <c r="A7" s="1">
        <f t="shared" si="1"/>
        <v>6</v>
      </c>
      <c r="B7" s="4" t="s">
        <v>22</v>
      </c>
      <c r="C7" s="1" t="s">
        <v>10</v>
      </c>
      <c r="D7" s="1">
        <v>1</v>
      </c>
      <c r="E7" s="1">
        <v>1</v>
      </c>
      <c r="F7" s="1">
        <v>1</v>
      </c>
      <c r="G7" s="1">
        <v>1</v>
      </c>
      <c r="H7" s="1">
        <v>1</v>
      </c>
      <c r="I7" s="1">
        <v>1</v>
      </c>
    </row>
    <row r="8" spans="1:9" ht="60" x14ac:dyDescent="0.25">
      <c r="A8" s="1">
        <f t="shared" si="1"/>
        <v>7</v>
      </c>
      <c r="B8" s="4" t="s">
        <v>23</v>
      </c>
      <c r="C8" s="1" t="s">
        <v>11</v>
      </c>
      <c r="D8" s="1">
        <v>1</v>
      </c>
      <c r="E8" s="1">
        <v>1</v>
      </c>
      <c r="F8" s="1">
        <v>1</v>
      </c>
      <c r="G8" s="1">
        <v>1</v>
      </c>
      <c r="H8" s="1">
        <v>1</v>
      </c>
      <c r="I8" s="1">
        <v>1</v>
      </c>
    </row>
    <row r="9" spans="1:9" ht="90" x14ac:dyDescent="0.25">
      <c r="A9" s="1">
        <f t="shared" si="1"/>
        <v>8</v>
      </c>
      <c r="B9" s="4" t="s">
        <v>24</v>
      </c>
      <c r="C9" s="1" t="s">
        <v>12</v>
      </c>
      <c r="D9" s="1">
        <v>2</v>
      </c>
      <c r="E9" s="1">
        <v>2</v>
      </c>
      <c r="F9" s="1">
        <v>2</v>
      </c>
      <c r="G9" s="1">
        <v>2</v>
      </c>
      <c r="H9" s="1">
        <v>2</v>
      </c>
      <c r="I9" s="1">
        <v>2</v>
      </c>
    </row>
    <row r="10" spans="1:9" x14ac:dyDescent="0.25">
      <c r="A10" s="1">
        <f t="shared" si="1"/>
        <v>9</v>
      </c>
      <c r="B10" s="4" t="s">
        <v>13</v>
      </c>
      <c r="C10" s="1" t="s">
        <v>14</v>
      </c>
      <c r="D10" s="1">
        <v>2</v>
      </c>
      <c r="E10" s="1">
        <v>2</v>
      </c>
      <c r="F10" s="1">
        <v>2</v>
      </c>
      <c r="G10" s="1">
        <v>2</v>
      </c>
      <c r="H10" s="1">
        <v>2</v>
      </c>
      <c r="I10" s="1">
        <v>2</v>
      </c>
    </row>
    <row r="11" spans="1:9" ht="45" x14ac:dyDescent="0.25">
      <c r="A11" s="1">
        <f t="shared" si="1"/>
        <v>10</v>
      </c>
      <c r="B11" s="4" t="s">
        <v>25</v>
      </c>
      <c r="C11" s="1" t="s">
        <v>15</v>
      </c>
      <c r="D11" s="1">
        <v>2</v>
      </c>
      <c r="E11" s="1">
        <v>2</v>
      </c>
      <c r="F11" s="1">
        <v>2</v>
      </c>
      <c r="G11" s="1">
        <v>2</v>
      </c>
      <c r="H11" s="1">
        <v>2</v>
      </c>
      <c r="I11" s="1">
        <v>2</v>
      </c>
    </row>
    <row r="12" spans="1:9" ht="45" x14ac:dyDescent="0.25">
      <c r="A12" s="1">
        <f t="shared" si="1"/>
        <v>11</v>
      </c>
      <c r="B12" s="4" t="s">
        <v>26</v>
      </c>
      <c r="C12" s="1" t="s">
        <v>16</v>
      </c>
      <c r="D12" s="1">
        <v>2</v>
      </c>
      <c r="E12" s="1">
        <v>2</v>
      </c>
      <c r="F12" s="1">
        <v>2</v>
      </c>
      <c r="G12" s="1">
        <v>2</v>
      </c>
      <c r="H12" s="1">
        <v>1</v>
      </c>
      <c r="I12" s="1">
        <v>1</v>
      </c>
    </row>
    <row r="13" spans="1:9" ht="75" x14ac:dyDescent="0.25">
      <c r="A13" s="1">
        <f t="shared" si="1"/>
        <v>12</v>
      </c>
      <c r="B13" s="4" t="s">
        <v>27</v>
      </c>
      <c r="C13" s="1" t="s">
        <v>17</v>
      </c>
      <c r="D13" s="1">
        <v>1</v>
      </c>
      <c r="E13" s="1">
        <v>1</v>
      </c>
      <c r="F13" s="1">
        <v>1</v>
      </c>
      <c r="G13" s="1">
        <v>1</v>
      </c>
      <c r="H13" s="1">
        <v>1</v>
      </c>
      <c r="I13" s="1">
        <v>1</v>
      </c>
    </row>
    <row r="14" spans="1:9" x14ac:dyDescent="0.25">
      <c r="C14" s="1" t="s">
        <v>28</v>
      </c>
      <c r="D14" s="1">
        <f>SUM(D2:D13)</f>
        <v>18</v>
      </c>
      <c r="E14" s="1">
        <f t="shared" ref="E14:I14" si="2">SUM(E2:E13)</f>
        <v>18</v>
      </c>
      <c r="F14" s="1">
        <f t="shared" si="2"/>
        <v>18</v>
      </c>
      <c r="G14" s="1">
        <f>SUM(G2:G13)</f>
        <v>18</v>
      </c>
      <c r="H14" s="1">
        <f t="shared" si="2"/>
        <v>17</v>
      </c>
      <c r="I14" s="1">
        <f t="shared" si="2"/>
        <v>17</v>
      </c>
    </row>
    <row r="15" spans="1:9" x14ac:dyDescent="0.25">
      <c r="B15" s="9" t="s">
        <v>47</v>
      </c>
      <c r="C15" s="1" t="s">
        <v>29</v>
      </c>
      <c r="D15" s="5">
        <f>D14/$D$14</f>
        <v>1</v>
      </c>
      <c r="E15" s="5">
        <f t="shared" ref="E15:I15" si="3">E14/$D$14</f>
        <v>1</v>
      </c>
      <c r="F15" s="5">
        <f t="shared" si="3"/>
        <v>1</v>
      </c>
      <c r="G15" s="5">
        <f t="shared" si="3"/>
        <v>1</v>
      </c>
      <c r="H15" s="5">
        <f t="shared" si="3"/>
        <v>0.94444444444444442</v>
      </c>
      <c r="I15" s="5">
        <f t="shared" si="3"/>
        <v>0.94444444444444442</v>
      </c>
    </row>
    <row r="16" spans="1:9" x14ac:dyDescent="0.25">
      <c r="C16" s="6" t="s">
        <v>30</v>
      </c>
      <c r="D16" s="7">
        <f>(SUMIFS(E15:I15,E15:I15,"&gt;0"))/(COUNTIF(E15:I15,"&gt;0"))</f>
        <v>0.97777777777777786</v>
      </c>
    </row>
    <row r="17" spans="3:4" x14ac:dyDescent="0.25">
      <c r="C17" s="6" t="s">
        <v>33</v>
      </c>
      <c r="D17" s="1">
        <f>_xlfn.STDEV.P(E15:I15)</f>
        <v>2.7216552697590882E-2</v>
      </c>
    </row>
    <row r="18" spans="3:4" x14ac:dyDescent="0.25">
      <c r="C18" s="6" t="s">
        <v>31</v>
      </c>
      <c r="D18" s="1">
        <f>_xlfn.QUARTILE.EXC(E15:I15,1)</f>
        <v>0.94444444444444442</v>
      </c>
    </row>
    <row r="19" spans="3:4" x14ac:dyDescent="0.25">
      <c r="C19" s="6" t="s">
        <v>36</v>
      </c>
      <c r="D19" s="7">
        <f>MEDIAN(E15:I15)</f>
        <v>1</v>
      </c>
    </row>
    <row r="20" spans="3:4" x14ac:dyDescent="0.25">
      <c r="C20" s="6" t="s">
        <v>32</v>
      </c>
      <c r="D20" s="1">
        <f>_xlfn.QUARTILE.EXC(E15:I15,3)</f>
        <v>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20"/>
  <sheetViews>
    <sheetView topLeftCell="A10" workbookViewId="0">
      <selection activeCell="D18" sqref="D18"/>
    </sheetView>
  </sheetViews>
  <sheetFormatPr defaultRowHeight="15" x14ac:dyDescent="0.25"/>
  <cols>
    <col min="2" max="2" width="68.28515625" customWidth="1"/>
    <col min="3" max="3" width="18.42578125" bestFit="1" customWidth="1"/>
  </cols>
  <sheetData>
    <row r="1" spans="1:9" x14ac:dyDescent="0.25">
      <c r="A1" s="1" t="s">
        <v>0</v>
      </c>
      <c r="B1" s="1" t="s">
        <v>1</v>
      </c>
      <c r="C1" s="1" t="s">
        <v>2</v>
      </c>
      <c r="D1" s="1" t="s">
        <v>3</v>
      </c>
      <c r="E1" s="1">
        <v>2019</v>
      </c>
      <c r="F1" s="1">
        <f>E1-1</f>
        <v>2018</v>
      </c>
      <c r="G1" s="1">
        <f t="shared" ref="G1:I1" si="0">F1-1</f>
        <v>2017</v>
      </c>
      <c r="H1" s="1">
        <f t="shared" si="0"/>
        <v>2016</v>
      </c>
      <c r="I1" s="1">
        <f t="shared" si="0"/>
        <v>2015</v>
      </c>
    </row>
    <row r="2" spans="1:9" ht="45" x14ac:dyDescent="0.25">
      <c r="A2" s="2">
        <v>1</v>
      </c>
      <c r="B2" s="3" t="s">
        <v>4</v>
      </c>
      <c r="C2" s="2" t="s">
        <v>5</v>
      </c>
      <c r="D2" s="2">
        <v>2</v>
      </c>
      <c r="E2" s="1">
        <v>2</v>
      </c>
      <c r="F2" s="1">
        <v>2</v>
      </c>
      <c r="G2" s="1">
        <v>2</v>
      </c>
      <c r="H2" s="1">
        <v>2</v>
      </c>
      <c r="I2" s="1">
        <v>2</v>
      </c>
    </row>
    <row r="3" spans="1:9" ht="60" x14ac:dyDescent="0.25">
      <c r="A3" s="1">
        <f>A2+1</f>
        <v>2</v>
      </c>
      <c r="B3" s="4" t="s">
        <v>18</v>
      </c>
      <c r="C3" s="1" t="s">
        <v>6</v>
      </c>
      <c r="D3" s="1">
        <v>2</v>
      </c>
      <c r="E3" s="1">
        <v>1</v>
      </c>
      <c r="F3" s="1">
        <v>1</v>
      </c>
      <c r="G3" s="1">
        <v>1</v>
      </c>
      <c r="H3" s="1">
        <v>0</v>
      </c>
      <c r="I3" s="1">
        <v>0</v>
      </c>
    </row>
    <row r="4" spans="1:9" ht="60" x14ac:dyDescent="0.25">
      <c r="A4" s="1">
        <f t="shared" ref="A4:A13" si="1">A3+1</f>
        <v>3</v>
      </c>
      <c r="B4" s="4" t="s">
        <v>19</v>
      </c>
      <c r="C4" s="1" t="s">
        <v>7</v>
      </c>
      <c r="D4" s="1">
        <v>1</v>
      </c>
      <c r="E4" s="1">
        <v>1</v>
      </c>
      <c r="F4" s="1">
        <v>1</v>
      </c>
      <c r="G4" s="1">
        <v>1</v>
      </c>
      <c r="H4" s="1">
        <v>1</v>
      </c>
      <c r="I4" s="1">
        <v>1</v>
      </c>
    </row>
    <row r="5" spans="1:9" ht="45" x14ac:dyDescent="0.25">
      <c r="A5" s="1">
        <f t="shared" si="1"/>
        <v>4</v>
      </c>
      <c r="B5" s="4" t="s">
        <v>20</v>
      </c>
      <c r="C5" s="1" t="s">
        <v>8</v>
      </c>
      <c r="D5" s="1">
        <v>1</v>
      </c>
      <c r="E5" s="1">
        <v>1</v>
      </c>
      <c r="F5" s="1">
        <v>1</v>
      </c>
      <c r="G5" s="1">
        <v>1</v>
      </c>
      <c r="H5" s="1">
        <v>1</v>
      </c>
      <c r="I5" s="1">
        <v>1</v>
      </c>
    </row>
    <row r="6" spans="1:9" ht="60" x14ac:dyDescent="0.25">
      <c r="A6" s="1">
        <f t="shared" si="1"/>
        <v>5</v>
      </c>
      <c r="B6" s="4" t="s">
        <v>21</v>
      </c>
      <c r="C6" s="1" t="s">
        <v>9</v>
      </c>
      <c r="D6" s="1">
        <v>1</v>
      </c>
      <c r="E6" s="1">
        <v>0</v>
      </c>
      <c r="F6" s="1">
        <v>0</v>
      </c>
      <c r="G6" s="1">
        <v>0</v>
      </c>
      <c r="H6" s="1">
        <v>0</v>
      </c>
      <c r="I6" s="1">
        <v>0</v>
      </c>
    </row>
    <row r="7" spans="1:9" ht="75" x14ac:dyDescent="0.25">
      <c r="A7" s="1">
        <f t="shared" si="1"/>
        <v>6</v>
      </c>
      <c r="B7" s="4" t="s">
        <v>22</v>
      </c>
      <c r="C7" s="1" t="s">
        <v>10</v>
      </c>
      <c r="D7" s="1">
        <v>1</v>
      </c>
      <c r="E7" s="1">
        <v>0</v>
      </c>
      <c r="F7" s="1">
        <v>0</v>
      </c>
      <c r="G7" s="1">
        <v>0</v>
      </c>
      <c r="H7" s="1">
        <v>0</v>
      </c>
      <c r="I7" s="1">
        <v>0</v>
      </c>
    </row>
    <row r="8" spans="1:9" ht="60" x14ac:dyDescent="0.25">
      <c r="A8" s="1">
        <f t="shared" si="1"/>
        <v>7</v>
      </c>
      <c r="B8" s="4" t="s">
        <v>23</v>
      </c>
      <c r="C8" s="1" t="s">
        <v>11</v>
      </c>
      <c r="D8" s="1">
        <v>1</v>
      </c>
      <c r="E8" s="1">
        <v>0</v>
      </c>
      <c r="F8" s="1">
        <v>0</v>
      </c>
      <c r="G8" s="1">
        <v>0</v>
      </c>
      <c r="H8" s="1">
        <v>0</v>
      </c>
      <c r="I8" s="1">
        <v>0</v>
      </c>
    </row>
    <row r="9" spans="1:9" ht="90" x14ac:dyDescent="0.25">
      <c r="A9" s="1">
        <f t="shared" si="1"/>
        <v>8</v>
      </c>
      <c r="B9" s="4" t="s">
        <v>24</v>
      </c>
      <c r="C9" s="1" t="s">
        <v>12</v>
      </c>
      <c r="D9" s="1">
        <v>2</v>
      </c>
      <c r="E9" s="1">
        <v>0</v>
      </c>
      <c r="F9" s="1">
        <v>0</v>
      </c>
      <c r="G9" s="1">
        <v>0</v>
      </c>
      <c r="H9" s="1">
        <v>0</v>
      </c>
      <c r="I9" s="1">
        <v>0</v>
      </c>
    </row>
    <row r="10" spans="1:9" x14ac:dyDescent="0.25">
      <c r="A10" s="1">
        <f t="shared" si="1"/>
        <v>9</v>
      </c>
      <c r="B10" s="4" t="s">
        <v>13</v>
      </c>
      <c r="C10" s="1" t="s">
        <v>14</v>
      </c>
      <c r="D10" s="1">
        <v>2</v>
      </c>
      <c r="E10" s="1">
        <v>1</v>
      </c>
      <c r="F10" s="1">
        <v>1</v>
      </c>
      <c r="G10" s="1">
        <v>1</v>
      </c>
      <c r="H10" s="1">
        <v>1</v>
      </c>
      <c r="I10" s="1">
        <v>1</v>
      </c>
    </row>
    <row r="11" spans="1:9" ht="45" x14ac:dyDescent="0.25">
      <c r="A11" s="1">
        <f t="shared" si="1"/>
        <v>10</v>
      </c>
      <c r="B11" s="4" t="s">
        <v>25</v>
      </c>
      <c r="C11" s="1" t="s">
        <v>15</v>
      </c>
      <c r="D11" s="1">
        <v>2</v>
      </c>
      <c r="E11" s="1">
        <v>1</v>
      </c>
      <c r="F11" s="1">
        <v>1</v>
      </c>
      <c r="G11" s="1">
        <v>1</v>
      </c>
      <c r="H11" s="1">
        <v>1</v>
      </c>
      <c r="I11" s="1">
        <v>1</v>
      </c>
    </row>
    <row r="12" spans="1:9" ht="45" x14ac:dyDescent="0.25">
      <c r="A12" s="1">
        <f t="shared" si="1"/>
        <v>11</v>
      </c>
      <c r="B12" s="4" t="s">
        <v>26</v>
      </c>
      <c r="C12" s="1" t="s">
        <v>16</v>
      </c>
      <c r="D12" s="1">
        <v>2</v>
      </c>
      <c r="E12" s="1">
        <v>1</v>
      </c>
      <c r="F12" s="1">
        <v>1</v>
      </c>
      <c r="G12" s="1">
        <v>1</v>
      </c>
      <c r="H12" s="1">
        <v>1</v>
      </c>
      <c r="I12" s="1">
        <v>1</v>
      </c>
    </row>
    <row r="13" spans="1:9" ht="75" x14ac:dyDescent="0.25">
      <c r="A13" s="1">
        <f t="shared" si="1"/>
        <v>12</v>
      </c>
      <c r="B13" s="4" t="s">
        <v>27</v>
      </c>
      <c r="C13" s="1" t="s">
        <v>17</v>
      </c>
      <c r="D13" s="1">
        <v>1</v>
      </c>
      <c r="E13" s="1">
        <v>1</v>
      </c>
      <c r="F13" s="1">
        <v>1</v>
      </c>
      <c r="G13" s="1">
        <v>1</v>
      </c>
      <c r="H13" s="1">
        <v>1</v>
      </c>
      <c r="I13" s="1">
        <v>1</v>
      </c>
    </row>
    <row r="14" spans="1:9" x14ac:dyDescent="0.25">
      <c r="C14" s="1" t="s">
        <v>28</v>
      </c>
      <c r="D14" s="1">
        <f>SUM(D2:D13)</f>
        <v>18</v>
      </c>
      <c r="E14" s="1">
        <f t="shared" ref="E14:I14" si="2">SUM(E2:E13)</f>
        <v>9</v>
      </c>
      <c r="F14" s="1">
        <f t="shared" si="2"/>
        <v>9</v>
      </c>
      <c r="G14" s="1">
        <f>SUM(G2:G13)</f>
        <v>9</v>
      </c>
      <c r="H14" s="1">
        <f t="shared" si="2"/>
        <v>8</v>
      </c>
      <c r="I14" s="1">
        <f t="shared" si="2"/>
        <v>8</v>
      </c>
    </row>
    <row r="15" spans="1:9" x14ac:dyDescent="0.25">
      <c r="B15" s="9" t="s">
        <v>48</v>
      </c>
      <c r="C15" s="1" t="s">
        <v>29</v>
      </c>
      <c r="D15" s="5">
        <f>D14/$D$14</f>
        <v>1</v>
      </c>
      <c r="E15" s="5">
        <f t="shared" ref="E15:I15" si="3">E14/$D$14</f>
        <v>0.5</v>
      </c>
      <c r="F15" s="5">
        <f t="shared" si="3"/>
        <v>0.5</v>
      </c>
      <c r="G15" s="5">
        <f t="shared" si="3"/>
        <v>0.5</v>
      </c>
      <c r="H15" s="5">
        <f t="shared" si="3"/>
        <v>0.44444444444444442</v>
      </c>
      <c r="I15" s="5">
        <f t="shared" si="3"/>
        <v>0.44444444444444442</v>
      </c>
    </row>
    <row r="16" spans="1:9" x14ac:dyDescent="0.25">
      <c r="C16" s="6" t="s">
        <v>30</v>
      </c>
      <c r="D16" s="7">
        <f>(SUMIFS(E15:I15,E15:I15,"&gt;0"))/(COUNTIF(E15:I15,"&gt;0"))</f>
        <v>0.47777777777777775</v>
      </c>
    </row>
    <row r="17" spans="3:4" x14ac:dyDescent="0.25">
      <c r="C17" s="6" t="s">
        <v>33</v>
      </c>
      <c r="D17" s="1">
        <f>_xlfn.STDEV.P(E15:I15)</f>
        <v>2.7216552697590882E-2</v>
      </c>
    </row>
    <row r="18" spans="3:4" x14ac:dyDescent="0.25">
      <c r="C18" s="6" t="s">
        <v>31</v>
      </c>
      <c r="D18" s="1">
        <f>_xlfn.QUARTILE.EXC(E15:I15,1)</f>
        <v>0.44444444444444442</v>
      </c>
    </row>
    <row r="19" spans="3:4" x14ac:dyDescent="0.25">
      <c r="C19" s="6" t="s">
        <v>36</v>
      </c>
      <c r="D19" s="7">
        <f>MEDIAN(E15:I15)</f>
        <v>0.5</v>
      </c>
    </row>
    <row r="20" spans="3:4" x14ac:dyDescent="0.25">
      <c r="C20" s="6" t="s">
        <v>32</v>
      </c>
      <c r="D20" s="1">
        <f>_xlfn.QUARTILE.EXC(E15:I15,3)</f>
        <v>0.5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0"/>
  <sheetViews>
    <sheetView workbookViewId="0">
      <selection activeCell="H2" sqref="H2:H13"/>
    </sheetView>
  </sheetViews>
  <sheetFormatPr defaultRowHeight="15" x14ac:dyDescent="0.25"/>
  <cols>
    <col min="2" max="2" width="68.28515625" customWidth="1"/>
    <col min="3" max="3" width="18.42578125" bestFit="1" customWidth="1"/>
  </cols>
  <sheetData>
    <row r="1" spans="1:9" x14ac:dyDescent="0.25">
      <c r="A1" s="1" t="s">
        <v>0</v>
      </c>
      <c r="B1" s="1" t="s">
        <v>1</v>
      </c>
      <c r="C1" s="1" t="s">
        <v>2</v>
      </c>
      <c r="D1" s="1" t="s">
        <v>3</v>
      </c>
      <c r="E1" s="1">
        <v>2019</v>
      </c>
      <c r="F1" s="1">
        <f>E1-1</f>
        <v>2018</v>
      </c>
      <c r="G1" s="1">
        <f t="shared" ref="G1:I1" si="0">F1-1</f>
        <v>2017</v>
      </c>
      <c r="H1" s="1">
        <f t="shared" si="0"/>
        <v>2016</v>
      </c>
      <c r="I1" s="1">
        <f t="shared" si="0"/>
        <v>2015</v>
      </c>
    </row>
    <row r="2" spans="1:9" ht="45" x14ac:dyDescent="0.25">
      <c r="A2" s="2">
        <v>1</v>
      </c>
      <c r="B2" s="3" t="s">
        <v>4</v>
      </c>
      <c r="C2" s="2" t="s">
        <v>5</v>
      </c>
      <c r="D2" s="2">
        <v>2</v>
      </c>
      <c r="E2" s="1">
        <v>2</v>
      </c>
      <c r="F2" s="1">
        <v>2</v>
      </c>
      <c r="G2" s="1">
        <v>2</v>
      </c>
      <c r="H2" s="1">
        <v>2</v>
      </c>
      <c r="I2" s="1">
        <v>2</v>
      </c>
    </row>
    <row r="3" spans="1:9" ht="60" x14ac:dyDescent="0.25">
      <c r="A3" s="1">
        <f>A2+1</f>
        <v>2</v>
      </c>
      <c r="B3" s="4" t="s">
        <v>18</v>
      </c>
      <c r="C3" s="1" t="s">
        <v>6</v>
      </c>
      <c r="D3" s="1">
        <v>2</v>
      </c>
      <c r="E3" s="1">
        <v>2</v>
      </c>
      <c r="F3" s="1">
        <v>2</v>
      </c>
      <c r="G3" s="1">
        <v>2</v>
      </c>
      <c r="H3" s="1">
        <v>2</v>
      </c>
      <c r="I3" s="1">
        <v>2</v>
      </c>
    </row>
    <row r="4" spans="1:9" ht="60" x14ac:dyDescent="0.25">
      <c r="A4" s="1">
        <f t="shared" ref="A4:A13" si="1">A3+1</f>
        <v>3</v>
      </c>
      <c r="B4" s="4" t="s">
        <v>19</v>
      </c>
      <c r="C4" s="1" t="s">
        <v>7</v>
      </c>
      <c r="D4" s="1">
        <v>1</v>
      </c>
      <c r="E4" s="1">
        <v>1</v>
      </c>
      <c r="F4" s="1">
        <v>1</v>
      </c>
      <c r="G4" s="1">
        <v>1</v>
      </c>
      <c r="H4" s="1">
        <v>1</v>
      </c>
      <c r="I4" s="1">
        <v>1</v>
      </c>
    </row>
    <row r="5" spans="1:9" ht="45" x14ac:dyDescent="0.25">
      <c r="A5" s="1">
        <f t="shared" si="1"/>
        <v>4</v>
      </c>
      <c r="B5" s="4" t="s">
        <v>20</v>
      </c>
      <c r="C5" s="1" t="s">
        <v>8</v>
      </c>
      <c r="D5" s="1">
        <v>1</v>
      </c>
      <c r="E5" s="1">
        <v>1</v>
      </c>
      <c r="F5" s="1">
        <v>1</v>
      </c>
      <c r="G5" s="1">
        <v>1</v>
      </c>
      <c r="H5" s="1">
        <v>1</v>
      </c>
      <c r="I5" s="1">
        <v>1</v>
      </c>
    </row>
    <row r="6" spans="1:9" ht="60" x14ac:dyDescent="0.25">
      <c r="A6" s="1">
        <f t="shared" si="1"/>
        <v>5</v>
      </c>
      <c r="B6" s="4" t="s">
        <v>21</v>
      </c>
      <c r="C6" s="1" t="s">
        <v>9</v>
      </c>
      <c r="D6" s="1">
        <v>1</v>
      </c>
      <c r="E6" s="1">
        <v>1</v>
      </c>
      <c r="F6" s="1">
        <v>1</v>
      </c>
      <c r="G6" s="1">
        <v>1</v>
      </c>
      <c r="H6" s="1">
        <v>1</v>
      </c>
      <c r="I6" s="1">
        <v>1</v>
      </c>
    </row>
    <row r="7" spans="1:9" ht="75" x14ac:dyDescent="0.25">
      <c r="A7" s="1">
        <f t="shared" si="1"/>
        <v>6</v>
      </c>
      <c r="B7" s="4" t="s">
        <v>22</v>
      </c>
      <c r="C7" s="1" t="s">
        <v>10</v>
      </c>
      <c r="D7" s="1">
        <v>1</v>
      </c>
      <c r="E7" s="1">
        <v>1</v>
      </c>
      <c r="F7" s="1">
        <v>1</v>
      </c>
      <c r="G7" s="1">
        <v>1</v>
      </c>
      <c r="H7" s="1">
        <v>1</v>
      </c>
      <c r="I7" s="1">
        <v>1</v>
      </c>
    </row>
    <row r="8" spans="1:9" ht="60" x14ac:dyDescent="0.25">
      <c r="A8" s="1">
        <f t="shared" si="1"/>
        <v>7</v>
      </c>
      <c r="B8" s="4" t="s">
        <v>23</v>
      </c>
      <c r="C8" s="1" t="s">
        <v>11</v>
      </c>
      <c r="D8" s="1">
        <v>1</v>
      </c>
      <c r="E8" s="1">
        <v>1</v>
      </c>
      <c r="F8" s="1">
        <v>1</v>
      </c>
      <c r="G8" s="1">
        <v>1</v>
      </c>
      <c r="H8" s="1">
        <v>1</v>
      </c>
      <c r="I8" s="1">
        <v>1</v>
      </c>
    </row>
    <row r="9" spans="1:9" ht="90" x14ac:dyDescent="0.25">
      <c r="A9" s="1">
        <f t="shared" si="1"/>
        <v>8</v>
      </c>
      <c r="B9" s="4" t="s">
        <v>24</v>
      </c>
      <c r="C9" s="1" t="s">
        <v>12</v>
      </c>
      <c r="D9" s="1">
        <v>2</v>
      </c>
      <c r="E9" s="1">
        <v>1</v>
      </c>
      <c r="F9" s="1">
        <v>2</v>
      </c>
      <c r="G9" s="1">
        <v>2</v>
      </c>
      <c r="H9" s="1">
        <v>2</v>
      </c>
      <c r="I9" s="1">
        <v>2</v>
      </c>
    </row>
    <row r="10" spans="1:9" x14ac:dyDescent="0.25">
      <c r="A10" s="1">
        <f t="shared" si="1"/>
        <v>9</v>
      </c>
      <c r="B10" s="4" t="s">
        <v>13</v>
      </c>
      <c r="C10" s="1" t="s">
        <v>14</v>
      </c>
      <c r="D10" s="1">
        <v>2</v>
      </c>
      <c r="E10" s="1">
        <v>1</v>
      </c>
      <c r="F10" s="1">
        <v>2</v>
      </c>
      <c r="G10" s="1">
        <v>2</v>
      </c>
      <c r="H10" s="1">
        <v>2</v>
      </c>
      <c r="I10" s="1">
        <v>2</v>
      </c>
    </row>
    <row r="11" spans="1:9" ht="45" x14ac:dyDescent="0.25">
      <c r="A11" s="1">
        <f t="shared" si="1"/>
        <v>10</v>
      </c>
      <c r="B11" s="4" t="s">
        <v>25</v>
      </c>
      <c r="C11" s="1" t="s">
        <v>15</v>
      </c>
      <c r="D11" s="1">
        <v>2</v>
      </c>
      <c r="E11" s="1">
        <v>1</v>
      </c>
      <c r="F11" s="1">
        <v>2</v>
      </c>
      <c r="G11" s="1">
        <v>2</v>
      </c>
      <c r="H11" s="1">
        <v>2</v>
      </c>
      <c r="I11" s="1">
        <v>2</v>
      </c>
    </row>
    <row r="12" spans="1:9" ht="45" x14ac:dyDescent="0.25">
      <c r="A12" s="1">
        <f t="shared" si="1"/>
        <v>11</v>
      </c>
      <c r="B12" s="4" t="s">
        <v>26</v>
      </c>
      <c r="C12" s="1" t="s">
        <v>16</v>
      </c>
      <c r="D12" s="1">
        <v>2</v>
      </c>
      <c r="E12" s="1">
        <v>1</v>
      </c>
      <c r="F12" s="1">
        <v>2</v>
      </c>
      <c r="G12" s="1">
        <v>2</v>
      </c>
      <c r="H12" s="1">
        <v>2</v>
      </c>
      <c r="I12" s="1">
        <v>2</v>
      </c>
    </row>
    <row r="13" spans="1:9" ht="75" x14ac:dyDescent="0.25">
      <c r="A13" s="1">
        <f t="shared" si="1"/>
        <v>12</v>
      </c>
      <c r="B13" s="4" t="s">
        <v>27</v>
      </c>
      <c r="C13" s="1" t="s">
        <v>17</v>
      </c>
      <c r="D13" s="1">
        <v>1</v>
      </c>
      <c r="E13" s="1">
        <v>1</v>
      </c>
      <c r="F13" s="1">
        <v>1</v>
      </c>
      <c r="G13" s="1">
        <v>1</v>
      </c>
      <c r="H13" s="1">
        <v>1</v>
      </c>
      <c r="I13" s="1">
        <v>1</v>
      </c>
    </row>
    <row r="14" spans="1:9" x14ac:dyDescent="0.25">
      <c r="C14" s="1" t="s">
        <v>28</v>
      </c>
      <c r="D14" s="1">
        <f>SUM(D2:D13)</f>
        <v>18</v>
      </c>
      <c r="E14" s="1">
        <f t="shared" ref="E14:I14" si="2">SUM(E2:E13)</f>
        <v>14</v>
      </c>
      <c r="F14" s="1">
        <f t="shared" si="2"/>
        <v>18</v>
      </c>
      <c r="G14" s="1">
        <f>SUM(G2:G13)</f>
        <v>18</v>
      </c>
      <c r="H14" s="1">
        <f t="shared" si="2"/>
        <v>18</v>
      </c>
      <c r="I14" s="1">
        <f t="shared" si="2"/>
        <v>18</v>
      </c>
    </row>
    <row r="15" spans="1:9" x14ac:dyDescent="0.25">
      <c r="B15" s="9" t="s">
        <v>49</v>
      </c>
      <c r="C15" s="1" t="s">
        <v>29</v>
      </c>
      <c r="D15" s="5">
        <f>D14/$D$14</f>
        <v>1</v>
      </c>
      <c r="E15" s="5">
        <f t="shared" ref="E15:I15" si="3">E14/$D$14</f>
        <v>0.77777777777777779</v>
      </c>
      <c r="F15" s="5">
        <f t="shared" si="3"/>
        <v>1</v>
      </c>
      <c r="G15" s="5">
        <f t="shared" si="3"/>
        <v>1</v>
      </c>
      <c r="H15" s="5">
        <f t="shared" si="3"/>
        <v>1</v>
      </c>
      <c r="I15" s="5">
        <f t="shared" si="3"/>
        <v>1</v>
      </c>
    </row>
    <row r="16" spans="1:9" x14ac:dyDescent="0.25">
      <c r="C16" s="6" t="s">
        <v>30</v>
      </c>
      <c r="D16" s="7">
        <f>(SUMIFS(E15:I15,E15:I15,"&gt;0"))/(COUNTIF(E15:I15,"&gt;0"))</f>
        <v>0.95555555555555549</v>
      </c>
    </row>
    <row r="17" spans="3:4" x14ac:dyDescent="0.25">
      <c r="C17" s="6" t="s">
        <v>33</v>
      </c>
      <c r="D17" s="1">
        <f>_xlfn.STDEV.P(E15:I15)</f>
        <v>8.8888888888888892E-2</v>
      </c>
    </row>
    <row r="18" spans="3:4" x14ac:dyDescent="0.25">
      <c r="C18" s="6" t="s">
        <v>31</v>
      </c>
      <c r="D18" s="1">
        <f>_xlfn.QUARTILE.EXC(E15:I15,1)</f>
        <v>0.88888888888888884</v>
      </c>
    </row>
    <row r="19" spans="3:4" x14ac:dyDescent="0.25">
      <c r="C19" s="6" t="s">
        <v>36</v>
      </c>
      <c r="D19" s="7">
        <f>MEDIAN(E15:I15)</f>
        <v>1</v>
      </c>
    </row>
    <row r="20" spans="3:4" x14ac:dyDescent="0.25">
      <c r="C20" s="6" t="s">
        <v>32</v>
      </c>
      <c r="D20" s="1">
        <f>_xlfn.QUARTILE.EXC(E15:I15,3)</f>
        <v>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20"/>
  <sheetViews>
    <sheetView topLeftCell="A10" workbookViewId="0">
      <selection activeCell="D18" sqref="D18"/>
    </sheetView>
  </sheetViews>
  <sheetFormatPr defaultRowHeight="15" x14ac:dyDescent="0.25"/>
  <cols>
    <col min="2" max="2" width="68.28515625" customWidth="1"/>
    <col min="3" max="3" width="18.42578125" bestFit="1" customWidth="1"/>
  </cols>
  <sheetData>
    <row r="1" spans="1:9" x14ac:dyDescent="0.25">
      <c r="A1" s="1" t="s">
        <v>0</v>
      </c>
      <c r="B1" s="1" t="s">
        <v>1</v>
      </c>
      <c r="C1" s="1" t="s">
        <v>2</v>
      </c>
      <c r="D1" s="1" t="s">
        <v>3</v>
      </c>
      <c r="E1" s="1">
        <v>2019</v>
      </c>
      <c r="F1" s="1">
        <f>E1-1</f>
        <v>2018</v>
      </c>
      <c r="G1" s="1">
        <f t="shared" ref="G1:I1" si="0">F1-1</f>
        <v>2017</v>
      </c>
      <c r="H1" s="1">
        <f t="shared" si="0"/>
        <v>2016</v>
      </c>
      <c r="I1" s="1">
        <f t="shared" si="0"/>
        <v>2015</v>
      </c>
    </row>
    <row r="2" spans="1:9" ht="45" x14ac:dyDescent="0.25">
      <c r="A2" s="2">
        <v>1</v>
      </c>
      <c r="B2" s="3" t="s">
        <v>4</v>
      </c>
      <c r="C2" s="2" t="s">
        <v>5</v>
      </c>
      <c r="D2" s="2">
        <v>2</v>
      </c>
      <c r="E2" s="1">
        <v>2</v>
      </c>
      <c r="F2" s="1">
        <v>2</v>
      </c>
      <c r="G2" s="1">
        <v>2</v>
      </c>
      <c r="H2" s="1">
        <v>2</v>
      </c>
      <c r="I2" s="1">
        <v>2</v>
      </c>
    </row>
    <row r="3" spans="1:9" ht="60" x14ac:dyDescent="0.25">
      <c r="A3" s="1">
        <f>A2+1</f>
        <v>2</v>
      </c>
      <c r="B3" s="4" t="s">
        <v>18</v>
      </c>
      <c r="C3" s="1" t="s">
        <v>6</v>
      </c>
      <c r="D3" s="1">
        <v>2</v>
      </c>
      <c r="E3" s="1">
        <v>1</v>
      </c>
      <c r="F3" s="1">
        <v>1</v>
      </c>
      <c r="G3" s="1">
        <v>1</v>
      </c>
      <c r="H3" s="1">
        <v>1</v>
      </c>
      <c r="I3" s="1">
        <v>1</v>
      </c>
    </row>
    <row r="4" spans="1:9" ht="60" x14ac:dyDescent="0.25">
      <c r="A4" s="1">
        <f t="shared" ref="A4:A13" si="1">A3+1</f>
        <v>3</v>
      </c>
      <c r="B4" s="4" t="s">
        <v>19</v>
      </c>
      <c r="C4" s="1" t="s">
        <v>7</v>
      </c>
      <c r="D4" s="1">
        <v>1</v>
      </c>
      <c r="E4" s="1">
        <v>1</v>
      </c>
      <c r="F4" s="1">
        <v>1</v>
      </c>
      <c r="G4" s="1">
        <v>1</v>
      </c>
      <c r="H4" s="1">
        <v>1</v>
      </c>
      <c r="I4" s="1">
        <v>1</v>
      </c>
    </row>
    <row r="5" spans="1:9" ht="45" x14ac:dyDescent="0.25">
      <c r="A5" s="1">
        <f t="shared" si="1"/>
        <v>4</v>
      </c>
      <c r="B5" s="4" t="s">
        <v>20</v>
      </c>
      <c r="C5" s="1" t="s">
        <v>8</v>
      </c>
      <c r="D5" s="1">
        <v>1</v>
      </c>
      <c r="E5" s="1">
        <v>1</v>
      </c>
      <c r="F5" s="1">
        <v>1</v>
      </c>
      <c r="G5" s="1">
        <v>1</v>
      </c>
      <c r="H5" s="1">
        <v>1</v>
      </c>
      <c r="I5" s="1">
        <v>1</v>
      </c>
    </row>
    <row r="6" spans="1:9" ht="60" x14ac:dyDescent="0.25">
      <c r="A6" s="1">
        <f t="shared" si="1"/>
        <v>5</v>
      </c>
      <c r="B6" s="4" t="s">
        <v>21</v>
      </c>
      <c r="C6" s="1" t="s">
        <v>9</v>
      </c>
      <c r="D6" s="1">
        <v>1</v>
      </c>
      <c r="E6" s="1">
        <v>1</v>
      </c>
      <c r="F6" s="1">
        <v>1</v>
      </c>
      <c r="G6" s="1">
        <v>1</v>
      </c>
      <c r="H6" s="1">
        <v>1</v>
      </c>
      <c r="I6" s="1">
        <v>1</v>
      </c>
    </row>
    <row r="7" spans="1:9" ht="75" x14ac:dyDescent="0.25">
      <c r="A7" s="1">
        <f t="shared" si="1"/>
        <v>6</v>
      </c>
      <c r="B7" s="4" t="s">
        <v>22</v>
      </c>
      <c r="C7" s="1" t="s">
        <v>10</v>
      </c>
      <c r="D7" s="1">
        <v>1</v>
      </c>
      <c r="E7" s="1">
        <v>1</v>
      </c>
      <c r="F7" s="1">
        <v>1</v>
      </c>
      <c r="G7" s="1">
        <v>1</v>
      </c>
      <c r="H7" s="1">
        <v>1</v>
      </c>
      <c r="I7" s="1">
        <v>1</v>
      </c>
    </row>
    <row r="8" spans="1:9" ht="60" x14ac:dyDescent="0.25">
      <c r="A8" s="1">
        <f t="shared" si="1"/>
        <v>7</v>
      </c>
      <c r="B8" s="4" t="s">
        <v>23</v>
      </c>
      <c r="C8" s="1" t="s">
        <v>11</v>
      </c>
      <c r="D8" s="1">
        <v>1</v>
      </c>
      <c r="E8" s="1">
        <v>1</v>
      </c>
      <c r="F8" s="1">
        <v>1</v>
      </c>
      <c r="G8" s="1">
        <v>1</v>
      </c>
      <c r="H8" s="1">
        <v>1</v>
      </c>
      <c r="I8" s="1">
        <v>1</v>
      </c>
    </row>
    <row r="9" spans="1:9" ht="90" x14ac:dyDescent="0.25">
      <c r="A9" s="1">
        <f t="shared" si="1"/>
        <v>8</v>
      </c>
      <c r="B9" s="4" t="s">
        <v>24</v>
      </c>
      <c r="C9" s="1" t="s">
        <v>12</v>
      </c>
      <c r="D9" s="1">
        <v>2</v>
      </c>
      <c r="E9" s="1">
        <v>1</v>
      </c>
      <c r="F9" s="1">
        <v>1</v>
      </c>
      <c r="G9" s="1">
        <v>1</v>
      </c>
      <c r="H9" s="1">
        <v>1</v>
      </c>
      <c r="I9" s="1">
        <v>1</v>
      </c>
    </row>
    <row r="10" spans="1:9" x14ac:dyDescent="0.25">
      <c r="A10" s="1">
        <f t="shared" si="1"/>
        <v>9</v>
      </c>
      <c r="B10" s="4" t="s">
        <v>13</v>
      </c>
      <c r="C10" s="1" t="s">
        <v>14</v>
      </c>
      <c r="D10" s="1">
        <v>2</v>
      </c>
      <c r="E10" s="1">
        <v>1</v>
      </c>
      <c r="F10" s="1">
        <v>1</v>
      </c>
      <c r="G10" s="1">
        <v>1</v>
      </c>
      <c r="H10" s="1">
        <v>1</v>
      </c>
      <c r="I10" s="1">
        <v>1</v>
      </c>
    </row>
    <row r="11" spans="1:9" ht="45" x14ac:dyDescent="0.25">
      <c r="A11" s="1">
        <f t="shared" si="1"/>
        <v>10</v>
      </c>
      <c r="B11" s="4" t="s">
        <v>25</v>
      </c>
      <c r="C11" s="1" t="s">
        <v>15</v>
      </c>
      <c r="D11" s="1">
        <v>2</v>
      </c>
      <c r="E11" s="1">
        <v>1</v>
      </c>
      <c r="F11" s="1">
        <v>1</v>
      </c>
      <c r="G11" s="1">
        <v>1</v>
      </c>
      <c r="H11" s="1">
        <v>1</v>
      </c>
      <c r="I11" s="1">
        <v>1</v>
      </c>
    </row>
    <row r="12" spans="1:9" ht="45" x14ac:dyDescent="0.25">
      <c r="A12" s="1">
        <f t="shared" si="1"/>
        <v>11</v>
      </c>
      <c r="B12" s="4" t="s">
        <v>26</v>
      </c>
      <c r="C12" s="1" t="s">
        <v>16</v>
      </c>
      <c r="D12" s="1">
        <v>2</v>
      </c>
      <c r="E12" s="1">
        <v>1</v>
      </c>
      <c r="F12" s="1">
        <v>1</v>
      </c>
      <c r="G12" s="1">
        <v>1</v>
      </c>
      <c r="H12" s="1">
        <v>1</v>
      </c>
      <c r="I12" s="1">
        <v>1</v>
      </c>
    </row>
    <row r="13" spans="1:9" ht="75" x14ac:dyDescent="0.25">
      <c r="A13" s="1">
        <f t="shared" si="1"/>
        <v>12</v>
      </c>
      <c r="B13" s="4" t="s">
        <v>27</v>
      </c>
      <c r="C13" s="1" t="s">
        <v>17</v>
      </c>
      <c r="D13" s="1">
        <v>1</v>
      </c>
      <c r="E13" s="1">
        <v>1</v>
      </c>
      <c r="F13" s="1">
        <v>1</v>
      </c>
      <c r="G13" s="1">
        <v>1</v>
      </c>
      <c r="H13" s="1">
        <v>1</v>
      </c>
      <c r="I13" s="1">
        <v>1</v>
      </c>
    </row>
    <row r="14" spans="1:9" x14ac:dyDescent="0.25">
      <c r="C14" s="1" t="s">
        <v>28</v>
      </c>
      <c r="D14" s="1">
        <f>SUM(D2:D13)</f>
        <v>18</v>
      </c>
      <c r="E14" s="1">
        <f t="shared" ref="E14:I14" si="2">SUM(E2:E13)</f>
        <v>13</v>
      </c>
      <c r="F14" s="1">
        <f t="shared" si="2"/>
        <v>13</v>
      </c>
      <c r="G14" s="1">
        <f>SUM(G2:G13)</f>
        <v>13</v>
      </c>
      <c r="H14" s="1">
        <f t="shared" si="2"/>
        <v>13</v>
      </c>
      <c r="I14" s="1">
        <f t="shared" si="2"/>
        <v>13</v>
      </c>
    </row>
    <row r="15" spans="1:9" x14ac:dyDescent="0.25">
      <c r="B15" s="9" t="s">
        <v>50</v>
      </c>
      <c r="C15" s="1" t="s">
        <v>29</v>
      </c>
      <c r="D15" s="5">
        <f>D14/$D$14</f>
        <v>1</v>
      </c>
      <c r="E15" s="5">
        <f t="shared" ref="E15:I15" si="3">E14/$D$14</f>
        <v>0.72222222222222221</v>
      </c>
      <c r="F15" s="5">
        <f t="shared" si="3"/>
        <v>0.72222222222222221</v>
      </c>
      <c r="G15" s="5">
        <f t="shared" si="3"/>
        <v>0.72222222222222221</v>
      </c>
      <c r="H15" s="5">
        <f t="shared" si="3"/>
        <v>0.72222222222222221</v>
      </c>
      <c r="I15" s="5">
        <f t="shared" si="3"/>
        <v>0.72222222222222221</v>
      </c>
    </row>
    <row r="16" spans="1:9" x14ac:dyDescent="0.25">
      <c r="C16" s="6" t="s">
        <v>30</v>
      </c>
      <c r="D16" s="7">
        <f>(SUMIFS(E15:I15,E15:I15,"&gt;0"))/(COUNTIF(E15:I15,"&gt;0"))</f>
        <v>0.72222222222222221</v>
      </c>
    </row>
    <row r="17" spans="3:4" x14ac:dyDescent="0.25">
      <c r="C17" s="6" t="s">
        <v>33</v>
      </c>
      <c r="D17" s="1">
        <f>_xlfn.STDEV.P(E15:I15)</f>
        <v>0</v>
      </c>
    </row>
    <row r="18" spans="3:4" x14ac:dyDescent="0.25">
      <c r="C18" s="6" t="s">
        <v>31</v>
      </c>
      <c r="D18" s="1">
        <f>_xlfn.QUARTILE.EXC(E15:I15,1)</f>
        <v>0.72222222222222221</v>
      </c>
    </row>
    <row r="19" spans="3:4" x14ac:dyDescent="0.25">
      <c r="C19" s="6" t="s">
        <v>36</v>
      </c>
      <c r="D19" s="7">
        <f>MEDIAN(E15:I15)</f>
        <v>0.72222222222222221</v>
      </c>
    </row>
    <row r="20" spans="3:4" x14ac:dyDescent="0.25">
      <c r="C20" s="6" t="s">
        <v>32</v>
      </c>
      <c r="D20" s="1">
        <f>_xlfn.QUARTILE.EXC(E15:I15,3)</f>
        <v>0.72222222222222221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20"/>
  <sheetViews>
    <sheetView topLeftCell="A7" workbookViewId="0">
      <selection activeCell="E13" sqref="E13"/>
    </sheetView>
  </sheetViews>
  <sheetFormatPr defaultRowHeight="15" x14ac:dyDescent="0.25"/>
  <cols>
    <col min="2" max="2" width="68.28515625" customWidth="1"/>
    <col min="3" max="3" width="18.42578125" bestFit="1" customWidth="1"/>
  </cols>
  <sheetData>
    <row r="1" spans="1:9" x14ac:dyDescent="0.25">
      <c r="A1" s="1" t="s">
        <v>0</v>
      </c>
      <c r="B1" s="1" t="s">
        <v>1</v>
      </c>
      <c r="C1" s="1" t="s">
        <v>2</v>
      </c>
      <c r="D1" s="1" t="s">
        <v>3</v>
      </c>
      <c r="E1" s="1">
        <v>2019</v>
      </c>
      <c r="F1" s="1">
        <f>E1-1</f>
        <v>2018</v>
      </c>
      <c r="G1" s="1">
        <f t="shared" ref="G1:I1" si="0">F1-1</f>
        <v>2017</v>
      </c>
      <c r="H1" s="1">
        <f t="shared" si="0"/>
        <v>2016</v>
      </c>
      <c r="I1" s="1">
        <f t="shared" si="0"/>
        <v>2015</v>
      </c>
    </row>
    <row r="2" spans="1:9" ht="45" x14ac:dyDescent="0.25">
      <c r="A2" s="2">
        <v>1</v>
      </c>
      <c r="B2" s="3" t="s">
        <v>4</v>
      </c>
      <c r="C2" s="2" t="s">
        <v>5</v>
      </c>
      <c r="D2" s="2">
        <v>2</v>
      </c>
      <c r="E2" s="1">
        <v>2</v>
      </c>
      <c r="F2" s="1">
        <v>2</v>
      </c>
      <c r="G2" s="1">
        <v>2</v>
      </c>
      <c r="H2" s="1">
        <v>2</v>
      </c>
      <c r="I2" s="1">
        <v>2</v>
      </c>
    </row>
    <row r="3" spans="1:9" ht="60" x14ac:dyDescent="0.25">
      <c r="A3" s="1">
        <f>A2+1</f>
        <v>2</v>
      </c>
      <c r="B3" s="4" t="s">
        <v>18</v>
      </c>
      <c r="C3" s="1" t="s">
        <v>6</v>
      </c>
      <c r="D3" s="1">
        <v>2</v>
      </c>
      <c r="E3" s="1">
        <v>2</v>
      </c>
      <c r="F3" s="1">
        <v>2</v>
      </c>
      <c r="G3" s="1">
        <v>2</v>
      </c>
      <c r="H3" s="1">
        <v>2</v>
      </c>
      <c r="I3" s="1">
        <v>2</v>
      </c>
    </row>
    <row r="4" spans="1:9" ht="60" x14ac:dyDescent="0.25">
      <c r="A4" s="1">
        <f t="shared" ref="A4:A13" si="1">A3+1</f>
        <v>3</v>
      </c>
      <c r="B4" s="4" t="s">
        <v>19</v>
      </c>
      <c r="C4" s="1" t="s">
        <v>7</v>
      </c>
      <c r="D4" s="1">
        <v>1</v>
      </c>
      <c r="E4" s="1">
        <v>1</v>
      </c>
      <c r="F4" s="1">
        <v>1</v>
      </c>
      <c r="G4" s="1">
        <v>1</v>
      </c>
      <c r="H4" s="1">
        <v>1</v>
      </c>
      <c r="I4" s="1">
        <v>1</v>
      </c>
    </row>
    <row r="5" spans="1:9" ht="45" x14ac:dyDescent="0.25">
      <c r="A5" s="1">
        <f t="shared" si="1"/>
        <v>4</v>
      </c>
      <c r="B5" s="4" t="s">
        <v>20</v>
      </c>
      <c r="C5" s="1" t="s">
        <v>8</v>
      </c>
      <c r="D5" s="1">
        <v>1</v>
      </c>
      <c r="E5" s="1">
        <v>1</v>
      </c>
      <c r="F5" s="1">
        <v>1</v>
      </c>
      <c r="G5" s="1">
        <v>1</v>
      </c>
      <c r="H5" s="1">
        <v>1</v>
      </c>
      <c r="I5" s="1">
        <v>1</v>
      </c>
    </row>
    <row r="6" spans="1:9" ht="60" x14ac:dyDescent="0.25">
      <c r="A6" s="1">
        <f t="shared" si="1"/>
        <v>5</v>
      </c>
      <c r="B6" s="4" t="s">
        <v>21</v>
      </c>
      <c r="C6" s="1" t="s">
        <v>9</v>
      </c>
      <c r="D6" s="1">
        <v>1</v>
      </c>
      <c r="E6" s="1">
        <v>1</v>
      </c>
      <c r="F6" s="1">
        <v>1</v>
      </c>
      <c r="G6" s="1">
        <v>1</v>
      </c>
      <c r="H6" s="1">
        <v>1</v>
      </c>
      <c r="I6" s="1">
        <v>1</v>
      </c>
    </row>
    <row r="7" spans="1:9" ht="75" x14ac:dyDescent="0.25">
      <c r="A7" s="1">
        <f t="shared" si="1"/>
        <v>6</v>
      </c>
      <c r="B7" s="4" t="s">
        <v>22</v>
      </c>
      <c r="C7" s="1" t="s">
        <v>10</v>
      </c>
      <c r="D7" s="1">
        <v>1</v>
      </c>
      <c r="E7" s="1">
        <v>1</v>
      </c>
      <c r="F7" s="1">
        <v>1</v>
      </c>
      <c r="G7" s="1">
        <v>1</v>
      </c>
      <c r="H7" s="1">
        <v>1</v>
      </c>
      <c r="I7" s="1">
        <v>1</v>
      </c>
    </row>
    <row r="8" spans="1:9" ht="60" x14ac:dyDescent="0.25">
      <c r="A8" s="1">
        <f t="shared" si="1"/>
        <v>7</v>
      </c>
      <c r="B8" s="4" t="s">
        <v>23</v>
      </c>
      <c r="C8" s="1" t="s">
        <v>11</v>
      </c>
      <c r="D8" s="1">
        <v>1</v>
      </c>
      <c r="E8" s="1">
        <v>1</v>
      </c>
      <c r="F8" s="1">
        <v>1</v>
      </c>
      <c r="G8" s="1">
        <v>1</v>
      </c>
      <c r="H8" s="1">
        <v>1</v>
      </c>
      <c r="I8" s="1">
        <v>1</v>
      </c>
    </row>
    <row r="9" spans="1:9" ht="90" x14ac:dyDescent="0.25">
      <c r="A9" s="1">
        <f t="shared" si="1"/>
        <v>8</v>
      </c>
      <c r="B9" s="4" t="s">
        <v>24</v>
      </c>
      <c r="C9" s="1" t="s">
        <v>12</v>
      </c>
      <c r="D9" s="1">
        <v>2</v>
      </c>
      <c r="E9" s="1">
        <v>2</v>
      </c>
      <c r="F9" s="1">
        <v>2</v>
      </c>
      <c r="G9" s="1">
        <v>2</v>
      </c>
      <c r="H9" s="1">
        <v>2</v>
      </c>
      <c r="I9" s="1">
        <v>2</v>
      </c>
    </row>
    <row r="10" spans="1:9" x14ac:dyDescent="0.25">
      <c r="A10" s="1">
        <f t="shared" si="1"/>
        <v>9</v>
      </c>
      <c r="B10" s="4" t="s">
        <v>13</v>
      </c>
      <c r="C10" s="1" t="s">
        <v>14</v>
      </c>
      <c r="D10" s="1">
        <v>2</v>
      </c>
      <c r="E10" s="1">
        <v>2</v>
      </c>
      <c r="F10" s="1">
        <v>2</v>
      </c>
      <c r="G10" s="1">
        <v>2</v>
      </c>
      <c r="H10" s="1">
        <v>2</v>
      </c>
      <c r="I10" s="1">
        <v>2</v>
      </c>
    </row>
    <row r="11" spans="1:9" ht="45" x14ac:dyDescent="0.25">
      <c r="A11" s="1">
        <f t="shared" si="1"/>
        <v>10</v>
      </c>
      <c r="B11" s="4" t="s">
        <v>25</v>
      </c>
      <c r="C11" s="1" t="s">
        <v>15</v>
      </c>
      <c r="D11" s="1">
        <v>2</v>
      </c>
      <c r="E11" s="1">
        <v>2</v>
      </c>
      <c r="F11" s="1">
        <v>2</v>
      </c>
      <c r="G11" s="1">
        <v>2</v>
      </c>
      <c r="H11" s="1">
        <v>2</v>
      </c>
      <c r="I11" s="1">
        <v>2</v>
      </c>
    </row>
    <row r="12" spans="1:9" ht="45" x14ac:dyDescent="0.25">
      <c r="A12" s="1">
        <f t="shared" si="1"/>
        <v>11</v>
      </c>
      <c r="B12" s="4" t="s">
        <v>26</v>
      </c>
      <c r="C12" s="1" t="s">
        <v>16</v>
      </c>
      <c r="D12" s="1">
        <v>2</v>
      </c>
      <c r="E12" s="1">
        <v>2</v>
      </c>
      <c r="F12" s="1">
        <v>2</v>
      </c>
      <c r="G12" s="1">
        <v>2</v>
      </c>
      <c r="H12" s="1">
        <v>2</v>
      </c>
      <c r="I12" s="1">
        <v>2</v>
      </c>
    </row>
    <row r="13" spans="1:9" ht="75" x14ac:dyDescent="0.25">
      <c r="A13" s="1">
        <f t="shared" si="1"/>
        <v>12</v>
      </c>
      <c r="B13" s="4" t="s">
        <v>27</v>
      </c>
      <c r="C13" s="1" t="s">
        <v>17</v>
      </c>
      <c r="D13" s="1">
        <v>1</v>
      </c>
      <c r="E13" s="1">
        <v>1</v>
      </c>
      <c r="F13" s="1">
        <v>1</v>
      </c>
      <c r="G13" s="1">
        <v>1</v>
      </c>
      <c r="H13" s="1">
        <v>1</v>
      </c>
      <c r="I13" s="1">
        <v>1</v>
      </c>
    </row>
    <row r="14" spans="1:9" x14ac:dyDescent="0.25">
      <c r="C14" s="1" t="s">
        <v>28</v>
      </c>
      <c r="D14" s="1">
        <f>SUM(D2:D13)</f>
        <v>18</v>
      </c>
      <c r="E14" s="1">
        <f t="shared" ref="E14:I14" si="2">SUM(E2:E13)</f>
        <v>18</v>
      </c>
      <c r="F14" s="1">
        <f t="shared" si="2"/>
        <v>18</v>
      </c>
      <c r="G14" s="1">
        <f>SUM(G2:G13)</f>
        <v>18</v>
      </c>
      <c r="H14" s="1">
        <f t="shared" si="2"/>
        <v>18</v>
      </c>
      <c r="I14" s="1">
        <f t="shared" si="2"/>
        <v>18</v>
      </c>
    </row>
    <row r="15" spans="1:9" x14ac:dyDescent="0.25">
      <c r="B15" s="9" t="s">
        <v>51</v>
      </c>
      <c r="C15" s="1" t="s">
        <v>29</v>
      </c>
      <c r="D15" s="5">
        <f>D14/$D$14</f>
        <v>1</v>
      </c>
      <c r="E15" s="5">
        <f t="shared" ref="E15:I15" si="3">E14/$D$14</f>
        <v>1</v>
      </c>
      <c r="F15" s="5">
        <f t="shared" si="3"/>
        <v>1</v>
      </c>
      <c r="G15" s="5">
        <f t="shared" si="3"/>
        <v>1</v>
      </c>
      <c r="H15" s="5">
        <f t="shared" si="3"/>
        <v>1</v>
      </c>
      <c r="I15" s="5">
        <f t="shared" si="3"/>
        <v>1</v>
      </c>
    </row>
    <row r="16" spans="1:9" x14ac:dyDescent="0.25">
      <c r="C16" s="6" t="s">
        <v>30</v>
      </c>
      <c r="D16" s="7">
        <f>(SUMIFS(E15:I15,E15:I15,"&gt;0"))/(COUNTIF(E15:I15,"&gt;0"))</f>
        <v>1</v>
      </c>
    </row>
    <row r="17" spans="3:4" x14ac:dyDescent="0.25">
      <c r="C17" s="6" t="s">
        <v>33</v>
      </c>
      <c r="D17" s="1">
        <f>_xlfn.STDEV.P(E15:I15)</f>
        <v>0</v>
      </c>
    </row>
    <row r="18" spans="3:4" x14ac:dyDescent="0.25">
      <c r="C18" s="6" t="s">
        <v>31</v>
      </c>
      <c r="D18" s="1">
        <f>_xlfn.QUARTILE.EXC(E15:I15,1)</f>
        <v>1</v>
      </c>
    </row>
    <row r="19" spans="3:4" x14ac:dyDescent="0.25">
      <c r="C19" s="6" t="s">
        <v>36</v>
      </c>
      <c r="D19" s="7">
        <f>MEDIAN(E15:I15)</f>
        <v>1</v>
      </c>
    </row>
    <row r="20" spans="3:4" x14ac:dyDescent="0.25">
      <c r="C20" s="6" t="s">
        <v>32</v>
      </c>
      <c r="D20" s="1">
        <f>_xlfn.QUARTILE.EXC(E15:I15,3)</f>
        <v>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20"/>
  <sheetViews>
    <sheetView topLeftCell="A7" workbookViewId="0">
      <selection activeCell="E2" sqref="E2:I13"/>
    </sheetView>
  </sheetViews>
  <sheetFormatPr defaultRowHeight="15" x14ac:dyDescent="0.25"/>
  <cols>
    <col min="2" max="2" width="68.28515625" customWidth="1"/>
    <col min="3" max="3" width="18.42578125" bestFit="1" customWidth="1"/>
  </cols>
  <sheetData>
    <row r="1" spans="1:9" x14ac:dyDescent="0.25">
      <c r="A1" s="1" t="s">
        <v>0</v>
      </c>
      <c r="B1" s="1" t="s">
        <v>1</v>
      </c>
      <c r="C1" s="1" t="s">
        <v>2</v>
      </c>
      <c r="D1" s="1" t="s">
        <v>3</v>
      </c>
      <c r="E1" s="1">
        <v>2019</v>
      </c>
      <c r="F1" s="1">
        <f>E1-1</f>
        <v>2018</v>
      </c>
      <c r="G1" s="1">
        <f t="shared" ref="G1:I1" si="0">F1-1</f>
        <v>2017</v>
      </c>
      <c r="H1" s="1">
        <f t="shared" si="0"/>
        <v>2016</v>
      </c>
      <c r="I1" s="1">
        <f t="shared" si="0"/>
        <v>2015</v>
      </c>
    </row>
    <row r="2" spans="1:9" ht="45" x14ac:dyDescent="0.25">
      <c r="A2" s="2">
        <v>1</v>
      </c>
      <c r="B2" s="3" t="s">
        <v>4</v>
      </c>
      <c r="C2" s="2" t="s">
        <v>5</v>
      </c>
      <c r="D2" s="2">
        <v>2</v>
      </c>
      <c r="E2" s="1">
        <v>2</v>
      </c>
      <c r="F2" s="1">
        <v>2</v>
      </c>
      <c r="G2" s="1">
        <v>2</v>
      </c>
      <c r="H2" s="1">
        <v>2</v>
      </c>
      <c r="I2" s="1">
        <v>2</v>
      </c>
    </row>
    <row r="3" spans="1:9" ht="60" x14ac:dyDescent="0.25">
      <c r="A3" s="1">
        <f>A2+1</f>
        <v>2</v>
      </c>
      <c r="B3" s="4" t="s">
        <v>18</v>
      </c>
      <c r="C3" s="1" t="s">
        <v>6</v>
      </c>
      <c r="D3" s="1">
        <v>2</v>
      </c>
      <c r="E3" s="1">
        <v>1</v>
      </c>
      <c r="F3" s="1">
        <v>1</v>
      </c>
      <c r="G3" s="1">
        <v>1</v>
      </c>
      <c r="H3" s="1">
        <v>1</v>
      </c>
      <c r="I3" s="1">
        <v>1</v>
      </c>
    </row>
    <row r="4" spans="1:9" ht="60" x14ac:dyDescent="0.25">
      <c r="A4" s="1">
        <f t="shared" ref="A4:A13" si="1">A3+1</f>
        <v>3</v>
      </c>
      <c r="B4" s="4" t="s">
        <v>19</v>
      </c>
      <c r="C4" s="1" t="s">
        <v>7</v>
      </c>
      <c r="D4" s="1">
        <v>1</v>
      </c>
      <c r="E4" s="1">
        <v>1</v>
      </c>
      <c r="F4" s="1">
        <v>1</v>
      </c>
      <c r="G4" s="1">
        <v>1</v>
      </c>
      <c r="H4" s="1">
        <v>1</v>
      </c>
      <c r="I4" s="1">
        <v>1</v>
      </c>
    </row>
    <row r="5" spans="1:9" ht="45" x14ac:dyDescent="0.25">
      <c r="A5" s="1">
        <f t="shared" si="1"/>
        <v>4</v>
      </c>
      <c r="B5" s="4" t="s">
        <v>20</v>
      </c>
      <c r="C5" s="1" t="s">
        <v>8</v>
      </c>
      <c r="D5" s="1">
        <v>1</v>
      </c>
      <c r="E5" s="1">
        <v>1</v>
      </c>
      <c r="F5" s="1">
        <v>1</v>
      </c>
      <c r="G5" s="1">
        <v>1</v>
      </c>
      <c r="H5" s="1">
        <v>1</v>
      </c>
      <c r="I5" s="1">
        <v>1</v>
      </c>
    </row>
    <row r="6" spans="1:9" ht="60" x14ac:dyDescent="0.25">
      <c r="A6" s="1">
        <f t="shared" si="1"/>
        <v>5</v>
      </c>
      <c r="B6" s="4" t="s">
        <v>21</v>
      </c>
      <c r="C6" s="1" t="s">
        <v>9</v>
      </c>
      <c r="D6" s="1">
        <v>1</v>
      </c>
      <c r="E6" s="1">
        <v>1</v>
      </c>
      <c r="F6" s="1">
        <v>1</v>
      </c>
      <c r="G6" s="1">
        <v>1</v>
      </c>
      <c r="H6" s="1">
        <v>1</v>
      </c>
      <c r="I6" s="1">
        <v>1</v>
      </c>
    </row>
    <row r="7" spans="1:9" ht="75" x14ac:dyDescent="0.25">
      <c r="A7" s="1">
        <f t="shared" si="1"/>
        <v>6</v>
      </c>
      <c r="B7" s="4" t="s">
        <v>22</v>
      </c>
      <c r="C7" s="1" t="s">
        <v>10</v>
      </c>
      <c r="D7" s="1">
        <v>1</v>
      </c>
      <c r="E7" s="1">
        <v>1</v>
      </c>
      <c r="F7" s="1">
        <v>1</v>
      </c>
      <c r="G7" s="1">
        <v>1</v>
      </c>
      <c r="H7" s="1">
        <v>1</v>
      </c>
      <c r="I7" s="1">
        <v>1</v>
      </c>
    </row>
    <row r="8" spans="1:9" ht="60" x14ac:dyDescent="0.25">
      <c r="A8" s="1">
        <f t="shared" si="1"/>
        <v>7</v>
      </c>
      <c r="B8" s="4" t="s">
        <v>23</v>
      </c>
      <c r="C8" s="1" t="s">
        <v>11</v>
      </c>
      <c r="D8" s="1">
        <v>1</v>
      </c>
      <c r="E8" s="1">
        <v>1</v>
      </c>
      <c r="F8" s="1">
        <v>1</v>
      </c>
      <c r="G8" s="1">
        <v>1</v>
      </c>
      <c r="H8" s="1">
        <v>1</v>
      </c>
      <c r="I8" s="1">
        <v>1</v>
      </c>
    </row>
    <row r="9" spans="1:9" ht="90" x14ac:dyDescent="0.25">
      <c r="A9" s="1">
        <f t="shared" si="1"/>
        <v>8</v>
      </c>
      <c r="B9" s="4" t="s">
        <v>24</v>
      </c>
      <c r="C9" s="1" t="s">
        <v>12</v>
      </c>
      <c r="D9" s="1">
        <v>2</v>
      </c>
      <c r="E9" s="1">
        <v>2</v>
      </c>
      <c r="F9" s="1">
        <v>2</v>
      </c>
      <c r="G9" s="1">
        <v>2</v>
      </c>
      <c r="H9" s="1">
        <v>2</v>
      </c>
      <c r="I9" s="1">
        <v>2</v>
      </c>
    </row>
    <row r="10" spans="1:9" x14ac:dyDescent="0.25">
      <c r="A10" s="1">
        <f t="shared" si="1"/>
        <v>9</v>
      </c>
      <c r="B10" s="4" t="s">
        <v>13</v>
      </c>
      <c r="C10" s="1" t="s">
        <v>14</v>
      </c>
      <c r="D10" s="1">
        <v>2</v>
      </c>
      <c r="E10" s="1">
        <v>2</v>
      </c>
      <c r="F10" s="1">
        <v>2</v>
      </c>
      <c r="G10" s="1">
        <v>2</v>
      </c>
      <c r="H10" s="1">
        <v>2</v>
      </c>
      <c r="I10" s="1">
        <v>2</v>
      </c>
    </row>
    <row r="11" spans="1:9" ht="45" x14ac:dyDescent="0.25">
      <c r="A11" s="1">
        <f t="shared" si="1"/>
        <v>10</v>
      </c>
      <c r="B11" s="4" t="s">
        <v>25</v>
      </c>
      <c r="C11" s="1" t="s">
        <v>15</v>
      </c>
      <c r="D11" s="1">
        <v>2</v>
      </c>
      <c r="E11" s="1">
        <v>1</v>
      </c>
      <c r="F11" s="1">
        <v>1</v>
      </c>
      <c r="G11" s="1">
        <v>1</v>
      </c>
      <c r="H11" s="1">
        <v>1</v>
      </c>
      <c r="I11" s="1">
        <v>1</v>
      </c>
    </row>
    <row r="12" spans="1:9" ht="45" x14ac:dyDescent="0.25">
      <c r="A12" s="1">
        <f t="shared" si="1"/>
        <v>11</v>
      </c>
      <c r="B12" s="4" t="s">
        <v>26</v>
      </c>
      <c r="C12" s="1" t="s">
        <v>16</v>
      </c>
      <c r="D12" s="1">
        <v>2</v>
      </c>
      <c r="E12" s="1">
        <v>2</v>
      </c>
      <c r="F12" s="1">
        <v>1</v>
      </c>
      <c r="G12" s="1">
        <v>1</v>
      </c>
      <c r="H12" s="1">
        <v>1</v>
      </c>
      <c r="I12" s="1">
        <v>1</v>
      </c>
    </row>
    <row r="13" spans="1:9" ht="75" x14ac:dyDescent="0.25">
      <c r="A13" s="1">
        <f t="shared" si="1"/>
        <v>12</v>
      </c>
      <c r="B13" s="4" t="s">
        <v>27</v>
      </c>
      <c r="C13" s="1" t="s">
        <v>17</v>
      </c>
      <c r="D13" s="1">
        <v>1</v>
      </c>
      <c r="E13" s="1">
        <v>1</v>
      </c>
      <c r="F13" s="1">
        <v>1</v>
      </c>
      <c r="G13" s="1">
        <v>1</v>
      </c>
      <c r="H13" s="1">
        <v>1</v>
      </c>
      <c r="I13" s="1">
        <v>1</v>
      </c>
    </row>
    <row r="14" spans="1:9" x14ac:dyDescent="0.25">
      <c r="C14" s="1" t="s">
        <v>28</v>
      </c>
      <c r="D14" s="1">
        <f>SUM(D2:D13)</f>
        <v>18</v>
      </c>
      <c r="E14" s="1">
        <f t="shared" ref="E14:I14" si="2">SUM(E2:E13)</f>
        <v>16</v>
      </c>
      <c r="F14" s="1">
        <f t="shared" si="2"/>
        <v>15</v>
      </c>
      <c r="G14" s="1">
        <f>SUM(G2:G13)</f>
        <v>15</v>
      </c>
      <c r="H14" s="1">
        <f t="shared" si="2"/>
        <v>15</v>
      </c>
      <c r="I14" s="1">
        <f t="shared" si="2"/>
        <v>15</v>
      </c>
    </row>
    <row r="15" spans="1:9" x14ac:dyDescent="0.25">
      <c r="B15" s="9" t="s">
        <v>52</v>
      </c>
      <c r="C15" s="1" t="s">
        <v>29</v>
      </c>
      <c r="D15" s="5">
        <f>D14/$D$14</f>
        <v>1</v>
      </c>
      <c r="E15" s="5">
        <f t="shared" ref="E15:I15" si="3">E14/$D$14</f>
        <v>0.88888888888888884</v>
      </c>
      <c r="F15" s="5">
        <f t="shared" si="3"/>
        <v>0.83333333333333337</v>
      </c>
      <c r="G15" s="5">
        <f t="shared" si="3"/>
        <v>0.83333333333333337</v>
      </c>
      <c r="H15" s="5">
        <f t="shared" si="3"/>
        <v>0.83333333333333337</v>
      </c>
      <c r="I15" s="5">
        <f t="shared" si="3"/>
        <v>0.83333333333333337</v>
      </c>
    </row>
    <row r="16" spans="1:9" x14ac:dyDescent="0.25">
      <c r="C16" s="6" t="s">
        <v>30</v>
      </c>
      <c r="D16" s="7">
        <f>(SUMIFS(E15:I15,E15:I15,"&gt;0"))/(COUNTIF(E15:I15,"&gt;0"))</f>
        <v>0.84444444444444444</v>
      </c>
    </row>
    <row r="17" spans="3:4" x14ac:dyDescent="0.25">
      <c r="C17" s="6" t="s">
        <v>33</v>
      </c>
      <c r="D17" s="1">
        <f>_xlfn.STDEV.P(E15:I15)</f>
        <v>2.2222222222222185E-2</v>
      </c>
    </row>
    <row r="18" spans="3:4" x14ac:dyDescent="0.25">
      <c r="C18" s="6" t="s">
        <v>31</v>
      </c>
      <c r="D18" s="1">
        <f>_xlfn.QUARTILE.EXC(E15:I15,1)</f>
        <v>0.83333333333333337</v>
      </c>
    </row>
    <row r="19" spans="3:4" x14ac:dyDescent="0.25">
      <c r="C19" s="6" t="s">
        <v>36</v>
      </c>
      <c r="D19" s="7">
        <f>MEDIAN(E15:I15)</f>
        <v>0.83333333333333337</v>
      </c>
    </row>
    <row r="20" spans="3:4" x14ac:dyDescent="0.25">
      <c r="C20" s="6" t="s">
        <v>32</v>
      </c>
      <c r="D20" s="1">
        <f>_xlfn.QUARTILE.EXC(E15:I15,3)</f>
        <v>0.86111111111111116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20"/>
  <sheetViews>
    <sheetView topLeftCell="A10" workbookViewId="0">
      <selection activeCell="M7" sqref="M7"/>
    </sheetView>
  </sheetViews>
  <sheetFormatPr defaultRowHeight="15" x14ac:dyDescent="0.25"/>
  <cols>
    <col min="2" max="2" width="68.28515625" customWidth="1"/>
    <col min="3" max="3" width="18.42578125" bestFit="1" customWidth="1"/>
  </cols>
  <sheetData>
    <row r="1" spans="1:9" x14ac:dyDescent="0.25">
      <c r="A1" s="1" t="s">
        <v>0</v>
      </c>
      <c r="B1" s="1" t="s">
        <v>1</v>
      </c>
      <c r="C1" s="1" t="s">
        <v>2</v>
      </c>
      <c r="D1" s="1" t="s">
        <v>3</v>
      </c>
      <c r="E1" s="1">
        <v>2019</v>
      </c>
      <c r="F1" s="1">
        <f>E1-1</f>
        <v>2018</v>
      </c>
      <c r="G1" s="1">
        <f t="shared" ref="G1:I1" si="0">F1-1</f>
        <v>2017</v>
      </c>
      <c r="H1" s="1">
        <f t="shared" si="0"/>
        <v>2016</v>
      </c>
      <c r="I1" s="1">
        <f t="shared" si="0"/>
        <v>2015</v>
      </c>
    </row>
    <row r="2" spans="1:9" ht="45" x14ac:dyDescent="0.25">
      <c r="A2" s="2">
        <v>1</v>
      </c>
      <c r="B2" s="3" t="s">
        <v>4</v>
      </c>
      <c r="C2" s="2" t="s">
        <v>5</v>
      </c>
      <c r="D2" s="2">
        <v>2</v>
      </c>
      <c r="E2" s="1">
        <v>2</v>
      </c>
      <c r="F2" s="1">
        <v>2</v>
      </c>
      <c r="G2" s="1">
        <v>2</v>
      </c>
      <c r="H2" s="1">
        <v>2</v>
      </c>
      <c r="I2" s="1">
        <v>2</v>
      </c>
    </row>
    <row r="3" spans="1:9" ht="60" x14ac:dyDescent="0.25">
      <c r="A3" s="1">
        <f>A2+1</f>
        <v>2</v>
      </c>
      <c r="B3" s="4" t="s">
        <v>18</v>
      </c>
      <c r="C3" s="1" t="s">
        <v>6</v>
      </c>
      <c r="D3" s="1">
        <v>2</v>
      </c>
      <c r="E3" s="1">
        <v>2</v>
      </c>
      <c r="F3" s="1">
        <v>2</v>
      </c>
      <c r="G3" s="1">
        <v>2</v>
      </c>
      <c r="H3" s="1">
        <v>2</v>
      </c>
      <c r="I3" s="1">
        <v>2</v>
      </c>
    </row>
    <row r="4" spans="1:9" ht="60" x14ac:dyDescent="0.25">
      <c r="A4" s="1">
        <f t="shared" ref="A4:A13" si="1">A3+1</f>
        <v>3</v>
      </c>
      <c r="B4" s="4" t="s">
        <v>19</v>
      </c>
      <c r="C4" s="1" t="s">
        <v>7</v>
      </c>
      <c r="D4" s="1">
        <v>1</v>
      </c>
      <c r="E4" s="1">
        <v>1</v>
      </c>
      <c r="F4" s="1">
        <v>1</v>
      </c>
      <c r="G4" s="1">
        <v>1</v>
      </c>
      <c r="H4" s="1">
        <v>1</v>
      </c>
      <c r="I4" s="1">
        <v>1</v>
      </c>
    </row>
    <row r="5" spans="1:9" ht="45" x14ac:dyDescent="0.25">
      <c r="A5" s="1">
        <f t="shared" si="1"/>
        <v>4</v>
      </c>
      <c r="B5" s="4" t="s">
        <v>20</v>
      </c>
      <c r="C5" s="1" t="s">
        <v>8</v>
      </c>
      <c r="D5" s="1">
        <v>1</v>
      </c>
      <c r="E5" s="1">
        <v>1</v>
      </c>
      <c r="F5" s="1">
        <v>1</v>
      </c>
      <c r="G5" s="1">
        <v>1</v>
      </c>
      <c r="H5" s="1">
        <v>1</v>
      </c>
      <c r="I5" s="1">
        <v>1</v>
      </c>
    </row>
    <row r="6" spans="1:9" ht="60" x14ac:dyDescent="0.25">
      <c r="A6" s="1">
        <f t="shared" si="1"/>
        <v>5</v>
      </c>
      <c r="B6" s="4" t="s">
        <v>21</v>
      </c>
      <c r="C6" s="1" t="s">
        <v>9</v>
      </c>
      <c r="D6" s="1">
        <v>1</v>
      </c>
      <c r="E6" s="1">
        <v>1</v>
      </c>
      <c r="F6" s="1">
        <v>1</v>
      </c>
      <c r="G6" s="1">
        <v>1</v>
      </c>
      <c r="H6" s="1">
        <v>1</v>
      </c>
      <c r="I6" s="1">
        <v>1</v>
      </c>
    </row>
    <row r="7" spans="1:9" ht="75" x14ac:dyDescent="0.25">
      <c r="A7" s="1">
        <f t="shared" si="1"/>
        <v>6</v>
      </c>
      <c r="B7" s="4" t="s">
        <v>22</v>
      </c>
      <c r="C7" s="1" t="s">
        <v>10</v>
      </c>
      <c r="D7" s="1">
        <v>1</v>
      </c>
      <c r="E7" s="1">
        <v>1</v>
      </c>
      <c r="F7" s="1">
        <v>1</v>
      </c>
      <c r="G7" s="1">
        <v>1</v>
      </c>
      <c r="H7" s="1">
        <v>1</v>
      </c>
      <c r="I7" s="1">
        <v>1</v>
      </c>
    </row>
    <row r="8" spans="1:9" ht="60" x14ac:dyDescent="0.25">
      <c r="A8" s="1">
        <f t="shared" si="1"/>
        <v>7</v>
      </c>
      <c r="B8" s="4" t="s">
        <v>23</v>
      </c>
      <c r="C8" s="1" t="s">
        <v>11</v>
      </c>
      <c r="D8" s="1">
        <v>1</v>
      </c>
      <c r="E8" s="1">
        <v>1</v>
      </c>
      <c r="F8" s="1">
        <v>1</v>
      </c>
      <c r="G8" s="1">
        <v>1</v>
      </c>
      <c r="H8" s="1">
        <v>1</v>
      </c>
      <c r="I8" s="1">
        <v>1</v>
      </c>
    </row>
    <row r="9" spans="1:9" ht="90" x14ac:dyDescent="0.25">
      <c r="A9" s="1">
        <f t="shared" si="1"/>
        <v>8</v>
      </c>
      <c r="B9" s="4" t="s">
        <v>24</v>
      </c>
      <c r="C9" s="1" t="s">
        <v>12</v>
      </c>
      <c r="D9" s="1">
        <v>2</v>
      </c>
      <c r="E9" s="1">
        <v>2</v>
      </c>
      <c r="F9" s="1">
        <v>2</v>
      </c>
      <c r="G9" s="1">
        <v>2</v>
      </c>
      <c r="H9" s="1">
        <v>2</v>
      </c>
      <c r="I9" s="1">
        <v>2</v>
      </c>
    </row>
    <row r="10" spans="1:9" x14ac:dyDescent="0.25">
      <c r="A10" s="1">
        <f t="shared" si="1"/>
        <v>9</v>
      </c>
      <c r="B10" s="4" t="s">
        <v>13</v>
      </c>
      <c r="C10" s="1" t="s">
        <v>14</v>
      </c>
      <c r="D10" s="1">
        <v>2</v>
      </c>
      <c r="E10" s="1">
        <v>2</v>
      </c>
      <c r="F10" s="1">
        <v>2</v>
      </c>
      <c r="G10" s="1">
        <v>2</v>
      </c>
      <c r="H10" s="1">
        <v>2</v>
      </c>
      <c r="I10" s="1">
        <v>2</v>
      </c>
    </row>
    <row r="11" spans="1:9" ht="45" x14ac:dyDescent="0.25">
      <c r="A11" s="1">
        <f t="shared" si="1"/>
        <v>10</v>
      </c>
      <c r="B11" s="4" t="s">
        <v>25</v>
      </c>
      <c r="C11" s="1" t="s">
        <v>15</v>
      </c>
      <c r="D11" s="1">
        <v>2</v>
      </c>
      <c r="E11" s="1">
        <v>2</v>
      </c>
      <c r="F11" s="1">
        <v>2</v>
      </c>
      <c r="G11" s="1">
        <v>2</v>
      </c>
      <c r="H11" s="1">
        <v>2</v>
      </c>
      <c r="I11" s="1">
        <v>2</v>
      </c>
    </row>
    <row r="12" spans="1:9" ht="45" x14ac:dyDescent="0.25">
      <c r="A12" s="1">
        <f t="shared" si="1"/>
        <v>11</v>
      </c>
      <c r="B12" s="4" t="s">
        <v>26</v>
      </c>
      <c r="C12" s="1" t="s">
        <v>16</v>
      </c>
      <c r="D12" s="1">
        <v>2</v>
      </c>
      <c r="E12" s="1">
        <v>2</v>
      </c>
      <c r="F12" s="1">
        <v>2</v>
      </c>
      <c r="G12" s="1">
        <v>2</v>
      </c>
      <c r="H12" s="1">
        <v>2</v>
      </c>
      <c r="I12" s="1">
        <v>2</v>
      </c>
    </row>
    <row r="13" spans="1:9" ht="75" x14ac:dyDescent="0.25">
      <c r="A13" s="1">
        <f t="shared" si="1"/>
        <v>12</v>
      </c>
      <c r="B13" s="4" t="s">
        <v>27</v>
      </c>
      <c r="C13" s="1" t="s">
        <v>17</v>
      </c>
      <c r="D13" s="1">
        <v>1</v>
      </c>
      <c r="E13" s="1">
        <v>1</v>
      </c>
      <c r="F13" s="1">
        <v>1</v>
      </c>
      <c r="G13" s="1">
        <v>1</v>
      </c>
      <c r="H13" s="1">
        <v>1</v>
      </c>
      <c r="I13" s="1">
        <v>1</v>
      </c>
    </row>
    <row r="14" spans="1:9" x14ac:dyDescent="0.25">
      <c r="C14" s="1" t="s">
        <v>28</v>
      </c>
      <c r="D14" s="1">
        <f>SUM(D2:D13)</f>
        <v>18</v>
      </c>
      <c r="E14" s="1">
        <f t="shared" ref="E14:I14" si="2">SUM(E2:E13)</f>
        <v>18</v>
      </c>
      <c r="F14" s="1">
        <f t="shared" si="2"/>
        <v>18</v>
      </c>
      <c r="G14" s="1">
        <f>SUM(G2:G13)</f>
        <v>18</v>
      </c>
      <c r="H14" s="1">
        <f t="shared" si="2"/>
        <v>18</v>
      </c>
      <c r="I14" s="1">
        <f t="shared" si="2"/>
        <v>18</v>
      </c>
    </row>
    <row r="15" spans="1:9" x14ac:dyDescent="0.25">
      <c r="B15" s="9" t="s">
        <v>53</v>
      </c>
      <c r="C15" s="1" t="s">
        <v>29</v>
      </c>
      <c r="D15" s="5">
        <f>D14/$D$14</f>
        <v>1</v>
      </c>
      <c r="E15" s="5">
        <f t="shared" ref="E15:I15" si="3">E14/$D$14</f>
        <v>1</v>
      </c>
      <c r="F15" s="5">
        <f t="shared" si="3"/>
        <v>1</v>
      </c>
      <c r="G15" s="5">
        <f t="shared" si="3"/>
        <v>1</v>
      </c>
      <c r="H15" s="5">
        <f t="shared" si="3"/>
        <v>1</v>
      </c>
      <c r="I15" s="5">
        <f t="shared" si="3"/>
        <v>1</v>
      </c>
    </row>
    <row r="16" spans="1:9" x14ac:dyDescent="0.25">
      <c r="C16" s="6" t="s">
        <v>30</v>
      </c>
      <c r="D16" s="7">
        <f>(SUMIFS(E15:I15,E15:I15,"&gt;0"))/(COUNTIF(E15:I15,"&gt;0"))</f>
        <v>1</v>
      </c>
    </row>
    <row r="17" spans="3:4" x14ac:dyDescent="0.25">
      <c r="C17" s="6" t="s">
        <v>33</v>
      </c>
      <c r="D17" s="1">
        <f>_xlfn.STDEV.P(E15:I15)</f>
        <v>0</v>
      </c>
    </row>
    <row r="18" spans="3:4" x14ac:dyDescent="0.25">
      <c r="C18" s="6" t="s">
        <v>31</v>
      </c>
      <c r="D18" s="1">
        <f>_xlfn.QUARTILE.EXC(E15:I15,1)</f>
        <v>1</v>
      </c>
    </row>
    <row r="19" spans="3:4" x14ac:dyDescent="0.25">
      <c r="C19" s="6" t="s">
        <v>36</v>
      </c>
      <c r="D19" s="7">
        <f>MEDIAN(E15:I15)</f>
        <v>1</v>
      </c>
    </row>
    <row r="20" spans="3:4" x14ac:dyDescent="0.25">
      <c r="C20" s="6" t="s">
        <v>32</v>
      </c>
      <c r="D20" s="1">
        <f>_xlfn.QUARTILE.EXC(E15:I15,3)</f>
        <v>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20"/>
  <sheetViews>
    <sheetView topLeftCell="A10" workbookViewId="0">
      <selection activeCell="D21" sqref="D21"/>
    </sheetView>
  </sheetViews>
  <sheetFormatPr defaultRowHeight="15" x14ac:dyDescent="0.25"/>
  <cols>
    <col min="2" max="2" width="68.28515625" customWidth="1"/>
    <col min="3" max="3" width="18.42578125" bestFit="1" customWidth="1"/>
  </cols>
  <sheetData>
    <row r="1" spans="1:9" x14ac:dyDescent="0.25">
      <c r="A1" s="1" t="s">
        <v>0</v>
      </c>
      <c r="B1" s="1" t="s">
        <v>1</v>
      </c>
      <c r="C1" s="1" t="s">
        <v>2</v>
      </c>
      <c r="D1" s="1" t="s">
        <v>3</v>
      </c>
      <c r="E1" s="1">
        <v>2019</v>
      </c>
      <c r="F1" s="1">
        <f>E1-1</f>
        <v>2018</v>
      </c>
      <c r="G1" s="1">
        <f t="shared" ref="G1:I1" si="0">F1-1</f>
        <v>2017</v>
      </c>
      <c r="H1" s="1">
        <f t="shared" si="0"/>
        <v>2016</v>
      </c>
      <c r="I1" s="1">
        <f t="shared" si="0"/>
        <v>2015</v>
      </c>
    </row>
    <row r="2" spans="1:9" ht="45" x14ac:dyDescent="0.25">
      <c r="A2" s="2">
        <v>1</v>
      </c>
      <c r="B2" s="3" t="s">
        <v>4</v>
      </c>
      <c r="C2" s="2" t="s">
        <v>5</v>
      </c>
      <c r="D2" s="2">
        <v>2</v>
      </c>
      <c r="E2" s="1">
        <v>2</v>
      </c>
      <c r="F2" s="1">
        <v>2</v>
      </c>
      <c r="G2" s="1">
        <v>2</v>
      </c>
      <c r="H2" s="1"/>
      <c r="I2" s="1"/>
    </row>
    <row r="3" spans="1:9" ht="60" x14ac:dyDescent="0.25">
      <c r="A3" s="1">
        <f>A2+1</f>
        <v>2</v>
      </c>
      <c r="B3" s="4" t="s">
        <v>18</v>
      </c>
      <c r="C3" s="1" t="s">
        <v>6</v>
      </c>
      <c r="D3" s="1">
        <v>2</v>
      </c>
      <c r="E3" s="1">
        <v>2</v>
      </c>
      <c r="F3" s="1">
        <v>2</v>
      </c>
      <c r="G3" s="1">
        <v>2</v>
      </c>
      <c r="H3" s="1"/>
      <c r="I3" s="1"/>
    </row>
    <row r="4" spans="1:9" ht="60" x14ac:dyDescent="0.25">
      <c r="A4" s="1">
        <f t="shared" ref="A4:A13" si="1">A3+1</f>
        <v>3</v>
      </c>
      <c r="B4" s="4" t="s">
        <v>19</v>
      </c>
      <c r="C4" s="1" t="s">
        <v>7</v>
      </c>
      <c r="D4" s="1">
        <v>1</v>
      </c>
      <c r="E4" s="1">
        <v>1</v>
      </c>
      <c r="F4" s="1">
        <v>1</v>
      </c>
      <c r="G4" s="1">
        <v>1</v>
      </c>
      <c r="H4" s="1"/>
      <c r="I4" s="1"/>
    </row>
    <row r="5" spans="1:9" ht="45" x14ac:dyDescent="0.25">
      <c r="A5" s="1">
        <f t="shared" si="1"/>
        <v>4</v>
      </c>
      <c r="B5" s="4" t="s">
        <v>20</v>
      </c>
      <c r="C5" s="1" t="s">
        <v>8</v>
      </c>
      <c r="D5" s="1">
        <v>1</v>
      </c>
      <c r="E5" s="1">
        <v>1</v>
      </c>
      <c r="F5" s="1">
        <v>1</v>
      </c>
      <c r="G5" s="1">
        <v>1</v>
      </c>
      <c r="H5" s="1"/>
      <c r="I5" s="1"/>
    </row>
    <row r="6" spans="1:9" ht="60" x14ac:dyDescent="0.25">
      <c r="A6" s="1">
        <f t="shared" si="1"/>
        <v>5</v>
      </c>
      <c r="B6" s="4" t="s">
        <v>21</v>
      </c>
      <c r="C6" s="1" t="s">
        <v>9</v>
      </c>
      <c r="D6" s="1">
        <v>1</v>
      </c>
      <c r="E6" s="1">
        <v>1</v>
      </c>
      <c r="F6" s="1">
        <v>1</v>
      </c>
      <c r="G6" s="1">
        <v>1</v>
      </c>
      <c r="H6" s="1"/>
      <c r="I6" s="1"/>
    </row>
    <row r="7" spans="1:9" ht="75" x14ac:dyDescent="0.25">
      <c r="A7" s="1">
        <f t="shared" si="1"/>
        <v>6</v>
      </c>
      <c r="B7" s="4" t="s">
        <v>22</v>
      </c>
      <c r="C7" s="1" t="s">
        <v>10</v>
      </c>
      <c r="D7" s="1">
        <v>1</v>
      </c>
      <c r="E7" s="1">
        <v>1</v>
      </c>
      <c r="F7" s="1">
        <v>1</v>
      </c>
      <c r="G7" s="1">
        <v>1</v>
      </c>
      <c r="H7" s="1"/>
      <c r="I7" s="1"/>
    </row>
    <row r="8" spans="1:9" ht="60" x14ac:dyDescent="0.25">
      <c r="A8" s="1">
        <f t="shared" si="1"/>
        <v>7</v>
      </c>
      <c r="B8" s="4" t="s">
        <v>23</v>
      </c>
      <c r="C8" s="1" t="s">
        <v>11</v>
      </c>
      <c r="D8" s="1">
        <v>1</v>
      </c>
      <c r="E8" s="1">
        <v>1</v>
      </c>
      <c r="F8" s="1">
        <v>1</v>
      </c>
      <c r="G8" s="1">
        <v>1</v>
      </c>
      <c r="H8" s="1"/>
      <c r="I8" s="1"/>
    </row>
    <row r="9" spans="1:9" ht="90" x14ac:dyDescent="0.25">
      <c r="A9" s="1">
        <f t="shared" si="1"/>
        <v>8</v>
      </c>
      <c r="B9" s="4" t="s">
        <v>24</v>
      </c>
      <c r="C9" s="1" t="s">
        <v>12</v>
      </c>
      <c r="D9" s="1">
        <v>2</v>
      </c>
      <c r="E9" s="1">
        <v>2</v>
      </c>
      <c r="F9" s="1">
        <v>2</v>
      </c>
      <c r="G9" s="1">
        <v>2</v>
      </c>
      <c r="H9" s="1"/>
      <c r="I9" s="1"/>
    </row>
    <row r="10" spans="1:9" x14ac:dyDescent="0.25">
      <c r="A10" s="1">
        <f t="shared" si="1"/>
        <v>9</v>
      </c>
      <c r="B10" s="4" t="s">
        <v>13</v>
      </c>
      <c r="C10" s="1" t="s">
        <v>14</v>
      </c>
      <c r="D10" s="1">
        <v>2</v>
      </c>
      <c r="E10" s="1">
        <v>2</v>
      </c>
      <c r="F10" s="1">
        <v>2</v>
      </c>
      <c r="G10" s="1">
        <v>2</v>
      </c>
      <c r="H10" s="1"/>
      <c r="I10" s="1"/>
    </row>
    <row r="11" spans="1:9" ht="45" x14ac:dyDescent="0.25">
      <c r="A11" s="1">
        <f t="shared" si="1"/>
        <v>10</v>
      </c>
      <c r="B11" s="4" t="s">
        <v>25</v>
      </c>
      <c r="C11" s="1" t="s">
        <v>15</v>
      </c>
      <c r="D11" s="1">
        <v>2</v>
      </c>
      <c r="E11" s="1">
        <v>2</v>
      </c>
      <c r="F11" s="1">
        <v>2</v>
      </c>
      <c r="G11" s="1">
        <v>2</v>
      </c>
      <c r="H11" s="1"/>
      <c r="I11" s="1"/>
    </row>
    <row r="12" spans="1:9" ht="45" x14ac:dyDescent="0.25">
      <c r="A12" s="1">
        <f t="shared" si="1"/>
        <v>11</v>
      </c>
      <c r="B12" s="4" t="s">
        <v>26</v>
      </c>
      <c r="C12" s="1" t="s">
        <v>16</v>
      </c>
      <c r="D12" s="1">
        <v>2</v>
      </c>
      <c r="E12" s="1">
        <v>2</v>
      </c>
      <c r="F12" s="1">
        <v>2</v>
      </c>
      <c r="G12" s="1">
        <v>2</v>
      </c>
      <c r="H12" s="1"/>
      <c r="I12" s="1"/>
    </row>
    <row r="13" spans="1:9" ht="75" x14ac:dyDescent="0.25">
      <c r="A13" s="1">
        <f t="shared" si="1"/>
        <v>12</v>
      </c>
      <c r="B13" s="4" t="s">
        <v>27</v>
      </c>
      <c r="C13" s="1" t="s">
        <v>17</v>
      </c>
      <c r="D13" s="1">
        <v>1</v>
      </c>
      <c r="E13" s="1">
        <v>1</v>
      </c>
      <c r="F13" s="1">
        <v>1</v>
      </c>
      <c r="G13" s="1">
        <v>1</v>
      </c>
      <c r="H13" s="1"/>
      <c r="I13" s="1"/>
    </row>
    <row r="14" spans="1:9" x14ac:dyDescent="0.25">
      <c r="C14" s="1" t="s">
        <v>28</v>
      </c>
      <c r="D14" s="1">
        <f>SUM(D2:D13)</f>
        <v>18</v>
      </c>
      <c r="E14" s="1">
        <f t="shared" ref="E14:I14" si="2">SUM(E2:E13)</f>
        <v>18</v>
      </c>
      <c r="F14" s="1">
        <f t="shared" si="2"/>
        <v>18</v>
      </c>
      <c r="G14" s="1">
        <f>SUM(G2:G13)</f>
        <v>18</v>
      </c>
      <c r="H14" s="1">
        <f t="shared" si="2"/>
        <v>0</v>
      </c>
      <c r="I14" s="1">
        <f t="shared" si="2"/>
        <v>0</v>
      </c>
    </row>
    <row r="15" spans="1:9" x14ac:dyDescent="0.25">
      <c r="B15" s="9" t="s">
        <v>54</v>
      </c>
      <c r="C15" s="1" t="s">
        <v>29</v>
      </c>
      <c r="D15" s="5">
        <f>D14/$D$14</f>
        <v>1</v>
      </c>
      <c r="E15" s="5">
        <f t="shared" ref="E15:I15" si="3">E14/$D$14</f>
        <v>1</v>
      </c>
      <c r="F15" s="5">
        <f t="shared" si="3"/>
        <v>1</v>
      </c>
      <c r="G15" s="5">
        <f t="shared" si="3"/>
        <v>1</v>
      </c>
      <c r="H15" s="5">
        <f t="shared" si="3"/>
        <v>0</v>
      </c>
      <c r="I15" s="5">
        <f t="shared" si="3"/>
        <v>0</v>
      </c>
    </row>
    <row r="16" spans="1:9" x14ac:dyDescent="0.25">
      <c r="C16" s="6" t="s">
        <v>30</v>
      </c>
      <c r="D16" s="7">
        <f>(SUMIFS(E15:I15,E15:I15,"&gt;0"))/(COUNTIF(E15:I15,"&gt;0"))</f>
        <v>1</v>
      </c>
    </row>
    <row r="17" spans="3:4" x14ac:dyDescent="0.25">
      <c r="C17" s="6" t="s">
        <v>33</v>
      </c>
      <c r="D17" s="1">
        <f>_xlfn.STDEV.P(E15:G15)</f>
        <v>0</v>
      </c>
    </row>
    <row r="18" spans="3:4" x14ac:dyDescent="0.25">
      <c r="C18" s="6" t="s">
        <v>31</v>
      </c>
      <c r="D18" s="1">
        <f>_xlfn.QUARTILE.EXC(E15:G15,1)</f>
        <v>1</v>
      </c>
    </row>
    <row r="19" spans="3:4" x14ac:dyDescent="0.25">
      <c r="C19" s="6" t="s">
        <v>36</v>
      </c>
      <c r="D19" s="7">
        <f>MEDIAN(E15:G15)</f>
        <v>1</v>
      </c>
    </row>
    <row r="20" spans="3:4" x14ac:dyDescent="0.25">
      <c r="C20" s="6" t="s">
        <v>32</v>
      </c>
      <c r="D20" s="1">
        <f>_xlfn.QUARTILE.EXC(E15:G15,3)</f>
        <v>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20"/>
  <sheetViews>
    <sheetView topLeftCell="A10" workbookViewId="0">
      <selection activeCell="G26" sqref="G26"/>
    </sheetView>
  </sheetViews>
  <sheetFormatPr defaultRowHeight="15" x14ac:dyDescent="0.25"/>
  <cols>
    <col min="2" max="2" width="68.28515625" customWidth="1"/>
    <col min="3" max="3" width="18.42578125" bestFit="1" customWidth="1"/>
  </cols>
  <sheetData>
    <row r="1" spans="1:9" x14ac:dyDescent="0.25">
      <c r="A1" s="1" t="s">
        <v>0</v>
      </c>
      <c r="B1" s="1" t="s">
        <v>1</v>
      </c>
      <c r="C1" s="1" t="s">
        <v>2</v>
      </c>
      <c r="D1" s="1" t="s">
        <v>3</v>
      </c>
      <c r="E1" s="1">
        <v>2019</v>
      </c>
      <c r="F1" s="1">
        <f>E1-1</f>
        <v>2018</v>
      </c>
      <c r="G1" s="1">
        <f t="shared" ref="G1:I1" si="0">F1-1</f>
        <v>2017</v>
      </c>
      <c r="H1" s="1">
        <f t="shared" si="0"/>
        <v>2016</v>
      </c>
      <c r="I1" s="1">
        <f t="shared" si="0"/>
        <v>2015</v>
      </c>
    </row>
    <row r="2" spans="1:9" ht="45" x14ac:dyDescent="0.25">
      <c r="A2" s="2">
        <v>1</v>
      </c>
      <c r="B2" s="3" t="s">
        <v>4</v>
      </c>
      <c r="C2" s="2" t="s">
        <v>5</v>
      </c>
      <c r="D2" s="2">
        <v>2</v>
      </c>
      <c r="E2" s="1">
        <v>2</v>
      </c>
      <c r="F2" s="1">
        <v>2</v>
      </c>
      <c r="G2" s="1">
        <v>2</v>
      </c>
      <c r="H2" s="1">
        <v>2</v>
      </c>
      <c r="I2" s="1">
        <v>0</v>
      </c>
    </row>
    <row r="3" spans="1:9" ht="60" x14ac:dyDescent="0.25">
      <c r="A3" s="1">
        <f>A2+1</f>
        <v>2</v>
      </c>
      <c r="B3" s="4" t="s">
        <v>18</v>
      </c>
      <c r="C3" s="1" t="s">
        <v>6</v>
      </c>
      <c r="D3" s="1">
        <v>2</v>
      </c>
      <c r="E3" s="1">
        <v>2</v>
      </c>
      <c r="F3" s="1">
        <v>1</v>
      </c>
      <c r="G3" s="1">
        <v>1</v>
      </c>
      <c r="H3" s="1">
        <v>1</v>
      </c>
      <c r="I3" s="1">
        <v>0</v>
      </c>
    </row>
    <row r="4" spans="1:9" ht="60" x14ac:dyDescent="0.25">
      <c r="A4" s="1">
        <f t="shared" ref="A4:A13" si="1">A3+1</f>
        <v>3</v>
      </c>
      <c r="B4" s="4" t="s">
        <v>19</v>
      </c>
      <c r="C4" s="1" t="s">
        <v>7</v>
      </c>
      <c r="D4" s="1">
        <v>1</v>
      </c>
      <c r="E4" s="1">
        <v>1</v>
      </c>
      <c r="F4" s="1">
        <v>1</v>
      </c>
      <c r="G4" s="1">
        <v>1</v>
      </c>
      <c r="H4" s="1">
        <v>1</v>
      </c>
      <c r="I4" s="1">
        <v>0</v>
      </c>
    </row>
    <row r="5" spans="1:9" ht="45" x14ac:dyDescent="0.25">
      <c r="A5" s="1">
        <f t="shared" si="1"/>
        <v>4</v>
      </c>
      <c r="B5" s="4" t="s">
        <v>20</v>
      </c>
      <c r="C5" s="1" t="s">
        <v>8</v>
      </c>
      <c r="D5" s="1">
        <v>1</v>
      </c>
      <c r="E5" s="1">
        <v>1</v>
      </c>
      <c r="F5" s="1">
        <v>1</v>
      </c>
      <c r="G5" s="1">
        <v>1</v>
      </c>
      <c r="H5" s="1">
        <v>1</v>
      </c>
      <c r="I5" s="1">
        <v>0</v>
      </c>
    </row>
    <row r="6" spans="1:9" ht="60" x14ac:dyDescent="0.25">
      <c r="A6" s="1">
        <f t="shared" si="1"/>
        <v>5</v>
      </c>
      <c r="B6" s="4" t="s">
        <v>21</v>
      </c>
      <c r="C6" s="1" t="s">
        <v>9</v>
      </c>
      <c r="D6" s="1">
        <v>1</v>
      </c>
      <c r="E6" s="1">
        <v>1</v>
      </c>
      <c r="F6" s="1">
        <v>1</v>
      </c>
      <c r="G6" s="1">
        <v>1</v>
      </c>
      <c r="H6" s="1">
        <v>1</v>
      </c>
      <c r="I6" s="1">
        <v>0</v>
      </c>
    </row>
    <row r="7" spans="1:9" ht="75" x14ac:dyDescent="0.25">
      <c r="A7" s="1">
        <f t="shared" si="1"/>
        <v>6</v>
      </c>
      <c r="B7" s="4" t="s">
        <v>22</v>
      </c>
      <c r="C7" s="1" t="s">
        <v>10</v>
      </c>
      <c r="D7" s="1">
        <v>1</v>
      </c>
      <c r="E7" s="1">
        <v>1</v>
      </c>
      <c r="F7" s="1">
        <v>1</v>
      </c>
      <c r="G7" s="1">
        <v>1</v>
      </c>
      <c r="H7" s="1">
        <v>1</v>
      </c>
      <c r="I7" s="1">
        <v>0</v>
      </c>
    </row>
    <row r="8" spans="1:9" ht="60" x14ac:dyDescent="0.25">
      <c r="A8" s="1">
        <f t="shared" si="1"/>
        <v>7</v>
      </c>
      <c r="B8" s="4" t="s">
        <v>23</v>
      </c>
      <c r="C8" s="1" t="s">
        <v>11</v>
      </c>
      <c r="D8" s="1">
        <v>1</v>
      </c>
      <c r="E8" s="1">
        <v>1</v>
      </c>
      <c r="F8" s="1">
        <v>1</v>
      </c>
      <c r="G8" s="1">
        <v>1</v>
      </c>
      <c r="H8" s="1">
        <v>1</v>
      </c>
      <c r="I8" s="1">
        <v>0</v>
      </c>
    </row>
    <row r="9" spans="1:9" ht="90" x14ac:dyDescent="0.25">
      <c r="A9" s="1">
        <f t="shared" si="1"/>
        <v>8</v>
      </c>
      <c r="B9" s="4" t="s">
        <v>24</v>
      </c>
      <c r="C9" s="1" t="s">
        <v>12</v>
      </c>
      <c r="D9" s="1">
        <v>2</v>
      </c>
      <c r="E9" s="1">
        <v>2</v>
      </c>
      <c r="F9" s="1">
        <v>2</v>
      </c>
      <c r="G9" s="1">
        <v>2</v>
      </c>
      <c r="H9" s="1">
        <v>2</v>
      </c>
      <c r="I9" s="1">
        <v>0</v>
      </c>
    </row>
    <row r="10" spans="1:9" x14ac:dyDescent="0.25">
      <c r="A10" s="1">
        <f t="shared" si="1"/>
        <v>9</v>
      </c>
      <c r="B10" s="4" t="s">
        <v>13</v>
      </c>
      <c r="C10" s="1" t="s">
        <v>14</v>
      </c>
      <c r="D10" s="1">
        <v>2</v>
      </c>
      <c r="E10" s="1">
        <v>2</v>
      </c>
      <c r="F10" s="1">
        <v>2</v>
      </c>
      <c r="G10" s="1">
        <v>2</v>
      </c>
      <c r="H10" s="1">
        <v>2</v>
      </c>
      <c r="I10" s="1">
        <v>0</v>
      </c>
    </row>
    <row r="11" spans="1:9" ht="45" x14ac:dyDescent="0.25">
      <c r="A11" s="1">
        <f t="shared" si="1"/>
        <v>10</v>
      </c>
      <c r="B11" s="4" t="s">
        <v>25</v>
      </c>
      <c r="C11" s="1" t="s">
        <v>15</v>
      </c>
      <c r="D11" s="1">
        <v>2</v>
      </c>
      <c r="E11" s="1">
        <v>2</v>
      </c>
      <c r="F11" s="1">
        <v>2</v>
      </c>
      <c r="G11" s="1">
        <v>2</v>
      </c>
      <c r="H11" s="1">
        <v>2</v>
      </c>
      <c r="I11" s="1">
        <v>0</v>
      </c>
    </row>
    <row r="12" spans="1:9" ht="45" x14ac:dyDescent="0.25">
      <c r="A12" s="1">
        <f t="shared" si="1"/>
        <v>11</v>
      </c>
      <c r="B12" s="4" t="s">
        <v>26</v>
      </c>
      <c r="C12" s="1" t="s">
        <v>16</v>
      </c>
      <c r="D12" s="1">
        <v>2</v>
      </c>
      <c r="E12" s="1">
        <v>2</v>
      </c>
      <c r="F12" s="1">
        <v>2</v>
      </c>
      <c r="G12" s="1">
        <v>1</v>
      </c>
      <c r="H12" s="1">
        <v>1</v>
      </c>
      <c r="I12" s="1">
        <v>0</v>
      </c>
    </row>
    <row r="13" spans="1:9" ht="75" x14ac:dyDescent="0.25">
      <c r="A13" s="1">
        <f t="shared" si="1"/>
        <v>12</v>
      </c>
      <c r="B13" s="4" t="s">
        <v>27</v>
      </c>
      <c r="C13" s="1" t="s">
        <v>17</v>
      </c>
      <c r="D13" s="1">
        <v>1</v>
      </c>
      <c r="E13" s="1">
        <v>1</v>
      </c>
      <c r="F13" s="1">
        <v>1</v>
      </c>
      <c r="G13" s="1">
        <v>1</v>
      </c>
      <c r="H13" s="1">
        <v>1</v>
      </c>
      <c r="I13" s="1">
        <v>0</v>
      </c>
    </row>
    <row r="14" spans="1:9" x14ac:dyDescent="0.25">
      <c r="C14" s="1" t="s">
        <v>28</v>
      </c>
      <c r="D14" s="1">
        <f>SUM(D2:D13)</f>
        <v>18</v>
      </c>
      <c r="E14" s="1">
        <f t="shared" ref="E14:I14" si="2">SUM(E2:E13)</f>
        <v>18</v>
      </c>
      <c r="F14" s="1">
        <f t="shared" si="2"/>
        <v>17</v>
      </c>
      <c r="G14" s="1">
        <f>SUM(G2:G13)</f>
        <v>16</v>
      </c>
      <c r="H14" s="1">
        <f t="shared" si="2"/>
        <v>16</v>
      </c>
      <c r="I14" s="1">
        <f t="shared" si="2"/>
        <v>0</v>
      </c>
    </row>
    <row r="15" spans="1:9" x14ac:dyDescent="0.25">
      <c r="B15" s="9" t="s">
        <v>55</v>
      </c>
      <c r="C15" s="1" t="s">
        <v>29</v>
      </c>
      <c r="D15" s="5">
        <f>D14/$D$14</f>
        <v>1</v>
      </c>
      <c r="E15" s="5">
        <f t="shared" ref="E15:I15" si="3">E14/$D$14</f>
        <v>1</v>
      </c>
      <c r="F15" s="5">
        <f t="shared" si="3"/>
        <v>0.94444444444444442</v>
      </c>
      <c r="G15" s="5">
        <f t="shared" si="3"/>
        <v>0.88888888888888884</v>
      </c>
      <c r="H15" s="5">
        <f t="shared" si="3"/>
        <v>0.88888888888888884</v>
      </c>
      <c r="I15" s="5">
        <f t="shared" si="3"/>
        <v>0</v>
      </c>
    </row>
    <row r="16" spans="1:9" x14ac:dyDescent="0.25">
      <c r="C16" s="6" t="s">
        <v>30</v>
      </c>
      <c r="D16" s="7">
        <f>(SUMIFS(E15:I15,E15:I15,"&gt;0"))/(COUNTIF(E15:I15,"&gt;0"))</f>
        <v>0.93055555555555547</v>
      </c>
    </row>
    <row r="17" spans="3:4" x14ac:dyDescent="0.25">
      <c r="C17" s="6" t="s">
        <v>33</v>
      </c>
      <c r="D17" s="1">
        <f>_xlfn.STDEV.P(E15:H15)</f>
        <v>4.6064233199380578E-2</v>
      </c>
    </row>
    <row r="18" spans="3:4" x14ac:dyDescent="0.25">
      <c r="C18" s="6" t="s">
        <v>31</v>
      </c>
      <c r="D18" s="1">
        <f>_xlfn.QUARTILE.EXC(E15:H15,1)</f>
        <v>0.88888888888888884</v>
      </c>
    </row>
    <row r="19" spans="3:4" x14ac:dyDescent="0.25">
      <c r="C19" s="6" t="s">
        <v>36</v>
      </c>
      <c r="D19" s="7">
        <f>MEDIAN(E15:H15)</f>
        <v>0.91666666666666663</v>
      </c>
    </row>
    <row r="20" spans="3:4" x14ac:dyDescent="0.25">
      <c r="C20" s="6" t="s">
        <v>32</v>
      </c>
      <c r="D20" s="1">
        <f>_xlfn.QUARTILE.EXC(E15:H15,3)</f>
        <v>0.98611111111111116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0"/>
  <sheetViews>
    <sheetView zoomScale="85" zoomScaleNormal="85" workbookViewId="0">
      <pane ySplit="1" topLeftCell="A2" activePane="bottomLeft" state="frozen"/>
      <selection pane="bottomLeft" activeCell="G2" sqref="G2"/>
    </sheetView>
  </sheetViews>
  <sheetFormatPr defaultRowHeight="15" x14ac:dyDescent="0.25"/>
  <cols>
    <col min="2" max="2" width="76.140625" customWidth="1"/>
    <col min="3" max="3" width="18.85546875" bestFit="1" customWidth="1"/>
  </cols>
  <sheetData>
    <row r="1" spans="1:9" x14ac:dyDescent="0.25">
      <c r="A1" s="1" t="s">
        <v>0</v>
      </c>
      <c r="B1" s="1" t="s">
        <v>1</v>
      </c>
      <c r="C1" s="1" t="s">
        <v>2</v>
      </c>
      <c r="D1" s="1" t="s">
        <v>3</v>
      </c>
      <c r="E1" s="1">
        <v>2019</v>
      </c>
      <c r="F1" s="1">
        <f>E1-1</f>
        <v>2018</v>
      </c>
      <c r="G1" s="1">
        <f t="shared" ref="G1:I1" si="0">F1-1</f>
        <v>2017</v>
      </c>
      <c r="H1" s="1">
        <f t="shared" si="0"/>
        <v>2016</v>
      </c>
      <c r="I1" s="1">
        <f t="shared" si="0"/>
        <v>2015</v>
      </c>
    </row>
    <row r="2" spans="1:9" ht="30" x14ac:dyDescent="0.25">
      <c r="A2" s="2">
        <v>1</v>
      </c>
      <c r="B2" s="3" t="s">
        <v>4</v>
      </c>
      <c r="C2" s="2" t="s">
        <v>5</v>
      </c>
      <c r="D2" s="2">
        <v>2</v>
      </c>
      <c r="E2" s="8">
        <v>2</v>
      </c>
      <c r="F2" s="8">
        <v>2</v>
      </c>
      <c r="G2" s="8">
        <v>2</v>
      </c>
      <c r="H2" s="8">
        <v>2</v>
      </c>
      <c r="I2" s="8">
        <v>2</v>
      </c>
    </row>
    <row r="3" spans="1:9" ht="60" x14ac:dyDescent="0.25">
      <c r="A3" s="1">
        <f>A2+1</f>
        <v>2</v>
      </c>
      <c r="B3" s="4" t="s">
        <v>18</v>
      </c>
      <c r="C3" s="1" t="s">
        <v>6</v>
      </c>
      <c r="D3" s="1">
        <v>2</v>
      </c>
      <c r="E3" s="1">
        <v>2</v>
      </c>
      <c r="F3" s="1">
        <v>2</v>
      </c>
      <c r="G3" s="1">
        <v>2</v>
      </c>
      <c r="H3" s="1">
        <v>2</v>
      </c>
      <c r="I3" s="1">
        <v>2</v>
      </c>
    </row>
    <row r="4" spans="1:9" ht="60" x14ac:dyDescent="0.25">
      <c r="A4" s="1">
        <f t="shared" ref="A4:A13" si="1">A3+1</f>
        <v>3</v>
      </c>
      <c r="B4" s="4" t="s">
        <v>19</v>
      </c>
      <c r="C4" s="1" t="s">
        <v>7</v>
      </c>
      <c r="D4" s="1">
        <v>1</v>
      </c>
      <c r="E4" s="1">
        <v>1</v>
      </c>
      <c r="F4" s="1">
        <v>1</v>
      </c>
      <c r="G4" s="1">
        <v>1</v>
      </c>
      <c r="H4" s="1">
        <v>1</v>
      </c>
      <c r="I4" s="1">
        <v>1</v>
      </c>
    </row>
    <row r="5" spans="1:9" ht="30" x14ac:dyDescent="0.25">
      <c r="A5" s="1">
        <f t="shared" si="1"/>
        <v>4</v>
      </c>
      <c r="B5" s="4" t="s">
        <v>20</v>
      </c>
      <c r="C5" s="1" t="s">
        <v>8</v>
      </c>
      <c r="D5" s="1">
        <v>1</v>
      </c>
      <c r="E5" s="1">
        <v>1</v>
      </c>
      <c r="F5" s="1">
        <v>1</v>
      </c>
      <c r="G5" s="1">
        <v>1</v>
      </c>
      <c r="H5" s="1">
        <v>1</v>
      </c>
      <c r="I5" s="1">
        <v>1</v>
      </c>
    </row>
    <row r="6" spans="1:9" ht="60" x14ac:dyDescent="0.25">
      <c r="A6" s="1">
        <f t="shared" si="1"/>
        <v>5</v>
      </c>
      <c r="B6" s="4" t="s">
        <v>21</v>
      </c>
      <c r="C6" s="1" t="s">
        <v>9</v>
      </c>
      <c r="D6" s="1">
        <v>1</v>
      </c>
      <c r="E6" s="1">
        <v>1</v>
      </c>
      <c r="F6" s="1">
        <v>1</v>
      </c>
      <c r="G6" s="1">
        <v>1</v>
      </c>
      <c r="H6" s="1">
        <v>1</v>
      </c>
      <c r="I6" s="1">
        <v>1</v>
      </c>
    </row>
    <row r="7" spans="1:9" ht="60" x14ac:dyDescent="0.25">
      <c r="A7" s="1">
        <f t="shared" si="1"/>
        <v>6</v>
      </c>
      <c r="B7" s="4" t="s">
        <v>22</v>
      </c>
      <c r="C7" s="1" t="s">
        <v>10</v>
      </c>
      <c r="D7" s="1">
        <v>1</v>
      </c>
      <c r="E7" s="1">
        <v>1</v>
      </c>
      <c r="F7" s="1">
        <v>1</v>
      </c>
      <c r="G7" s="1">
        <v>1</v>
      </c>
      <c r="H7" s="1">
        <v>1</v>
      </c>
      <c r="I7" s="1">
        <v>1</v>
      </c>
    </row>
    <row r="8" spans="1:9" ht="60" x14ac:dyDescent="0.25">
      <c r="A8" s="1">
        <f t="shared" si="1"/>
        <v>7</v>
      </c>
      <c r="B8" s="4" t="s">
        <v>23</v>
      </c>
      <c r="C8" s="1" t="s">
        <v>11</v>
      </c>
      <c r="D8" s="1">
        <v>1</v>
      </c>
      <c r="E8" s="1">
        <v>1</v>
      </c>
      <c r="F8" s="1">
        <v>1</v>
      </c>
      <c r="G8" s="1">
        <v>1</v>
      </c>
      <c r="H8" s="1">
        <v>1</v>
      </c>
      <c r="I8" s="1">
        <v>1</v>
      </c>
    </row>
    <row r="9" spans="1:9" ht="75" x14ac:dyDescent="0.25">
      <c r="A9" s="1">
        <f t="shared" si="1"/>
        <v>8</v>
      </c>
      <c r="B9" s="4" t="s">
        <v>24</v>
      </c>
      <c r="C9" s="1" t="s">
        <v>12</v>
      </c>
      <c r="D9" s="1">
        <v>2</v>
      </c>
      <c r="E9" s="1">
        <v>2</v>
      </c>
      <c r="F9" s="1">
        <v>2</v>
      </c>
      <c r="G9" s="1">
        <v>2</v>
      </c>
      <c r="H9" s="1">
        <v>2</v>
      </c>
      <c r="I9" s="1">
        <v>2</v>
      </c>
    </row>
    <row r="10" spans="1:9" x14ac:dyDescent="0.25">
      <c r="A10" s="1">
        <f t="shared" si="1"/>
        <v>9</v>
      </c>
      <c r="B10" s="4" t="s">
        <v>13</v>
      </c>
      <c r="C10" s="1" t="s">
        <v>14</v>
      </c>
      <c r="D10" s="1">
        <v>2</v>
      </c>
      <c r="E10" s="1">
        <v>2</v>
      </c>
      <c r="F10" s="1">
        <v>2</v>
      </c>
      <c r="G10" s="1">
        <v>2</v>
      </c>
      <c r="H10" s="1">
        <v>2</v>
      </c>
      <c r="I10" s="1">
        <v>2</v>
      </c>
    </row>
    <row r="11" spans="1:9" ht="45" x14ac:dyDescent="0.25">
      <c r="A11" s="1">
        <f t="shared" si="1"/>
        <v>10</v>
      </c>
      <c r="B11" s="4" t="s">
        <v>25</v>
      </c>
      <c r="C11" s="1" t="s">
        <v>15</v>
      </c>
      <c r="D11" s="1">
        <v>2</v>
      </c>
      <c r="E11" s="1">
        <v>2</v>
      </c>
      <c r="F11" s="1">
        <v>2</v>
      </c>
      <c r="G11" s="1">
        <v>2</v>
      </c>
      <c r="H11" s="1">
        <v>2</v>
      </c>
      <c r="I11" s="1">
        <v>2</v>
      </c>
    </row>
    <row r="12" spans="1:9" ht="45" x14ac:dyDescent="0.25">
      <c r="A12" s="1">
        <f t="shared" si="1"/>
        <v>11</v>
      </c>
      <c r="B12" s="4" t="s">
        <v>26</v>
      </c>
      <c r="C12" s="1" t="s">
        <v>16</v>
      </c>
      <c r="D12" s="1">
        <v>2</v>
      </c>
      <c r="E12" s="1">
        <v>1</v>
      </c>
      <c r="F12" s="1">
        <v>1</v>
      </c>
      <c r="G12" s="1">
        <v>1</v>
      </c>
      <c r="H12" s="1">
        <v>1</v>
      </c>
      <c r="I12" s="1">
        <v>1</v>
      </c>
    </row>
    <row r="13" spans="1:9" ht="60" x14ac:dyDescent="0.25">
      <c r="A13" s="1">
        <f t="shared" si="1"/>
        <v>12</v>
      </c>
      <c r="B13" s="4" t="s">
        <v>27</v>
      </c>
      <c r="C13" s="1" t="s">
        <v>17</v>
      </c>
      <c r="D13" s="1">
        <v>1</v>
      </c>
      <c r="E13" s="1">
        <v>1</v>
      </c>
      <c r="F13" s="1">
        <v>1</v>
      </c>
      <c r="G13" s="1">
        <v>1</v>
      </c>
      <c r="H13" s="1">
        <v>1</v>
      </c>
      <c r="I13" s="1">
        <v>1</v>
      </c>
    </row>
    <row r="14" spans="1:9" x14ac:dyDescent="0.25">
      <c r="C14" s="1" t="s">
        <v>28</v>
      </c>
      <c r="D14" s="1">
        <f>SUM(D2:D13)</f>
        <v>18</v>
      </c>
      <c r="E14" s="1">
        <f t="shared" ref="E14:I14" si="2">SUM(E2:E13)</f>
        <v>17</v>
      </c>
      <c r="F14" s="1">
        <f t="shared" si="2"/>
        <v>17</v>
      </c>
      <c r="G14" s="1">
        <f t="shared" si="2"/>
        <v>17</v>
      </c>
      <c r="H14" s="1">
        <f t="shared" si="2"/>
        <v>17</v>
      </c>
      <c r="I14" s="1">
        <f t="shared" si="2"/>
        <v>17</v>
      </c>
    </row>
    <row r="15" spans="1:9" x14ac:dyDescent="0.25">
      <c r="C15" s="1" t="s">
        <v>29</v>
      </c>
      <c r="D15" s="5">
        <f>D14/$D$14</f>
        <v>1</v>
      </c>
      <c r="E15" s="5">
        <f t="shared" ref="E15:I15" si="3">E14/$D$14</f>
        <v>0.94444444444444442</v>
      </c>
      <c r="F15" s="5">
        <f t="shared" si="3"/>
        <v>0.94444444444444442</v>
      </c>
      <c r="G15" s="5">
        <f t="shared" si="3"/>
        <v>0.94444444444444442</v>
      </c>
      <c r="H15" s="5">
        <f t="shared" si="3"/>
        <v>0.94444444444444442</v>
      </c>
      <c r="I15" s="5">
        <f t="shared" si="3"/>
        <v>0.94444444444444442</v>
      </c>
    </row>
    <row r="16" spans="1:9" x14ac:dyDescent="0.25">
      <c r="B16" s="9" t="s">
        <v>38</v>
      </c>
      <c r="C16" s="6" t="s">
        <v>30</v>
      </c>
      <c r="D16" s="7">
        <f>(SUMIFS(E15:I15,E15:I15,"&gt;0"))/(COUNTIF(E15:I15,"&gt;0"))</f>
        <v>0.94444444444444442</v>
      </c>
    </row>
    <row r="17" spans="3:4" x14ac:dyDescent="0.25">
      <c r="C17" s="6" t="s">
        <v>33</v>
      </c>
      <c r="D17" s="1">
        <f>_xlfn.STDEV.P(E15:I15)</f>
        <v>0</v>
      </c>
    </row>
    <row r="18" spans="3:4" x14ac:dyDescent="0.25">
      <c r="C18" s="6" t="s">
        <v>31</v>
      </c>
      <c r="D18" s="1">
        <f>_xlfn.QUARTILE.EXC(E15:I15,1)</f>
        <v>0.94444444444444442</v>
      </c>
    </row>
    <row r="19" spans="3:4" x14ac:dyDescent="0.25">
      <c r="C19" s="6" t="s">
        <v>36</v>
      </c>
      <c r="D19" s="7">
        <f>MEDIAN(E15:I15)</f>
        <v>0.94444444444444442</v>
      </c>
    </row>
    <row r="20" spans="3:4" x14ac:dyDescent="0.25">
      <c r="C20" s="6" t="s">
        <v>32</v>
      </c>
      <c r="D20" s="1">
        <f>_xlfn.QUARTILE.EXC(E15:I15,3)</f>
        <v>0.94444444444444442</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20"/>
  <sheetViews>
    <sheetView workbookViewId="0">
      <selection activeCell="N7" sqref="N7"/>
    </sheetView>
  </sheetViews>
  <sheetFormatPr defaultRowHeight="15" x14ac:dyDescent="0.25"/>
  <cols>
    <col min="2" max="2" width="68.28515625" customWidth="1"/>
    <col min="3" max="3" width="18.42578125" bestFit="1" customWidth="1"/>
  </cols>
  <sheetData>
    <row r="1" spans="1:9" x14ac:dyDescent="0.25">
      <c r="A1" s="1" t="s">
        <v>0</v>
      </c>
      <c r="B1" s="1" t="s">
        <v>1</v>
      </c>
      <c r="C1" s="1" t="s">
        <v>2</v>
      </c>
      <c r="D1" s="1" t="s">
        <v>3</v>
      </c>
      <c r="E1" s="1">
        <v>2019</v>
      </c>
      <c r="F1" s="1">
        <f>E1-1</f>
        <v>2018</v>
      </c>
      <c r="G1" s="1">
        <f t="shared" ref="G1:I1" si="0">F1-1</f>
        <v>2017</v>
      </c>
      <c r="H1" s="1">
        <f t="shared" si="0"/>
        <v>2016</v>
      </c>
      <c r="I1" s="1">
        <f t="shared" si="0"/>
        <v>2015</v>
      </c>
    </row>
    <row r="2" spans="1:9" ht="45" x14ac:dyDescent="0.25">
      <c r="A2" s="2">
        <v>1</v>
      </c>
      <c r="B2" s="3" t="s">
        <v>4</v>
      </c>
      <c r="C2" s="2" t="s">
        <v>5</v>
      </c>
      <c r="D2" s="2">
        <v>2</v>
      </c>
      <c r="E2" s="1">
        <v>2</v>
      </c>
      <c r="F2" s="1">
        <v>2</v>
      </c>
      <c r="G2" s="1">
        <v>2</v>
      </c>
      <c r="H2" s="1">
        <v>2</v>
      </c>
      <c r="I2" s="1">
        <v>2</v>
      </c>
    </row>
    <row r="3" spans="1:9" ht="60" x14ac:dyDescent="0.25">
      <c r="A3" s="1">
        <f>A2+1</f>
        <v>2</v>
      </c>
      <c r="B3" s="4" t="s">
        <v>18</v>
      </c>
      <c r="C3" s="1" t="s">
        <v>6</v>
      </c>
      <c r="D3" s="1">
        <v>2</v>
      </c>
      <c r="E3" s="1">
        <v>2</v>
      </c>
      <c r="F3" s="1">
        <v>2</v>
      </c>
      <c r="G3" s="1">
        <v>2</v>
      </c>
      <c r="H3" s="1">
        <v>2</v>
      </c>
      <c r="I3" s="1">
        <v>2</v>
      </c>
    </row>
    <row r="4" spans="1:9" ht="60" x14ac:dyDescent="0.25">
      <c r="A4" s="1">
        <f t="shared" ref="A4:A13" si="1">A3+1</f>
        <v>3</v>
      </c>
      <c r="B4" s="4" t="s">
        <v>19</v>
      </c>
      <c r="C4" s="1" t="s">
        <v>7</v>
      </c>
      <c r="D4" s="1">
        <v>1</v>
      </c>
      <c r="E4" s="1">
        <v>1</v>
      </c>
      <c r="F4" s="1">
        <v>1</v>
      </c>
      <c r="G4" s="1">
        <v>1</v>
      </c>
      <c r="H4" s="1">
        <v>1</v>
      </c>
      <c r="I4" s="1">
        <v>1</v>
      </c>
    </row>
    <row r="5" spans="1:9" ht="45" x14ac:dyDescent="0.25">
      <c r="A5" s="1">
        <f t="shared" si="1"/>
        <v>4</v>
      </c>
      <c r="B5" s="4" t="s">
        <v>20</v>
      </c>
      <c r="C5" s="1" t="s">
        <v>8</v>
      </c>
      <c r="D5" s="1">
        <v>1</v>
      </c>
      <c r="E5" s="1">
        <v>1</v>
      </c>
      <c r="F5" s="1">
        <v>1</v>
      </c>
      <c r="G5" s="1">
        <v>1</v>
      </c>
      <c r="H5" s="1">
        <v>1</v>
      </c>
      <c r="I5" s="1">
        <v>1</v>
      </c>
    </row>
    <row r="6" spans="1:9" ht="60" x14ac:dyDescent="0.25">
      <c r="A6" s="1">
        <f t="shared" si="1"/>
        <v>5</v>
      </c>
      <c r="B6" s="4" t="s">
        <v>21</v>
      </c>
      <c r="C6" s="1" t="s">
        <v>9</v>
      </c>
      <c r="D6" s="1">
        <v>1</v>
      </c>
      <c r="E6" s="1">
        <v>1</v>
      </c>
      <c r="F6" s="1">
        <v>1</v>
      </c>
      <c r="G6" s="1">
        <v>1</v>
      </c>
      <c r="H6" s="1">
        <v>1</v>
      </c>
      <c r="I6" s="1">
        <v>1</v>
      </c>
    </row>
    <row r="7" spans="1:9" ht="75" x14ac:dyDescent="0.25">
      <c r="A7" s="1">
        <f t="shared" si="1"/>
        <v>6</v>
      </c>
      <c r="B7" s="4" t="s">
        <v>22</v>
      </c>
      <c r="C7" s="1" t="s">
        <v>10</v>
      </c>
      <c r="D7" s="1">
        <v>1</v>
      </c>
      <c r="E7" s="1">
        <v>1</v>
      </c>
      <c r="F7" s="1">
        <v>1</v>
      </c>
      <c r="G7" s="1">
        <v>1</v>
      </c>
      <c r="H7" s="1">
        <v>1</v>
      </c>
      <c r="I7" s="1">
        <v>1</v>
      </c>
    </row>
    <row r="8" spans="1:9" ht="60" x14ac:dyDescent="0.25">
      <c r="A8" s="1">
        <f t="shared" si="1"/>
        <v>7</v>
      </c>
      <c r="B8" s="4" t="s">
        <v>23</v>
      </c>
      <c r="C8" s="1" t="s">
        <v>11</v>
      </c>
      <c r="D8" s="1">
        <v>1</v>
      </c>
      <c r="E8" s="1">
        <v>1</v>
      </c>
      <c r="F8" s="1">
        <v>1</v>
      </c>
      <c r="G8" s="1">
        <v>1</v>
      </c>
      <c r="H8" s="1">
        <v>1</v>
      </c>
      <c r="I8" s="1">
        <v>1</v>
      </c>
    </row>
    <row r="9" spans="1:9" ht="90" x14ac:dyDescent="0.25">
      <c r="A9" s="1">
        <f t="shared" si="1"/>
        <v>8</v>
      </c>
      <c r="B9" s="4" t="s">
        <v>24</v>
      </c>
      <c r="C9" s="1" t="s">
        <v>12</v>
      </c>
      <c r="D9" s="1">
        <v>2</v>
      </c>
      <c r="E9" s="1">
        <v>2</v>
      </c>
      <c r="F9" s="1">
        <v>2</v>
      </c>
      <c r="G9" s="1">
        <v>2</v>
      </c>
      <c r="H9" s="1">
        <v>2</v>
      </c>
      <c r="I9" s="1">
        <v>2</v>
      </c>
    </row>
    <row r="10" spans="1:9" x14ac:dyDescent="0.25">
      <c r="A10" s="1">
        <f t="shared" si="1"/>
        <v>9</v>
      </c>
      <c r="B10" s="4" t="s">
        <v>13</v>
      </c>
      <c r="C10" s="1" t="s">
        <v>14</v>
      </c>
      <c r="D10" s="1">
        <v>2</v>
      </c>
      <c r="E10" s="1">
        <v>2</v>
      </c>
      <c r="F10" s="1">
        <v>2</v>
      </c>
      <c r="G10" s="1">
        <v>2</v>
      </c>
      <c r="H10" s="1">
        <v>2</v>
      </c>
      <c r="I10" s="1">
        <v>2</v>
      </c>
    </row>
    <row r="11" spans="1:9" ht="45" x14ac:dyDescent="0.25">
      <c r="A11" s="1">
        <f t="shared" si="1"/>
        <v>10</v>
      </c>
      <c r="B11" s="4" t="s">
        <v>25</v>
      </c>
      <c r="C11" s="1" t="s">
        <v>15</v>
      </c>
      <c r="D11" s="1">
        <v>2</v>
      </c>
      <c r="E11" s="1">
        <v>2</v>
      </c>
      <c r="F11" s="1">
        <v>2</v>
      </c>
      <c r="G11" s="1">
        <v>2</v>
      </c>
      <c r="H11" s="1">
        <v>2</v>
      </c>
      <c r="I11" s="1">
        <v>2</v>
      </c>
    </row>
    <row r="12" spans="1:9" ht="45" x14ac:dyDescent="0.25">
      <c r="A12" s="1">
        <f t="shared" si="1"/>
        <v>11</v>
      </c>
      <c r="B12" s="4" t="s">
        <v>26</v>
      </c>
      <c r="C12" s="1" t="s">
        <v>16</v>
      </c>
      <c r="D12" s="1">
        <v>2</v>
      </c>
      <c r="E12" s="1">
        <v>2</v>
      </c>
      <c r="F12" s="1">
        <v>2</v>
      </c>
      <c r="G12" s="1">
        <v>2</v>
      </c>
      <c r="H12" s="1">
        <v>2</v>
      </c>
      <c r="I12" s="1">
        <v>2</v>
      </c>
    </row>
    <row r="13" spans="1:9" ht="75" x14ac:dyDescent="0.25">
      <c r="A13" s="1">
        <f t="shared" si="1"/>
        <v>12</v>
      </c>
      <c r="B13" s="4" t="s">
        <v>27</v>
      </c>
      <c r="C13" s="1" t="s">
        <v>17</v>
      </c>
      <c r="D13" s="1">
        <v>1</v>
      </c>
      <c r="E13" s="1">
        <v>1</v>
      </c>
      <c r="F13" s="1">
        <v>1</v>
      </c>
      <c r="G13" s="1">
        <v>1</v>
      </c>
      <c r="H13" s="1">
        <v>1</v>
      </c>
      <c r="I13" s="1">
        <v>1</v>
      </c>
    </row>
    <row r="14" spans="1:9" x14ac:dyDescent="0.25">
      <c r="C14" s="1" t="s">
        <v>28</v>
      </c>
      <c r="D14" s="1">
        <f>SUM(D2:D13)</f>
        <v>18</v>
      </c>
      <c r="E14" s="1">
        <f t="shared" ref="E14:I14" si="2">SUM(E2:E13)</f>
        <v>18</v>
      </c>
      <c r="F14" s="1">
        <f t="shared" si="2"/>
        <v>18</v>
      </c>
      <c r="G14" s="1">
        <f>SUM(G2:G13)</f>
        <v>18</v>
      </c>
      <c r="H14" s="1">
        <f t="shared" si="2"/>
        <v>18</v>
      </c>
      <c r="I14" s="1">
        <f t="shared" si="2"/>
        <v>18</v>
      </c>
    </row>
    <row r="15" spans="1:9" x14ac:dyDescent="0.25">
      <c r="B15" s="9" t="s">
        <v>56</v>
      </c>
      <c r="C15" s="1" t="s">
        <v>29</v>
      </c>
      <c r="D15" s="5">
        <f>D14/$D$14</f>
        <v>1</v>
      </c>
      <c r="E15" s="5">
        <f t="shared" ref="E15:I15" si="3">E14/$D$14</f>
        <v>1</v>
      </c>
      <c r="F15" s="5">
        <f t="shared" si="3"/>
        <v>1</v>
      </c>
      <c r="G15" s="5">
        <f t="shared" si="3"/>
        <v>1</v>
      </c>
      <c r="H15" s="5">
        <f t="shared" si="3"/>
        <v>1</v>
      </c>
      <c r="I15" s="5">
        <f t="shared" si="3"/>
        <v>1</v>
      </c>
    </row>
    <row r="16" spans="1:9" x14ac:dyDescent="0.25">
      <c r="C16" s="6" t="s">
        <v>30</v>
      </c>
      <c r="D16" s="7">
        <f>(SUMIFS(E15:I15,E15:I15,"&gt;0"))/(COUNTIF(E15:I15,"&gt;0"))</f>
        <v>1</v>
      </c>
    </row>
    <row r="17" spans="3:4" x14ac:dyDescent="0.25">
      <c r="C17" s="6" t="s">
        <v>33</v>
      </c>
      <c r="D17" s="1">
        <f>_xlfn.STDEV.P(E15:I15)</f>
        <v>0</v>
      </c>
    </row>
    <row r="18" spans="3:4" x14ac:dyDescent="0.25">
      <c r="C18" s="6" t="s">
        <v>31</v>
      </c>
      <c r="D18" s="1">
        <f>_xlfn.QUARTILE.EXC(E15:I15,1)</f>
        <v>1</v>
      </c>
    </row>
    <row r="19" spans="3:4" x14ac:dyDescent="0.25">
      <c r="C19" s="6" t="s">
        <v>36</v>
      </c>
      <c r="D19" s="7">
        <f>MEDIAN(E15:I15)</f>
        <v>1</v>
      </c>
    </row>
    <row r="20" spans="3:4" x14ac:dyDescent="0.25">
      <c r="C20" s="6" t="s">
        <v>32</v>
      </c>
      <c r="D20" s="1">
        <f>_xlfn.QUARTILE.EXC(E15:I15,3)</f>
        <v>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I20"/>
  <sheetViews>
    <sheetView topLeftCell="A13" workbookViewId="0">
      <selection activeCell="H2" sqref="H2:H13"/>
    </sheetView>
  </sheetViews>
  <sheetFormatPr defaultRowHeight="15" x14ac:dyDescent="0.25"/>
  <cols>
    <col min="2" max="2" width="68.28515625" customWidth="1"/>
    <col min="3" max="3" width="18.42578125" bestFit="1" customWidth="1"/>
  </cols>
  <sheetData>
    <row r="1" spans="1:9" x14ac:dyDescent="0.25">
      <c r="A1" s="1" t="s">
        <v>0</v>
      </c>
      <c r="B1" s="1" t="s">
        <v>1</v>
      </c>
      <c r="C1" s="1" t="s">
        <v>2</v>
      </c>
      <c r="D1" s="1" t="s">
        <v>3</v>
      </c>
      <c r="E1" s="1">
        <v>2019</v>
      </c>
      <c r="F1" s="1">
        <f>E1-1</f>
        <v>2018</v>
      </c>
      <c r="G1" s="1">
        <f t="shared" ref="G1:I1" si="0">F1-1</f>
        <v>2017</v>
      </c>
      <c r="H1" s="1">
        <f t="shared" si="0"/>
        <v>2016</v>
      </c>
      <c r="I1" s="1">
        <f t="shared" si="0"/>
        <v>2015</v>
      </c>
    </row>
    <row r="2" spans="1:9" ht="45" x14ac:dyDescent="0.25">
      <c r="A2" s="2">
        <v>1</v>
      </c>
      <c r="B2" s="3" t="s">
        <v>4</v>
      </c>
      <c r="C2" s="2" t="s">
        <v>5</v>
      </c>
      <c r="D2" s="2">
        <v>2</v>
      </c>
      <c r="E2" s="1">
        <v>2</v>
      </c>
      <c r="F2" s="1">
        <v>2</v>
      </c>
      <c r="G2" s="1">
        <v>2</v>
      </c>
      <c r="H2" s="1">
        <v>2</v>
      </c>
      <c r="I2" s="1">
        <v>2</v>
      </c>
    </row>
    <row r="3" spans="1:9" ht="60" x14ac:dyDescent="0.25">
      <c r="A3" s="1">
        <f>A2+1</f>
        <v>2</v>
      </c>
      <c r="B3" s="4" t="s">
        <v>18</v>
      </c>
      <c r="C3" s="1" t="s">
        <v>6</v>
      </c>
      <c r="D3" s="1">
        <v>2</v>
      </c>
      <c r="E3" s="1">
        <v>2</v>
      </c>
      <c r="F3" s="1">
        <v>2</v>
      </c>
      <c r="G3" s="1">
        <v>2</v>
      </c>
      <c r="H3" s="1">
        <v>2</v>
      </c>
      <c r="I3" s="1">
        <v>2</v>
      </c>
    </row>
    <row r="4" spans="1:9" ht="60" x14ac:dyDescent="0.25">
      <c r="A4" s="1">
        <f t="shared" ref="A4:A13" si="1">A3+1</f>
        <v>3</v>
      </c>
      <c r="B4" s="4" t="s">
        <v>19</v>
      </c>
      <c r="C4" s="1" t="s">
        <v>7</v>
      </c>
      <c r="D4" s="1">
        <v>1</v>
      </c>
      <c r="E4" s="1">
        <v>1</v>
      </c>
      <c r="F4" s="1">
        <v>1</v>
      </c>
      <c r="G4" s="1">
        <v>1</v>
      </c>
      <c r="H4" s="1">
        <v>1</v>
      </c>
      <c r="I4" s="1">
        <v>1</v>
      </c>
    </row>
    <row r="5" spans="1:9" ht="45" x14ac:dyDescent="0.25">
      <c r="A5" s="1">
        <f t="shared" si="1"/>
        <v>4</v>
      </c>
      <c r="B5" s="4" t="s">
        <v>20</v>
      </c>
      <c r="C5" s="1" t="s">
        <v>8</v>
      </c>
      <c r="D5" s="1">
        <v>1</v>
      </c>
      <c r="E5" s="1">
        <v>1</v>
      </c>
      <c r="F5" s="1">
        <v>1</v>
      </c>
      <c r="G5" s="1">
        <v>1</v>
      </c>
      <c r="H5" s="1">
        <v>1</v>
      </c>
      <c r="I5" s="1">
        <v>1</v>
      </c>
    </row>
    <row r="6" spans="1:9" ht="60" x14ac:dyDescent="0.25">
      <c r="A6" s="1">
        <f t="shared" si="1"/>
        <v>5</v>
      </c>
      <c r="B6" s="4" t="s">
        <v>21</v>
      </c>
      <c r="C6" s="1" t="s">
        <v>9</v>
      </c>
      <c r="D6" s="1">
        <v>1</v>
      </c>
      <c r="E6" s="1">
        <v>1</v>
      </c>
      <c r="F6" s="1">
        <v>1</v>
      </c>
      <c r="G6" s="1">
        <v>1</v>
      </c>
      <c r="H6" s="1">
        <v>1</v>
      </c>
      <c r="I6" s="1">
        <v>1</v>
      </c>
    </row>
    <row r="7" spans="1:9" ht="75" x14ac:dyDescent="0.25">
      <c r="A7" s="1">
        <f t="shared" si="1"/>
        <v>6</v>
      </c>
      <c r="B7" s="4" t="s">
        <v>22</v>
      </c>
      <c r="C7" s="1" t="s">
        <v>10</v>
      </c>
      <c r="D7" s="1">
        <v>1</v>
      </c>
      <c r="E7" s="1">
        <v>1</v>
      </c>
      <c r="F7" s="1">
        <v>1</v>
      </c>
      <c r="G7" s="1">
        <v>1</v>
      </c>
      <c r="H7" s="1">
        <v>1</v>
      </c>
      <c r="I7" s="1">
        <v>1</v>
      </c>
    </row>
    <row r="8" spans="1:9" ht="60" x14ac:dyDescent="0.25">
      <c r="A8" s="1">
        <f t="shared" si="1"/>
        <v>7</v>
      </c>
      <c r="B8" s="4" t="s">
        <v>23</v>
      </c>
      <c r="C8" s="1" t="s">
        <v>11</v>
      </c>
      <c r="D8" s="1">
        <v>1</v>
      </c>
      <c r="E8" s="1">
        <v>1</v>
      </c>
      <c r="F8" s="1">
        <v>1</v>
      </c>
      <c r="G8" s="1">
        <v>1</v>
      </c>
      <c r="H8" s="1">
        <v>1</v>
      </c>
      <c r="I8" s="1">
        <v>1</v>
      </c>
    </row>
    <row r="9" spans="1:9" ht="90" x14ac:dyDescent="0.25">
      <c r="A9" s="1">
        <f t="shared" si="1"/>
        <v>8</v>
      </c>
      <c r="B9" s="4" t="s">
        <v>24</v>
      </c>
      <c r="C9" s="1" t="s">
        <v>12</v>
      </c>
      <c r="D9" s="1">
        <v>2</v>
      </c>
      <c r="E9" s="1">
        <v>2</v>
      </c>
      <c r="F9" s="1">
        <v>2</v>
      </c>
      <c r="G9" s="1">
        <v>2</v>
      </c>
      <c r="H9" s="1">
        <v>2</v>
      </c>
      <c r="I9" s="1">
        <v>1</v>
      </c>
    </row>
    <row r="10" spans="1:9" x14ac:dyDescent="0.25">
      <c r="A10" s="1">
        <f t="shared" si="1"/>
        <v>9</v>
      </c>
      <c r="B10" s="4" t="s">
        <v>13</v>
      </c>
      <c r="C10" s="1" t="s">
        <v>14</v>
      </c>
      <c r="D10" s="1">
        <v>2</v>
      </c>
      <c r="E10" s="1">
        <v>2</v>
      </c>
      <c r="F10" s="1">
        <v>2</v>
      </c>
      <c r="G10" s="1">
        <v>2</v>
      </c>
      <c r="H10" s="1">
        <v>2</v>
      </c>
      <c r="I10" s="1">
        <v>2</v>
      </c>
    </row>
    <row r="11" spans="1:9" ht="45" x14ac:dyDescent="0.25">
      <c r="A11" s="1">
        <f t="shared" si="1"/>
        <v>10</v>
      </c>
      <c r="B11" s="4" t="s">
        <v>25</v>
      </c>
      <c r="C11" s="1" t="s">
        <v>15</v>
      </c>
      <c r="D11" s="1">
        <v>2</v>
      </c>
      <c r="E11" s="1">
        <v>1</v>
      </c>
      <c r="F11" s="1">
        <v>1</v>
      </c>
      <c r="G11" s="1">
        <v>1</v>
      </c>
      <c r="H11" s="1">
        <v>1</v>
      </c>
      <c r="I11" s="1">
        <v>1</v>
      </c>
    </row>
    <row r="12" spans="1:9" ht="45" x14ac:dyDescent="0.25">
      <c r="A12" s="1">
        <f t="shared" si="1"/>
        <v>11</v>
      </c>
      <c r="B12" s="4" t="s">
        <v>26</v>
      </c>
      <c r="C12" s="1" t="s">
        <v>16</v>
      </c>
      <c r="D12" s="1">
        <v>2</v>
      </c>
      <c r="E12" s="1">
        <v>1</v>
      </c>
      <c r="F12" s="1">
        <v>1</v>
      </c>
      <c r="G12" s="1">
        <v>1</v>
      </c>
      <c r="H12" s="1">
        <v>1</v>
      </c>
      <c r="I12" s="1">
        <v>1</v>
      </c>
    </row>
    <row r="13" spans="1:9" ht="75" x14ac:dyDescent="0.25">
      <c r="A13" s="1">
        <f t="shared" si="1"/>
        <v>12</v>
      </c>
      <c r="B13" s="4" t="s">
        <v>27</v>
      </c>
      <c r="C13" s="1" t="s">
        <v>17</v>
      </c>
      <c r="D13" s="1">
        <v>1</v>
      </c>
      <c r="E13" s="1">
        <v>1</v>
      </c>
      <c r="F13" s="1">
        <v>1</v>
      </c>
      <c r="G13" s="1">
        <v>1</v>
      </c>
      <c r="H13" s="1">
        <v>1</v>
      </c>
      <c r="I13" s="1">
        <v>1</v>
      </c>
    </row>
    <row r="14" spans="1:9" x14ac:dyDescent="0.25">
      <c r="C14" s="1" t="s">
        <v>28</v>
      </c>
      <c r="D14" s="1">
        <f>SUM(D2:D13)</f>
        <v>18</v>
      </c>
      <c r="E14" s="1">
        <f t="shared" ref="E14:I14" si="2">SUM(E2:E13)</f>
        <v>16</v>
      </c>
      <c r="F14" s="1">
        <f t="shared" si="2"/>
        <v>16</v>
      </c>
      <c r="G14" s="1">
        <f>SUM(G2:G13)</f>
        <v>16</v>
      </c>
      <c r="H14" s="1">
        <f t="shared" si="2"/>
        <v>16</v>
      </c>
      <c r="I14" s="1">
        <f t="shared" si="2"/>
        <v>15</v>
      </c>
    </row>
    <row r="15" spans="1:9" x14ac:dyDescent="0.25">
      <c r="B15" s="9" t="s">
        <v>57</v>
      </c>
      <c r="C15" s="1" t="s">
        <v>29</v>
      </c>
      <c r="D15" s="5">
        <f>D14/$D$14</f>
        <v>1</v>
      </c>
      <c r="E15" s="5">
        <f t="shared" ref="E15:I15" si="3">E14/$D$14</f>
        <v>0.88888888888888884</v>
      </c>
      <c r="F15" s="5">
        <f t="shared" si="3"/>
        <v>0.88888888888888884</v>
      </c>
      <c r="G15" s="5">
        <f t="shared" si="3"/>
        <v>0.88888888888888884</v>
      </c>
      <c r="H15" s="5">
        <f t="shared" si="3"/>
        <v>0.88888888888888884</v>
      </c>
      <c r="I15" s="5">
        <f t="shared" si="3"/>
        <v>0.83333333333333337</v>
      </c>
    </row>
    <row r="16" spans="1:9" x14ac:dyDescent="0.25">
      <c r="C16" s="6" t="s">
        <v>30</v>
      </c>
      <c r="D16" s="7">
        <f>(SUMIFS(E15:I15,E15:I15,"&gt;0"))/(COUNTIF(E15:I15,"&gt;0"))</f>
        <v>0.87777777777777766</v>
      </c>
    </row>
    <row r="17" spans="3:4" x14ac:dyDescent="0.25">
      <c r="C17" s="6" t="s">
        <v>33</v>
      </c>
      <c r="D17" s="1">
        <f>_xlfn.STDEV.P(E15:H15)</f>
        <v>0</v>
      </c>
    </row>
    <row r="18" spans="3:4" x14ac:dyDescent="0.25">
      <c r="C18" s="6" t="s">
        <v>31</v>
      </c>
      <c r="D18" s="1">
        <f>_xlfn.QUARTILE.EXC(E15:H15,1)</f>
        <v>0.88888888888888884</v>
      </c>
    </row>
    <row r="19" spans="3:4" x14ac:dyDescent="0.25">
      <c r="C19" s="6" t="s">
        <v>36</v>
      </c>
      <c r="D19" s="7">
        <f>MEDIAN(E15:H15)</f>
        <v>0.88888888888888884</v>
      </c>
    </row>
    <row r="20" spans="3:4" x14ac:dyDescent="0.25">
      <c r="C20" s="6" t="s">
        <v>32</v>
      </c>
      <c r="D20" s="1">
        <f>_xlfn.QUARTILE.EXC(E15:H15,3)</f>
        <v>0.88888888888888884</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I20"/>
  <sheetViews>
    <sheetView topLeftCell="A10" workbookViewId="0">
      <selection activeCell="M4" sqref="M4"/>
    </sheetView>
  </sheetViews>
  <sheetFormatPr defaultRowHeight="15" x14ac:dyDescent="0.25"/>
  <cols>
    <col min="2" max="2" width="68.28515625" customWidth="1"/>
    <col min="3" max="3" width="18.42578125" bestFit="1" customWidth="1"/>
  </cols>
  <sheetData>
    <row r="1" spans="1:9" x14ac:dyDescent="0.25">
      <c r="A1" s="1" t="s">
        <v>0</v>
      </c>
      <c r="B1" s="1" t="s">
        <v>1</v>
      </c>
      <c r="C1" s="1" t="s">
        <v>2</v>
      </c>
      <c r="D1" s="1" t="s">
        <v>3</v>
      </c>
      <c r="E1" s="1">
        <v>2019</v>
      </c>
      <c r="F1" s="1">
        <f>E1-1</f>
        <v>2018</v>
      </c>
      <c r="G1" s="1">
        <f t="shared" ref="G1:I1" si="0">F1-1</f>
        <v>2017</v>
      </c>
      <c r="H1" s="1">
        <f t="shared" si="0"/>
        <v>2016</v>
      </c>
      <c r="I1" s="1">
        <f t="shared" si="0"/>
        <v>2015</v>
      </c>
    </row>
    <row r="2" spans="1:9" ht="45" x14ac:dyDescent="0.25">
      <c r="A2" s="2">
        <v>1</v>
      </c>
      <c r="B2" s="3" t="s">
        <v>4</v>
      </c>
      <c r="C2" s="2" t="s">
        <v>5</v>
      </c>
      <c r="D2" s="2">
        <v>2</v>
      </c>
      <c r="E2" s="1">
        <v>2</v>
      </c>
      <c r="F2" s="1">
        <v>2</v>
      </c>
      <c r="G2" s="1">
        <v>2</v>
      </c>
      <c r="H2" s="1">
        <v>2</v>
      </c>
      <c r="I2" s="1">
        <v>2</v>
      </c>
    </row>
    <row r="3" spans="1:9" ht="60" x14ac:dyDescent="0.25">
      <c r="A3" s="1">
        <f>A2+1</f>
        <v>2</v>
      </c>
      <c r="B3" s="4" t="s">
        <v>18</v>
      </c>
      <c r="C3" s="1" t="s">
        <v>6</v>
      </c>
      <c r="D3" s="1">
        <v>2</v>
      </c>
      <c r="E3" s="1">
        <v>2</v>
      </c>
      <c r="F3" s="1">
        <v>2</v>
      </c>
      <c r="G3" s="1">
        <v>2</v>
      </c>
      <c r="H3" s="1">
        <v>2</v>
      </c>
      <c r="I3" s="1">
        <v>2</v>
      </c>
    </row>
    <row r="4" spans="1:9" ht="60" x14ac:dyDescent="0.25">
      <c r="A4" s="1">
        <f t="shared" ref="A4:A13" si="1">A3+1</f>
        <v>3</v>
      </c>
      <c r="B4" s="4" t="s">
        <v>19</v>
      </c>
      <c r="C4" s="1" t="s">
        <v>7</v>
      </c>
      <c r="D4" s="1">
        <v>1</v>
      </c>
      <c r="E4" s="1">
        <v>1</v>
      </c>
      <c r="F4" s="1">
        <v>1</v>
      </c>
      <c r="G4" s="1">
        <v>1</v>
      </c>
      <c r="H4" s="1">
        <v>1</v>
      </c>
      <c r="I4" s="1">
        <v>1</v>
      </c>
    </row>
    <row r="5" spans="1:9" ht="45" x14ac:dyDescent="0.25">
      <c r="A5" s="1">
        <f t="shared" si="1"/>
        <v>4</v>
      </c>
      <c r="B5" s="4" t="s">
        <v>20</v>
      </c>
      <c r="C5" s="1" t="s">
        <v>8</v>
      </c>
      <c r="D5" s="1">
        <v>1</v>
      </c>
      <c r="E5" s="1">
        <v>1</v>
      </c>
      <c r="F5" s="1">
        <v>1</v>
      </c>
      <c r="G5" s="1">
        <v>1</v>
      </c>
      <c r="H5" s="1">
        <v>1</v>
      </c>
      <c r="I5" s="1">
        <v>1</v>
      </c>
    </row>
    <row r="6" spans="1:9" ht="60" x14ac:dyDescent="0.25">
      <c r="A6" s="1">
        <f t="shared" si="1"/>
        <v>5</v>
      </c>
      <c r="B6" s="4" t="s">
        <v>21</v>
      </c>
      <c r="C6" s="1" t="s">
        <v>9</v>
      </c>
      <c r="D6" s="1">
        <v>1</v>
      </c>
      <c r="E6" s="1">
        <v>1</v>
      </c>
      <c r="F6" s="1">
        <v>1</v>
      </c>
      <c r="G6" s="1">
        <v>1</v>
      </c>
      <c r="H6" s="1">
        <v>1</v>
      </c>
      <c r="I6" s="1">
        <v>1</v>
      </c>
    </row>
    <row r="7" spans="1:9" ht="75" x14ac:dyDescent="0.25">
      <c r="A7" s="1">
        <f t="shared" si="1"/>
        <v>6</v>
      </c>
      <c r="B7" s="4" t="s">
        <v>22</v>
      </c>
      <c r="C7" s="1" t="s">
        <v>10</v>
      </c>
      <c r="D7" s="1">
        <v>1</v>
      </c>
      <c r="E7" s="1">
        <v>1</v>
      </c>
      <c r="F7" s="1">
        <v>1</v>
      </c>
      <c r="G7" s="1">
        <v>1</v>
      </c>
      <c r="H7" s="1">
        <v>1</v>
      </c>
      <c r="I7" s="1">
        <v>1</v>
      </c>
    </row>
    <row r="8" spans="1:9" ht="60" x14ac:dyDescent="0.25">
      <c r="A8" s="1">
        <f t="shared" si="1"/>
        <v>7</v>
      </c>
      <c r="B8" s="4" t="s">
        <v>23</v>
      </c>
      <c r="C8" s="1" t="s">
        <v>11</v>
      </c>
      <c r="D8" s="1">
        <v>1</v>
      </c>
      <c r="E8" s="1">
        <v>1</v>
      </c>
      <c r="F8" s="1">
        <v>1</v>
      </c>
      <c r="G8" s="1">
        <v>1</v>
      </c>
      <c r="H8" s="1">
        <v>1</v>
      </c>
      <c r="I8" s="1">
        <v>1</v>
      </c>
    </row>
    <row r="9" spans="1:9" ht="90" x14ac:dyDescent="0.25">
      <c r="A9" s="1">
        <f t="shared" si="1"/>
        <v>8</v>
      </c>
      <c r="B9" s="4" t="s">
        <v>24</v>
      </c>
      <c r="C9" s="1" t="s">
        <v>12</v>
      </c>
      <c r="D9" s="1">
        <v>2</v>
      </c>
      <c r="E9" s="1">
        <v>2</v>
      </c>
      <c r="F9" s="1">
        <v>2</v>
      </c>
      <c r="G9" s="1">
        <v>2</v>
      </c>
      <c r="H9" s="1">
        <v>2</v>
      </c>
      <c r="I9" s="1">
        <v>2</v>
      </c>
    </row>
    <row r="10" spans="1:9" x14ac:dyDescent="0.25">
      <c r="A10" s="1">
        <f t="shared" si="1"/>
        <v>9</v>
      </c>
      <c r="B10" s="4" t="s">
        <v>13</v>
      </c>
      <c r="C10" s="1" t="s">
        <v>14</v>
      </c>
      <c r="D10" s="1">
        <v>2</v>
      </c>
      <c r="E10" s="1">
        <v>2</v>
      </c>
      <c r="F10" s="1">
        <v>2</v>
      </c>
      <c r="G10" s="1">
        <v>2</v>
      </c>
      <c r="H10" s="1">
        <v>2</v>
      </c>
      <c r="I10" s="1">
        <v>2</v>
      </c>
    </row>
    <row r="11" spans="1:9" ht="45" x14ac:dyDescent="0.25">
      <c r="A11" s="1">
        <f t="shared" si="1"/>
        <v>10</v>
      </c>
      <c r="B11" s="4" t="s">
        <v>25</v>
      </c>
      <c r="C11" s="1" t="s">
        <v>15</v>
      </c>
      <c r="D11" s="1">
        <v>2</v>
      </c>
      <c r="E11" s="1">
        <v>1</v>
      </c>
      <c r="F11" s="1">
        <v>1</v>
      </c>
      <c r="G11" s="1">
        <v>1</v>
      </c>
      <c r="H11" s="1">
        <v>1</v>
      </c>
      <c r="I11" s="1">
        <v>1</v>
      </c>
    </row>
    <row r="12" spans="1:9" ht="45" x14ac:dyDescent="0.25">
      <c r="A12" s="1">
        <f t="shared" si="1"/>
        <v>11</v>
      </c>
      <c r="B12" s="4" t="s">
        <v>26</v>
      </c>
      <c r="C12" s="1" t="s">
        <v>16</v>
      </c>
      <c r="D12" s="1">
        <v>2</v>
      </c>
      <c r="E12" s="1">
        <v>1</v>
      </c>
      <c r="F12" s="1">
        <v>1</v>
      </c>
      <c r="G12" s="1">
        <v>1</v>
      </c>
      <c r="H12" s="1">
        <v>1</v>
      </c>
      <c r="I12" s="1">
        <v>1</v>
      </c>
    </row>
    <row r="13" spans="1:9" ht="75" x14ac:dyDescent="0.25">
      <c r="A13" s="1">
        <f t="shared" si="1"/>
        <v>12</v>
      </c>
      <c r="B13" s="4" t="s">
        <v>27</v>
      </c>
      <c r="C13" s="1" t="s">
        <v>17</v>
      </c>
      <c r="D13" s="1">
        <v>1</v>
      </c>
      <c r="E13" s="1">
        <v>1</v>
      </c>
      <c r="F13" s="1">
        <v>1</v>
      </c>
      <c r="G13" s="1">
        <v>1</v>
      </c>
      <c r="H13" s="1">
        <v>1</v>
      </c>
      <c r="I13" s="1">
        <v>1</v>
      </c>
    </row>
    <row r="14" spans="1:9" x14ac:dyDescent="0.25">
      <c r="C14" s="1" t="s">
        <v>28</v>
      </c>
      <c r="D14" s="1">
        <f>SUM(D2:D13)</f>
        <v>18</v>
      </c>
      <c r="E14" s="1">
        <f t="shared" ref="E14:I14" si="2">SUM(E2:E13)</f>
        <v>16</v>
      </c>
      <c r="F14" s="1">
        <f t="shared" si="2"/>
        <v>16</v>
      </c>
      <c r="G14" s="1">
        <f>SUM(G2:G13)</f>
        <v>16</v>
      </c>
      <c r="H14" s="1">
        <f t="shared" si="2"/>
        <v>16</v>
      </c>
      <c r="I14" s="1">
        <f t="shared" si="2"/>
        <v>16</v>
      </c>
    </row>
    <row r="15" spans="1:9" x14ac:dyDescent="0.25">
      <c r="B15" s="9" t="s">
        <v>58</v>
      </c>
      <c r="C15" s="1" t="s">
        <v>29</v>
      </c>
      <c r="D15" s="5">
        <f>D14/$D$14</f>
        <v>1</v>
      </c>
      <c r="E15" s="5">
        <f t="shared" ref="E15:I15" si="3">E14/$D$14</f>
        <v>0.88888888888888884</v>
      </c>
      <c r="F15" s="5">
        <f t="shared" si="3"/>
        <v>0.88888888888888884</v>
      </c>
      <c r="G15" s="5">
        <f t="shared" si="3"/>
        <v>0.88888888888888884</v>
      </c>
      <c r="H15" s="5">
        <f t="shared" si="3"/>
        <v>0.88888888888888884</v>
      </c>
      <c r="I15" s="5">
        <f t="shared" si="3"/>
        <v>0.88888888888888884</v>
      </c>
    </row>
    <row r="16" spans="1:9" x14ac:dyDescent="0.25">
      <c r="C16" s="6" t="s">
        <v>30</v>
      </c>
      <c r="D16" s="7">
        <f>(SUMIFS(E15:I15,E15:I15,"&gt;0"))/(COUNTIF(E15:I15,"&gt;0"))</f>
        <v>0.88888888888888895</v>
      </c>
    </row>
    <row r="17" spans="3:4" x14ac:dyDescent="0.25">
      <c r="C17" s="6" t="s">
        <v>33</v>
      </c>
      <c r="D17" s="1">
        <f>_xlfn.STDEV.P(E15:I15)</f>
        <v>1.1102230246251565E-16</v>
      </c>
    </row>
    <row r="18" spans="3:4" x14ac:dyDescent="0.25">
      <c r="C18" s="6" t="s">
        <v>31</v>
      </c>
      <c r="D18" s="1">
        <f>_xlfn.QUARTILE.EXC(E15:I15,1)</f>
        <v>0.88888888888888884</v>
      </c>
    </row>
    <row r="19" spans="3:4" x14ac:dyDescent="0.25">
      <c r="C19" s="6" t="s">
        <v>36</v>
      </c>
      <c r="D19" s="7">
        <f>MEDIAN(E15:I15)</f>
        <v>0.88888888888888884</v>
      </c>
    </row>
    <row r="20" spans="3:4" x14ac:dyDescent="0.25">
      <c r="C20" s="6" t="s">
        <v>32</v>
      </c>
      <c r="D20" s="1">
        <f>_xlfn.QUARTILE.EXC(E15:I15,3)</f>
        <v>0.88888888888888884</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20"/>
  <sheetViews>
    <sheetView topLeftCell="A7" workbookViewId="0">
      <selection activeCell="N5" sqref="N5"/>
    </sheetView>
  </sheetViews>
  <sheetFormatPr defaultRowHeight="15" x14ac:dyDescent="0.25"/>
  <cols>
    <col min="2" max="2" width="68.28515625" customWidth="1"/>
    <col min="3" max="3" width="18.42578125" bestFit="1" customWidth="1"/>
  </cols>
  <sheetData>
    <row r="1" spans="1:9" x14ac:dyDescent="0.25">
      <c r="A1" s="1" t="s">
        <v>0</v>
      </c>
      <c r="B1" s="1" t="s">
        <v>1</v>
      </c>
      <c r="C1" s="1" t="s">
        <v>2</v>
      </c>
      <c r="D1" s="1" t="s">
        <v>3</v>
      </c>
      <c r="E1" s="1">
        <v>2019</v>
      </c>
      <c r="F1" s="1">
        <f>E1-1</f>
        <v>2018</v>
      </c>
      <c r="G1" s="1">
        <f t="shared" ref="G1:I1" si="0">F1-1</f>
        <v>2017</v>
      </c>
      <c r="H1" s="1">
        <f t="shared" si="0"/>
        <v>2016</v>
      </c>
      <c r="I1" s="1">
        <f t="shared" si="0"/>
        <v>2015</v>
      </c>
    </row>
    <row r="2" spans="1:9" ht="45" x14ac:dyDescent="0.25">
      <c r="A2" s="2">
        <v>1</v>
      </c>
      <c r="B2" s="3" t="s">
        <v>4</v>
      </c>
      <c r="C2" s="2" t="s">
        <v>5</v>
      </c>
      <c r="D2" s="2">
        <v>2</v>
      </c>
      <c r="E2" s="1">
        <v>2</v>
      </c>
      <c r="F2" s="1">
        <v>2</v>
      </c>
      <c r="G2" s="1">
        <v>2</v>
      </c>
      <c r="H2" s="1">
        <v>2</v>
      </c>
      <c r="I2" s="1">
        <v>2</v>
      </c>
    </row>
    <row r="3" spans="1:9" ht="60" x14ac:dyDescent="0.25">
      <c r="A3" s="1">
        <f>A2+1</f>
        <v>2</v>
      </c>
      <c r="B3" s="4" t="s">
        <v>18</v>
      </c>
      <c r="C3" s="1" t="s">
        <v>6</v>
      </c>
      <c r="D3" s="1">
        <v>2</v>
      </c>
      <c r="E3" s="1">
        <v>2</v>
      </c>
      <c r="F3" s="1">
        <v>2</v>
      </c>
      <c r="G3" s="1">
        <v>2</v>
      </c>
      <c r="H3" s="1">
        <v>1</v>
      </c>
      <c r="I3" s="1">
        <v>1</v>
      </c>
    </row>
    <row r="4" spans="1:9" ht="60" x14ac:dyDescent="0.25">
      <c r="A4" s="1">
        <f t="shared" ref="A4:A13" si="1">A3+1</f>
        <v>3</v>
      </c>
      <c r="B4" s="4" t="s">
        <v>19</v>
      </c>
      <c r="C4" s="1" t="s">
        <v>7</v>
      </c>
      <c r="D4" s="1">
        <v>1</v>
      </c>
      <c r="E4" s="1">
        <v>1</v>
      </c>
      <c r="F4" s="1">
        <v>1</v>
      </c>
      <c r="G4" s="1">
        <v>1</v>
      </c>
      <c r="H4" s="1">
        <v>1</v>
      </c>
      <c r="I4" s="1">
        <v>1</v>
      </c>
    </row>
    <row r="5" spans="1:9" ht="45" x14ac:dyDescent="0.25">
      <c r="A5" s="1">
        <f t="shared" si="1"/>
        <v>4</v>
      </c>
      <c r="B5" s="4" t="s">
        <v>20</v>
      </c>
      <c r="C5" s="1" t="s">
        <v>8</v>
      </c>
      <c r="D5" s="1">
        <v>1</v>
      </c>
      <c r="E5" s="1">
        <v>1</v>
      </c>
      <c r="F5" s="1">
        <v>1</v>
      </c>
      <c r="G5" s="1">
        <v>1</v>
      </c>
      <c r="H5" s="1">
        <v>1</v>
      </c>
      <c r="I5" s="1">
        <v>1</v>
      </c>
    </row>
    <row r="6" spans="1:9" ht="60" x14ac:dyDescent="0.25">
      <c r="A6" s="1">
        <f t="shared" si="1"/>
        <v>5</v>
      </c>
      <c r="B6" s="4" t="s">
        <v>21</v>
      </c>
      <c r="C6" s="1" t="s">
        <v>9</v>
      </c>
      <c r="D6" s="1">
        <v>1</v>
      </c>
      <c r="E6" s="1">
        <v>1</v>
      </c>
      <c r="F6" s="1">
        <v>1</v>
      </c>
      <c r="G6" s="1">
        <v>1</v>
      </c>
      <c r="H6" s="1">
        <v>1</v>
      </c>
      <c r="I6" s="1">
        <v>1</v>
      </c>
    </row>
    <row r="7" spans="1:9" ht="75" x14ac:dyDescent="0.25">
      <c r="A7" s="1">
        <f t="shared" si="1"/>
        <v>6</v>
      </c>
      <c r="B7" s="4" t="s">
        <v>22</v>
      </c>
      <c r="C7" s="1" t="s">
        <v>10</v>
      </c>
      <c r="D7" s="1">
        <v>1</v>
      </c>
      <c r="E7" s="1">
        <v>1</v>
      </c>
      <c r="F7" s="1">
        <v>1</v>
      </c>
      <c r="G7" s="1">
        <v>1</v>
      </c>
      <c r="H7" s="1">
        <v>1</v>
      </c>
      <c r="I7" s="1">
        <v>1</v>
      </c>
    </row>
    <row r="8" spans="1:9" ht="60" x14ac:dyDescent="0.25">
      <c r="A8" s="1">
        <f t="shared" si="1"/>
        <v>7</v>
      </c>
      <c r="B8" s="4" t="s">
        <v>23</v>
      </c>
      <c r="C8" s="1" t="s">
        <v>11</v>
      </c>
      <c r="D8" s="1">
        <v>1</v>
      </c>
      <c r="E8" s="1">
        <v>1</v>
      </c>
      <c r="F8" s="1">
        <v>1</v>
      </c>
      <c r="G8" s="1">
        <v>1</v>
      </c>
      <c r="H8" s="1">
        <v>0</v>
      </c>
      <c r="I8" s="1">
        <v>0</v>
      </c>
    </row>
    <row r="9" spans="1:9" ht="90" x14ac:dyDescent="0.25">
      <c r="A9" s="1">
        <f t="shared" si="1"/>
        <v>8</v>
      </c>
      <c r="B9" s="4" t="s">
        <v>24</v>
      </c>
      <c r="C9" s="1" t="s">
        <v>12</v>
      </c>
      <c r="D9" s="1">
        <v>2</v>
      </c>
      <c r="E9" s="1">
        <v>2</v>
      </c>
      <c r="F9" s="1">
        <v>2</v>
      </c>
      <c r="G9" s="1">
        <v>2</v>
      </c>
      <c r="H9" s="1">
        <v>0</v>
      </c>
      <c r="I9" s="1">
        <v>0</v>
      </c>
    </row>
    <row r="10" spans="1:9" x14ac:dyDescent="0.25">
      <c r="A10" s="1">
        <f t="shared" si="1"/>
        <v>9</v>
      </c>
      <c r="B10" s="4" t="s">
        <v>13</v>
      </c>
      <c r="C10" s="1" t="s">
        <v>14</v>
      </c>
      <c r="D10" s="1">
        <v>2</v>
      </c>
      <c r="E10" s="1">
        <v>2</v>
      </c>
      <c r="F10" s="1">
        <v>2</v>
      </c>
      <c r="G10" s="1">
        <v>2</v>
      </c>
      <c r="H10" s="1">
        <v>0</v>
      </c>
      <c r="I10" s="1">
        <v>0</v>
      </c>
    </row>
    <row r="11" spans="1:9" ht="45" x14ac:dyDescent="0.25">
      <c r="A11" s="1">
        <f t="shared" si="1"/>
        <v>10</v>
      </c>
      <c r="B11" s="4" t="s">
        <v>25</v>
      </c>
      <c r="C11" s="1" t="s">
        <v>15</v>
      </c>
      <c r="D11" s="1">
        <v>2</v>
      </c>
      <c r="E11" s="1">
        <v>1</v>
      </c>
      <c r="F11" s="1">
        <v>1</v>
      </c>
      <c r="G11" s="1">
        <v>1</v>
      </c>
      <c r="H11" s="1">
        <v>1</v>
      </c>
      <c r="I11" s="1">
        <v>1</v>
      </c>
    </row>
    <row r="12" spans="1:9" ht="45" x14ac:dyDescent="0.25">
      <c r="A12" s="1">
        <f t="shared" si="1"/>
        <v>11</v>
      </c>
      <c r="B12" s="4" t="s">
        <v>26</v>
      </c>
      <c r="C12" s="1" t="s">
        <v>16</v>
      </c>
      <c r="D12" s="1">
        <v>2</v>
      </c>
      <c r="E12" s="1">
        <v>1</v>
      </c>
      <c r="F12" s="1">
        <v>1</v>
      </c>
      <c r="G12" s="1">
        <v>1</v>
      </c>
      <c r="H12" s="1">
        <v>1</v>
      </c>
      <c r="I12" s="1">
        <v>1</v>
      </c>
    </row>
    <row r="13" spans="1:9" ht="75" x14ac:dyDescent="0.25">
      <c r="A13" s="1">
        <f t="shared" si="1"/>
        <v>12</v>
      </c>
      <c r="B13" s="4" t="s">
        <v>27</v>
      </c>
      <c r="C13" s="1" t="s">
        <v>17</v>
      </c>
      <c r="D13" s="1">
        <v>1</v>
      </c>
      <c r="E13" s="1">
        <v>1</v>
      </c>
      <c r="F13" s="1">
        <v>1</v>
      </c>
      <c r="G13" s="1">
        <v>1</v>
      </c>
      <c r="H13" s="1">
        <v>1</v>
      </c>
      <c r="I13" s="1">
        <v>1</v>
      </c>
    </row>
    <row r="14" spans="1:9" x14ac:dyDescent="0.25">
      <c r="C14" s="1" t="s">
        <v>28</v>
      </c>
      <c r="D14" s="1">
        <f>SUM(D2:D13)</f>
        <v>18</v>
      </c>
      <c r="E14" s="1">
        <f t="shared" ref="E14:I14" si="2">SUM(E2:E13)</f>
        <v>16</v>
      </c>
      <c r="F14" s="1">
        <f t="shared" si="2"/>
        <v>16</v>
      </c>
      <c r="G14" s="1">
        <f>SUM(G2:G13)</f>
        <v>16</v>
      </c>
      <c r="H14" s="1">
        <f t="shared" si="2"/>
        <v>10</v>
      </c>
      <c r="I14" s="1">
        <f t="shared" si="2"/>
        <v>10</v>
      </c>
    </row>
    <row r="15" spans="1:9" x14ac:dyDescent="0.25">
      <c r="B15" s="9" t="s">
        <v>59</v>
      </c>
      <c r="C15" s="1" t="s">
        <v>29</v>
      </c>
      <c r="D15" s="5">
        <f>D14/$D$14</f>
        <v>1</v>
      </c>
      <c r="E15" s="5">
        <f t="shared" ref="E15:I15" si="3">E14/$D$14</f>
        <v>0.88888888888888884</v>
      </c>
      <c r="F15" s="5">
        <f t="shared" si="3"/>
        <v>0.88888888888888884</v>
      </c>
      <c r="G15" s="5">
        <f t="shared" si="3"/>
        <v>0.88888888888888884</v>
      </c>
      <c r="H15" s="5">
        <f t="shared" si="3"/>
        <v>0.55555555555555558</v>
      </c>
      <c r="I15" s="5">
        <f t="shared" si="3"/>
        <v>0.55555555555555558</v>
      </c>
    </row>
    <row r="16" spans="1:9" x14ac:dyDescent="0.25">
      <c r="C16" s="6" t="s">
        <v>30</v>
      </c>
      <c r="D16" s="7">
        <f>(SUMIFS(E15:I15,E15:I15,"&gt;0"))/(COUNTIF(E15:I15,"&gt;0"))</f>
        <v>0.75555555555555554</v>
      </c>
    </row>
    <row r="17" spans="3:4" x14ac:dyDescent="0.25">
      <c r="C17" s="6" t="s">
        <v>33</v>
      </c>
      <c r="D17" s="1">
        <f>_xlfn.STDEV.P(E15:I15)</f>
        <v>0.16329931618554536</v>
      </c>
    </row>
    <row r="18" spans="3:4" x14ac:dyDescent="0.25">
      <c r="C18" s="6" t="s">
        <v>31</v>
      </c>
      <c r="D18" s="1">
        <f>_xlfn.QUARTILE.EXC(E15:I15,1)</f>
        <v>0.55555555555555558</v>
      </c>
    </row>
    <row r="19" spans="3:4" x14ac:dyDescent="0.25">
      <c r="C19" s="6" t="s">
        <v>36</v>
      </c>
      <c r="D19" s="7">
        <f>MEDIAN(E15:I15)</f>
        <v>0.88888888888888884</v>
      </c>
    </row>
    <row r="20" spans="3:4" x14ac:dyDescent="0.25">
      <c r="C20" s="6" t="s">
        <v>32</v>
      </c>
      <c r="D20" s="1">
        <f>_xlfn.QUARTILE.EXC(E15:I15,3)</f>
        <v>0.88888888888888884</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I20"/>
  <sheetViews>
    <sheetView topLeftCell="A7" workbookViewId="0">
      <selection activeCell="M7" sqref="M7"/>
    </sheetView>
  </sheetViews>
  <sheetFormatPr defaultRowHeight="15" x14ac:dyDescent="0.25"/>
  <cols>
    <col min="2" max="2" width="68.28515625" customWidth="1"/>
    <col min="3" max="3" width="18.42578125" bestFit="1" customWidth="1"/>
  </cols>
  <sheetData>
    <row r="1" spans="1:9" x14ac:dyDescent="0.25">
      <c r="A1" s="1" t="s">
        <v>0</v>
      </c>
      <c r="B1" s="1" t="s">
        <v>1</v>
      </c>
      <c r="C1" s="1" t="s">
        <v>2</v>
      </c>
      <c r="D1" s="1" t="s">
        <v>3</v>
      </c>
      <c r="E1" s="1">
        <v>2019</v>
      </c>
      <c r="F1" s="1">
        <f>E1-1</f>
        <v>2018</v>
      </c>
      <c r="G1" s="1">
        <f t="shared" ref="G1:I1" si="0">F1-1</f>
        <v>2017</v>
      </c>
      <c r="H1" s="1">
        <f t="shared" si="0"/>
        <v>2016</v>
      </c>
      <c r="I1" s="1">
        <f t="shared" si="0"/>
        <v>2015</v>
      </c>
    </row>
    <row r="2" spans="1:9" ht="45" x14ac:dyDescent="0.25">
      <c r="A2" s="2">
        <v>1</v>
      </c>
      <c r="B2" s="3" t="s">
        <v>4</v>
      </c>
      <c r="C2" s="2" t="s">
        <v>5</v>
      </c>
      <c r="D2" s="2">
        <v>2</v>
      </c>
      <c r="E2" s="1">
        <v>2</v>
      </c>
      <c r="F2" s="1">
        <v>2</v>
      </c>
      <c r="G2" s="1">
        <v>2</v>
      </c>
      <c r="H2" s="1">
        <v>2</v>
      </c>
      <c r="I2" s="1">
        <v>2</v>
      </c>
    </row>
    <row r="3" spans="1:9" ht="60" x14ac:dyDescent="0.25">
      <c r="A3" s="1">
        <f>A2+1</f>
        <v>2</v>
      </c>
      <c r="B3" s="4" t="s">
        <v>18</v>
      </c>
      <c r="C3" s="1" t="s">
        <v>6</v>
      </c>
      <c r="D3" s="1">
        <v>2</v>
      </c>
      <c r="E3" s="1">
        <v>2</v>
      </c>
      <c r="F3" s="1">
        <v>2</v>
      </c>
      <c r="G3" s="1">
        <v>2</v>
      </c>
      <c r="H3" s="1">
        <v>2</v>
      </c>
      <c r="I3" s="1">
        <v>2</v>
      </c>
    </row>
    <row r="4" spans="1:9" ht="60" x14ac:dyDescent="0.25">
      <c r="A4" s="1">
        <f t="shared" ref="A4:A13" si="1">A3+1</f>
        <v>3</v>
      </c>
      <c r="B4" s="4" t="s">
        <v>19</v>
      </c>
      <c r="C4" s="1" t="s">
        <v>7</v>
      </c>
      <c r="D4" s="1">
        <v>1</v>
      </c>
      <c r="E4" s="1">
        <v>1</v>
      </c>
      <c r="F4" s="1">
        <v>1</v>
      </c>
      <c r="G4" s="1">
        <v>1</v>
      </c>
      <c r="H4" s="1">
        <v>1</v>
      </c>
      <c r="I4" s="1">
        <v>1</v>
      </c>
    </row>
    <row r="5" spans="1:9" ht="45" x14ac:dyDescent="0.25">
      <c r="A5" s="1">
        <f t="shared" si="1"/>
        <v>4</v>
      </c>
      <c r="B5" s="4" t="s">
        <v>20</v>
      </c>
      <c r="C5" s="1" t="s">
        <v>8</v>
      </c>
      <c r="D5" s="1">
        <v>1</v>
      </c>
      <c r="E5" s="1">
        <v>1</v>
      </c>
      <c r="F5" s="1">
        <v>1</v>
      </c>
      <c r="G5" s="1">
        <v>1</v>
      </c>
      <c r="H5" s="1">
        <v>1</v>
      </c>
      <c r="I5" s="1">
        <v>1</v>
      </c>
    </row>
    <row r="6" spans="1:9" ht="60" x14ac:dyDescent="0.25">
      <c r="A6" s="1">
        <f t="shared" si="1"/>
        <v>5</v>
      </c>
      <c r="B6" s="4" t="s">
        <v>21</v>
      </c>
      <c r="C6" s="1" t="s">
        <v>9</v>
      </c>
      <c r="D6" s="1">
        <v>1</v>
      </c>
      <c r="E6" s="1">
        <v>1</v>
      </c>
      <c r="F6" s="1">
        <v>1</v>
      </c>
      <c r="G6" s="1">
        <v>1</v>
      </c>
      <c r="H6" s="1">
        <v>1</v>
      </c>
      <c r="I6" s="1">
        <v>1</v>
      </c>
    </row>
    <row r="7" spans="1:9" ht="75" x14ac:dyDescent="0.25">
      <c r="A7" s="1">
        <f t="shared" si="1"/>
        <v>6</v>
      </c>
      <c r="B7" s="4" t="s">
        <v>22</v>
      </c>
      <c r="C7" s="1" t="s">
        <v>10</v>
      </c>
      <c r="D7" s="1">
        <v>1</v>
      </c>
      <c r="E7" s="1">
        <v>1</v>
      </c>
      <c r="F7" s="1">
        <v>1</v>
      </c>
      <c r="G7" s="1">
        <v>1</v>
      </c>
      <c r="H7" s="1">
        <v>1</v>
      </c>
      <c r="I7" s="1">
        <v>1</v>
      </c>
    </row>
    <row r="8" spans="1:9" ht="60" x14ac:dyDescent="0.25">
      <c r="A8" s="1">
        <f t="shared" si="1"/>
        <v>7</v>
      </c>
      <c r="B8" s="4" t="s">
        <v>23</v>
      </c>
      <c r="C8" s="1" t="s">
        <v>11</v>
      </c>
      <c r="D8" s="1">
        <v>1</v>
      </c>
      <c r="E8" s="1">
        <v>1</v>
      </c>
      <c r="F8" s="1">
        <v>1</v>
      </c>
      <c r="G8" s="1">
        <v>1</v>
      </c>
      <c r="H8" s="1">
        <v>1</v>
      </c>
      <c r="I8" s="1">
        <v>1</v>
      </c>
    </row>
    <row r="9" spans="1:9" ht="90" x14ac:dyDescent="0.25">
      <c r="A9" s="1">
        <f t="shared" si="1"/>
        <v>8</v>
      </c>
      <c r="B9" s="4" t="s">
        <v>24</v>
      </c>
      <c r="C9" s="1" t="s">
        <v>12</v>
      </c>
      <c r="D9" s="1">
        <v>2</v>
      </c>
      <c r="E9" s="1">
        <v>2</v>
      </c>
      <c r="F9" s="1">
        <v>2</v>
      </c>
      <c r="G9" s="1">
        <v>2</v>
      </c>
      <c r="H9" s="1">
        <v>2</v>
      </c>
      <c r="I9" s="1">
        <v>2</v>
      </c>
    </row>
    <row r="10" spans="1:9" x14ac:dyDescent="0.25">
      <c r="A10" s="1">
        <f t="shared" si="1"/>
        <v>9</v>
      </c>
      <c r="B10" s="4" t="s">
        <v>13</v>
      </c>
      <c r="C10" s="1" t="s">
        <v>14</v>
      </c>
      <c r="D10" s="1">
        <v>2</v>
      </c>
      <c r="E10" s="1">
        <v>2</v>
      </c>
      <c r="F10" s="1">
        <v>2</v>
      </c>
      <c r="G10" s="1">
        <v>2</v>
      </c>
      <c r="H10" s="1">
        <v>2</v>
      </c>
      <c r="I10" s="1">
        <v>2</v>
      </c>
    </row>
    <row r="11" spans="1:9" ht="45" x14ac:dyDescent="0.25">
      <c r="A11" s="1">
        <f t="shared" si="1"/>
        <v>10</v>
      </c>
      <c r="B11" s="4" t="s">
        <v>25</v>
      </c>
      <c r="C11" s="1" t="s">
        <v>15</v>
      </c>
      <c r="D11" s="1">
        <v>2</v>
      </c>
      <c r="E11" s="1">
        <v>2</v>
      </c>
      <c r="F11" s="1">
        <v>2</v>
      </c>
      <c r="G11" s="1">
        <v>2</v>
      </c>
      <c r="H11" s="1">
        <v>2</v>
      </c>
      <c r="I11" s="1">
        <v>2</v>
      </c>
    </row>
    <row r="12" spans="1:9" ht="45" x14ac:dyDescent="0.25">
      <c r="A12" s="1">
        <f t="shared" si="1"/>
        <v>11</v>
      </c>
      <c r="B12" s="4" t="s">
        <v>26</v>
      </c>
      <c r="C12" s="1" t="s">
        <v>16</v>
      </c>
      <c r="D12" s="1">
        <v>2</v>
      </c>
      <c r="E12" s="1">
        <v>2</v>
      </c>
      <c r="F12" s="1">
        <v>2</v>
      </c>
      <c r="G12" s="1">
        <v>2</v>
      </c>
      <c r="H12" s="1">
        <v>2</v>
      </c>
      <c r="I12" s="1">
        <v>2</v>
      </c>
    </row>
    <row r="13" spans="1:9" ht="75" x14ac:dyDescent="0.25">
      <c r="A13" s="1">
        <f t="shared" si="1"/>
        <v>12</v>
      </c>
      <c r="B13" s="4" t="s">
        <v>27</v>
      </c>
      <c r="C13" s="1" t="s">
        <v>17</v>
      </c>
      <c r="D13" s="1">
        <v>1</v>
      </c>
      <c r="E13" s="1">
        <v>1</v>
      </c>
      <c r="F13" s="1">
        <v>1</v>
      </c>
      <c r="G13" s="1">
        <v>1</v>
      </c>
      <c r="H13" s="1">
        <v>1</v>
      </c>
      <c r="I13" s="1">
        <v>1</v>
      </c>
    </row>
    <row r="14" spans="1:9" x14ac:dyDescent="0.25">
      <c r="C14" s="1" t="s">
        <v>28</v>
      </c>
      <c r="D14" s="1">
        <f>SUM(D2:D13)</f>
        <v>18</v>
      </c>
      <c r="E14" s="1">
        <f t="shared" ref="E14:I14" si="2">SUM(E2:E13)</f>
        <v>18</v>
      </c>
      <c r="F14" s="1">
        <f t="shared" si="2"/>
        <v>18</v>
      </c>
      <c r="G14" s="1">
        <f>SUM(G2:G13)</f>
        <v>18</v>
      </c>
      <c r="H14" s="1">
        <f t="shared" si="2"/>
        <v>18</v>
      </c>
      <c r="I14" s="1">
        <f t="shared" si="2"/>
        <v>18</v>
      </c>
    </row>
    <row r="15" spans="1:9" x14ac:dyDescent="0.25">
      <c r="B15" s="9" t="s">
        <v>60</v>
      </c>
      <c r="C15" s="1" t="s">
        <v>29</v>
      </c>
      <c r="D15" s="5">
        <f>D14/$D$14</f>
        <v>1</v>
      </c>
      <c r="E15" s="5">
        <f t="shared" ref="E15:I15" si="3">E14/$D$14</f>
        <v>1</v>
      </c>
      <c r="F15" s="5">
        <f t="shared" si="3"/>
        <v>1</v>
      </c>
      <c r="G15" s="5">
        <f t="shared" si="3"/>
        <v>1</v>
      </c>
      <c r="H15" s="5">
        <f t="shared" si="3"/>
        <v>1</v>
      </c>
      <c r="I15" s="5">
        <f t="shared" si="3"/>
        <v>1</v>
      </c>
    </row>
    <row r="16" spans="1:9" x14ac:dyDescent="0.25">
      <c r="C16" s="6" t="s">
        <v>30</v>
      </c>
      <c r="D16" s="7">
        <f>(SUMIFS(E15:I15,E15:I15,"&gt;0"))/(COUNTIF(E15:I15,"&gt;0"))</f>
        <v>1</v>
      </c>
    </row>
    <row r="17" spans="3:4" x14ac:dyDescent="0.25">
      <c r="C17" s="6" t="s">
        <v>33</v>
      </c>
      <c r="D17" s="1">
        <f>_xlfn.STDEV.P(E15:H15)</f>
        <v>0</v>
      </c>
    </row>
    <row r="18" spans="3:4" x14ac:dyDescent="0.25">
      <c r="C18" s="6" t="s">
        <v>31</v>
      </c>
      <c r="D18" s="1">
        <f>_xlfn.QUARTILE.EXC(E15:H15,1)</f>
        <v>1</v>
      </c>
    </row>
    <row r="19" spans="3:4" x14ac:dyDescent="0.25">
      <c r="C19" s="6" t="s">
        <v>36</v>
      </c>
      <c r="D19" s="7">
        <f>MEDIAN(E15:H15)</f>
        <v>1</v>
      </c>
    </row>
    <row r="20" spans="3:4" x14ac:dyDescent="0.25">
      <c r="C20" s="6" t="s">
        <v>32</v>
      </c>
      <c r="D20" s="1">
        <f>_xlfn.QUARTILE.EXC(E15:H15,3)</f>
        <v>1</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I20"/>
  <sheetViews>
    <sheetView topLeftCell="A13" workbookViewId="0">
      <selection activeCell="E2" sqref="E2:E13"/>
    </sheetView>
  </sheetViews>
  <sheetFormatPr defaultRowHeight="15" x14ac:dyDescent="0.25"/>
  <cols>
    <col min="2" max="2" width="68.28515625" customWidth="1"/>
    <col min="3" max="3" width="18.42578125" bestFit="1" customWidth="1"/>
  </cols>
  <sheetData>
    <row r="1" spans="1:9" x14ac:dyDescent="0.25">
      <c r="A1" s="1" t="s">
        <v>0</v>
      </c>
      <c r="B1" s="1" t="s">
        <v>1</v>
      </c>
      <c r="C1" s="1" t="s">
        <v>2</v>
      </c>
      <c r="D1" s="1" t="s">
        <v>3</v>
      </c>
      <c r="E1" s="1">
        <v>2019</v>
      </c>
      <c r="F1" s="1">
        <f>E1-1</f>
        <v>2018</v>
      </c>
      <c r="G1" s="1">
        <f t="shared" ref="G1:I1" si="0">F1-1</f>
        <v>2017</v>
      </c>
      <c r="H1" s="1">
        <f t="shared" si="0"/>
        <v>2016</v>
      </c>
      <c r="I1" s="1">
        <f t="shared" si="0"/>
        <v>2015</v>
      </c>
    </row>
    <row r="2" spans="1:9" ht="45" x14ac:dyDescent="0.25">
      <c r="A2" s="2">
        <v>1</v>
      </c>
      <c r="B2" s="3" t="s">
        <v>4</v>
      </c>
      <c r="C2" s="2" t="s">
        <v>5</v>
      </c>
      <c r="D2" s="2">
        <v>2</v>
      </c>
      <c r="E2" s="1">
        <v>2</v>
      </c>
      <c r="F2" s="1">
        <v>2</v>
      </c>
      <c r="G2" s="1">
        <v>2</v>
      </c>
      <c r="H2" s="1">
        <v>2</v>
      </c>
      <c r="I2" s="1">
        <v>2</v>
      </c>
    </row>
    <row r="3" spans="1:9" ht="60" x14ac:dyDescent="0.25">
      <c r="A3" s="1">
        <f>A2+1</f>
        <v>2</v>
      </c>
      <c r="B3" s="4" t="s">
        <v>18</v>
      </c>
      <c r="C3" s="1" t="s">
        <v>6</v>
      </c>
      <c r="D3" s="1">
        <v>2</v>
      </c>
      <c r="E3" s="1">
        <v>2</v>
      </c>
      <c r="F3" s="1">
        <v>2</v>
      </c>
      <c r="G3" s="1">
        <v>2</v>
      </c>
      <c r="H3" s="1">
        <v>2</v>
      </c>
      <c r="I3" s="1">
        <v>2</v>
      </c>
    </row>
    <row r="4" spans="1:9" ht="60" x14ac:dyDescent="0.25">
      <c r="A4" s="1">
        <f t="shared" ref="A4:A13" si="1">A3+1</f>
        <v>3</v>
      </c>
      <c r="B4" s="4" t="s">
        <v>19</v>
      </c>
      <c r="C4" s="1" t="s">
        <v>7</v>
      </c>
      <c r="D4" s="1">
        <v>1</v>
      </c>
      <c r="E4" s="1">
        <v>1</v>
      </c>
      <c r="F4" s="1">
        <v>1</v>
      </c>
      <c r="G4" s="1">
        <v>1</v>
      </c>
      <c r="H4" s="1">
        <v>1</v>
      </c>
      <c r="I4" s="1">
        <v>1</v>
      </c>
    </row>
    <row r="5" spans="1:9" ht="45" x14ac:dyDescent="0.25">
      <c r="A5" s="1">
        <f t="shared" si="1"/>
        <v>4</v>
      </c>
      <c r="B5" s="4" t="s">
        <v>20</v>
      </c>
      <c r="C5" s="1" t="s">
        <v>8</v>
      </c>
      <c r="D5" s="1">
        <v>1</v>
      </c>
      <c r="E5" s="1">
        <v>1</v>
      </c>
      <c r="F5" s="1">
        <v>1</v>
      </c>
      <c r="G5" s="1">
        <v>1</v>
      </c>
      <c r="H5" s="1">
        <v>1</v>
      </c>
      <c r="I5" s="1">
        <v>1</v>
      </c>
    </row>
    <row r="6" spans="1:9" ht="60" x14ac:dyDescent="0.25">
      <c r="A6" s="1">
        <f t="shared" si="1"/>
        <v>5</v>
      </c>
      <c r="B6" s="4" t="s">
        <v>21</v>
      </c>
      <c r="C6" s="1" t="s">
        <v>9</v>
      </c>
      <c r="D6" s="1">
        <v>1</v>
      </c>
      <c r="E6" s="1">
        <v>1</v>
      </c>
      <c r="F6" s="1">
        <v>1</v>
      </c>
      <c r="G6" s="1">
        <v>1</v>
      </c>
      <c r="H6" s="1">
        <v>1</v>
      </c>
      <c r="I6" s="1">
        <v>1</v>
      </c>
    </row>
    <row r="7" spans="1:9" ht="75" x14ac:dyDescent="0.25">
      <c r="A7" s="1">
        <f t="shared" si="1"/>
        <v>6</v>
      </c>
      <c r="B7" s="4" t="s">
        <v>22</v>
      </c>
      <c r="C7" s="1" t="s">
        <v>10</v>
      </c>
      <c r="D7" s="1">
        <v>1</v>
      </c>
      <c r="E7" s="1">
        <v>1</v>
      </c>
      <c r="F7" s="1">
        <v>1</v>
      </c>
      <c r="G7" s="1">
        <v>1</v>
      </c>
      <c r="H7" s="1">
        <v>1</v>
      </c>
      <c r="I7" s="1">
        <v>1</v>
      </c>
    </row>
    <row r="8" spans="1:9" ht="60" x14ac:dyDescent="0.25">
      <c r="A8" s="1">
        <f t="shared" si="1"/>
        <v>7</v>
      </c>
      <c r="B8" s="4" t="s">
        <v>23</v>
      </c>
      <c r="C8" s="1" t="s">
        <v>11</v>
      </c>
      <c r="D8" s="1">
        <v>1</v>
      </c>
      <c r="E8" s="1">
        <v>1</v>
      </c>
      <c r="F8" s="1">
        <v>1</v>
      </c>
      <c r="G8" s="1">
        <v>1</v>
      </c>
      <c r="H8" s="1">
        <v>1</v>
      </c>
      <c r="I8" s="1">
        <v>1</v>
      </c>
    </row>
    <row r="9" spans="1:9" ht="90" x14ac:dyDescent="0.25">
      <c r="A9" s="1">
        <f t="shared" si="1"/>
        <v>8</v>
      </c>
      <c r="B9" s="4" t="s">
        <v>24</v>
      </c>
      <c r="C9" s="1" t="s">
        <v>12</v>
      </c>
      <c r="D9" s="1">
        <v>2</v>
      </c>
      <c r="E9" s="1">
        <v>2</v>
      </c>
      <c r="F9" s="1">
        <v>2</v>
      </c>
      <c r="G9" s="1">
        <v>2</v>
      </c>
      <c r="H9" s="1">
        <v>2</v>
      </c>
      <c r="I9" s="1">
        <v>2</v>
      </c>
    </row>
    <row r="10" spans="1:9" x14ac:dyDescent="0.25">
      <c r="A10" s="1">
        <f t="shared" si="1"/>
        <v>9</v>
      </c>
      <c r="B10" s="4" t="s">
        <v>13</v>
      </c>
      <c r="C10" s="1" t="s">
        <v>14</v>
      </c>
      <c r="D10" s="1">
        <v>2</v>
      </c>
      <c r="E10" s="1">
        <v>2</v>
      </c>
      <c r="F10" s="1">
        <v>2</v>
      </c>
      <c r="G10" s="1">
        <v>2</v>
      </c>
      <c r="H10" s="1">
        <v>2</v>
      </c>
      <c r="I10" s="1">
        <v>2</v>
      </c>
    </row>
    <row r="11" spans="1:9" ht="45" x14ac:dyDescent="0.25">
      <c r="A11" s="1">
        <f t="shared" si="1"/>
        <v>10</v>
      </c>
      <c r="B11" s="4" t="s">
        <v>25</v>
      </c>
      <c r="C11" s="1" t="s">
        <v>15</v>
      </c>
      <c r="D11" s="1">
        <v>2</v>
      </c>
      <c r="E11" s="1">
        <v>2</v>
      </c>
      <c r="F11" s="1">
        <v>2</v>
      </c>
      <c r="G11" s="1">
        <v>2</v>
      </c>
      <c r="H11" s="1">
        <v>2</v>
      </c>
      <c r="I11" s="1">
        <v>2</v>
      </c>
    </row>
    <row r="12" spans="1:9" ht="45" x14ac:dyDescent="0.25">
      <c r="A12" s="1">
        <f t="shared" si="1"/>
        <v>11</v>
      </c>
      <c r="B12" s="4" t="s">
        <v>26</v>
      </c>
      <c r="C12" s="1" t="s">
        <v>16</v>
      </c>
      <c r="D12" s="1">
        <v>2</v>
      </c>
      <c r="E12" s="1">
        <v>1</v>
      </c>
      <c r="F12" s="1">
        <v>1</v>
      </c>
      <c r="G12" s="1">
        <v>1</v>
      </c>
      <c r="H12" s="1">
        <v>1</v>
      </c>
      <c r="I12" s="1">
        <v>1</v>
      </c>
    </row>
    <row r="13" spans="1:9" ht="75" x14ac:dyDescent="0.25">
      <c r="A13" s="1">
        <f t="shared" si="1"/>
        <v>12</v>
      </c>
      <c r="B13" s="4" t="s">
        <v>27</v>
      </c>
      <c r="C13" s="1" t="s">
        <v>17</v>
      </c>
      <c r="D13" s="1">
        <v>1</v>
      </c>
      <c r="E13" s="1">
        <v>1</v>
      </c>
      <c r="F13" s="1">
        <v>1</v>
      </c>
      <c r="G13" s="1">
        <v>1</v>
      </c>
      <c r="H13" s="1">
        <v>1</v>
      </c>
      <c r="I13" s="1">
        <v>1</v>
      </c>
    </row>
    <row r="14" spans="1:9" x14ac:dyDescent="0.25">
      <c r="C14" s="1" t="s">
        <v>28</v>
      </c>
      <c r="D14" s="1">
        <f>SUM(D2:D13)</f>
        <v>18</v>
      </c>
      <c r="E14" s="1">
        <f t="shared" ref="E14:I14" si="2">SUM(E2:E13)</f>
        <v>17</v>
      </c>
      <c r="F14" s="1">
        <f t="shared" si="2"/>
        <v>17</v>
      </c>
      <c r="G14" s="1">
        <f>SUM(G2:G13)</f>
        <v>17</v>
      </c>
      <c r="H14" s="1">
        <f t="shared" si="2"/>
        <v>17</v>
      </c>
      <c r="I14" s="1">
        <f t="shared" si="2"/>
        <v>17</v>
      </c>
    </row>
    <row r="15" spans="1:9" x14ac:dyDescent="0.25">
      <c r="B15" s="9" t="s">
        <v>61</v>
      </c>
      <c r="C15" s="1" t="s">
        <v>29</v>
      </c>
      <c r="D15" s="5">
        <f>D14/$D$14</f>
        <v>1</v>
      </c>
      <c r="E15" s="5">
        <f t="shared" ref="E15:I15" si="3">E14/$D$14</f>
        <v>0.94444444444444442</v>
      </c>
      <c r="F15" s="5">
        <f t="shared" si="3"/>
        <v>0.94444444444444442</v>
      </c>
      <c r="G15" s="5">
        <f t="shared" si="3"/>
        <v>0.94444444444444442</v>
      </c>
      <c r="H15" s="5">
        <f t="shared" si="3"/>
        <v>0.94444444444444442</v>
      </c>
      <c r="I15" s="5">
        <f t="shared" si="3"/>
        <v>0.94444444444444442</v>
      </c>
    </row>
    <row r="16" spans="1:9" x14ac:dyDescent="0.25">
      <c r="C16" s="6" t="s">
        <v>30</v>
      </c>
      <c r="D16" s="7">
        <f>(SUMIFS(E15:I15,E15:I15,"&gt;0"))/(COUNTIF(E15:I15,"&gt;0"))</f>
        <v>0.94444444444444442</v>
      </c>
    </row>
    <row r="17" spans="3:4" x14ac:dyDescent="0.25">
      <c r="C17" s="6" t="s">
        <v>33</v>
      </c>
      <c r="D17" s="1">
        <f>_xlfn.STDEV.P(E15:I15)</f>
        <v>0</v>
      </c>
    </row>
    <row r="18" spans="3:4" x14ac:dyDescent="0.25">
      <c r="C18" s="6" t="s">
        <v>31</v>
      </c>
      <c r="D18" s="1">
        <f>_xlfn.QUARTILE.EXC(E15:I15,1)</f>
        <v>0.94444444444444442</v>
      </c>
    </row>
    <row r="19" spans="3:4" x14ac:dyDescent="0.25">
      <c r="C19" s="6" t="s">
        <v>36</v>
      </c>
      <c r="D19" s="7">
        <f>MEDIAN(E15:I15)</f>
        <v>0.94444444444444442</v>
      </c>
    </row>
    <row r="20" spans="3:4" x14ac:dyDescent="0.25">
      <c r="C20" s="6" t="s">
        <v>32</v>
      </c>
      <c r="D20" s="1">
        <f>_xlfn.QUARTILE.EXC(E15:I15,3)</f>
        <v>0.94444444444444442</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I20"/>
  <sheetViews>
    <sheetView topLeftCell="A13" workbookViewId="0">
      <selection activeCell="L5" sqref="L5"/>
    </sheetView>
  </sheetViews>
  <sheetFormatPr defaultRowHeight="15" x14ac:dyDescent="0.25"/>
  <cols>
    <col min="2" max="2" width="68.28515625" customWidth="1"/>
    <col min="3" max="3" width="18.42578125" bestFit="1" customWidth="1"/>
  </cols>
  <sheetData>
    <row r="1" spans="1:9" x14ac:dyDescent="0.25">
      <c r="A1" s="1" t="s">
        <v>0</v>
      </c>
      <c r="B1" s="1" t="s">
        <v>1</v>
      </c>
      <c r="C1" s="1" t="s">
        <v>2</v>
      </c>
      <c r="D1" s="1" t="s">
        <v>3</v>
      </c>
      <c r="E1" s="1">
        <v>2019</v>
      </c>
      <c r="F1" s="1">
        <f>E1-1</f>
        <v>2018</v>
      </c>
      <c r="G1" s="1">
        <f t="shared" ref="G1:I1" si="0">F1-1</f>
        <v>2017</v>
      </c>
      <c r="H1" s="1">
        <f t="shared" si="0"/>
        <v>2016</v>
      </c>
      <c r="I1" s="1">
        <f t="shared" si="0"/>
        <v>2015</v>
      </c>
    </row>
    <row r="2" spans="1:9" ht="45" x14ac:dyDescent="0.25">
      <c r="A2" s="2">
        <v>1</v>
      </c>
      <c r="B2" s="3" t="s">
        <v>4</v>
      </c>
      <c r="C2" s="2" t="s">
        <v>5</v>
      </c>
      <c r="D2" s="2">
        <v>2</v>
      </c>
      <c r="E2" s="1">
        <v>2</v>
      </c>
      <c r="F2" s="1">
        <v>2</v>
      </c>
      <c r="G2" s="1">
        <v>2</v>
      </c>
      <c r="H2" s="1">
        <v>2</v>
      </c>
      <c r="I2" s="1">
        <v>2</v>
      </c>
    </row>
    <row r="3" spans="1:9" ht="60" x14ac:dyDescent="0.25">
      <c r="A3" s="1">
        <f>A2+1</f>
        <v>2</v>
      </c>
      <c r="B3" s="4" t="s">
        <v>18</v>
      </c>
      <c r="C3" s="1" t="s">
        <v>6</v>
      </c>
      <c r="D3" s="1">
        <v>2</v>
      </c>
      <c r="E3" s="1">
        <v>2</v>
      </c>
      <c r="F3" s="1">
        <v>2</v>
      </c>
      <c r="G3" s="1">
        <v>2</v>
      </c>
      <c r="H3" s="1">
        <v>2</v>
      </c>
      <c r="I3" s="1">
        <v>2</v>
      </c>
    </row>
    <row r="4" spans="1:9" ht="60" x14ac:dyDescent="0.25">
      <c r="A4" s="1">
        <f t="shared" ref="A4:A13" si="1">A3+1</f>
        <v>3</v>
      </c>
      <c r="B4" s="4" t="s">
        <v>19</v>
      </c>
      <c r="C4" s="1" t="s">
        <v>7</v>
      </c>
      <c r="D4" s="1">
        <v>1</v>
      </c>
      <c r="E4" s="1">
        <v>1</v>
      </c>
      <c r="F4" s="1">
        <v>1</v>
      </c>
      <c r="G4" s="1">
        <v>1</v>
      </c>
      <c r="H4" s="1">
        <v>1</v>
      </c>
      <c r="I4" s="1">
        <v>1</v>
      </c>
    </row>
    <row r="5" spans="1:9" ht="45" x14ac:dyDescent="0.25">
      <c r="A5" s="1">
        <f t="shared" si="1"/>
        <v>4</v>
      </c>
      <c r="B5" s="4" t="s">
        <v>20</v>
      </c>
      <c r="C5" s="1" t="s">
        <v>8</v>
      </c>
      <c r="D5" s="1">
        <v>1</v>
      </c>
      <c r="E5" s="1">
        <v>1</v>
      </c>
      <c r="F5" s="1">
        <v>1</v>
      </c>
      <c r="G5" s="1">
        <v>1</v>
      </c>
      <c r="H5" s="1">
        <v>1</v>
      </c>
      <c r="I5" s="1">
        <v>1</v>
      </c>
    </row>
    <row r="6" spans="1:9" ht="60" x14ac:dyDescent="0.25">
      <c r="A6" s="1">
        <f t="shared" si="1"/>
        <v>5</v>
      </c>
      <c r="B6" s="4" t="s">
        <v>21</v>
      </c>
      <c r="C6" s="1" t="s">
        <v>9</v>
      </c>
      <c r="D6" s="1">
        <v>1</v>
      </c>
      <c r="E6" s="1">
        <v>1</v>
      </c>
      <c r="F6" s="1">
        <v>1</v>
      </c>
      <c r="G6" s="1">
        <v>1</v>
      </c>
      <c r="H6" s="1">
        <v>1</v>
      </c>
      <c r="I6" s="1">
        <v>1</v>
      </c>
    </row>
    <row r="7" spans="1:9" ht="75" x14ac:dyDescent="0.25">
      <c r="A7" s="1">
        <f t="shared" si="1"/>
        <v>6</v>
      </c>
      <c r="B7" s="4" t="s">
        <v>22</v>
      </c>
      <c r="C7" s="1" t="s">
        <v>10</v>
      </c>
      <c r="D7" s="1">
        <v>1</v>
      </c>
      <c r="E7" s="1">
        <v>1</v>
      </c>
      <c r="F7" s="1">
        <v>1</v>
      </c>
      <c r="G7" s="1">
        <v>1</v>
      </c>
      <c r="H7" s="1">
        <v>1</v>
      </c>
      <c r="I7" s="1">
        <v>1</v>
      </c>
    </row>
    <row r="8" spans="1:9" ht="60" x14ac:dyDescent="0.25">
      <c r="A8" s="1">
        <f t="shared" si="1"/>
        <v>7</v>
      </c>
      <c r="B8" s="4" t="s">
        <v>23</v>
      </c>
      <c r="C8" s="1" t="s">
        <v>11</v>
      </c>
      <c r="D8" s="1">
        <v>1</v>
      </c>
      <c r="E8" s="1">
        <v>1</v>
      </c>
      <c r="F8" s="1">
        <v>1</v>
      </c>
      <c r="G8" s="1">
        <v>1</v>
      </c>
      <c r="H8" s="1">
        <v>1</v>
      </c>
      <c r="I8" s="1">
        <v>1</v>
      </c>
    </row>
    <row r="9" spans="1:9" ht="90" x14ac:dyDescent="0.25">
      <c r="A9" s="1">
        <f t="shared" si="1"/>
        <v>8</v>
      </c>
      <c r="B9" s="4" t="s">
        <v>24</v>
      </c>
      <c r="C9" s="1" t="s">
        <v>12</v>
      </c>
      <c r="D9" s="1">
        <v>2</v>
      </c>
      <c r="E9" s="1">
        <v>2</v>
      </c>
      <c r="F9" s="1">
        <v>2</v>
      </c>
      <c r="G9" s="1">
        <v>2</v>
      </c>
      <c r="H9" s="1">
        <v>2</v>
      </c>
      <c r="I9" s="1">
        <v>2</v>
      </c>
    </row>
    <row r="10" spans="1:9" x14ac:dyDescent="0.25">
      <c r="A10" s="1">
        <f t="shared" si="1"/>
        <v>9</v>
      </c>
      <c r="B10" s="4" t="s">
        <v>13</v>
      </c>
      <c r="C10" s="1" t="s">
        <v>14</v>
      </c>
      <c r="D10" s="1">
        <v>2</v>
      </c>
      <c r="E10" s="1">
        <v>2</v>
      </c>
      <c r="F10" s="1">
        <v>2</v>
      </c>
      <c r="G10" s="1">
        <v>2</v>
      </c>
      <c r="H10" s="1">
        <v>2</v>
      </c>
      <c r="I10" s="1">
        <v>2</v>
      </c>
    </row>
    <row r="11" spans="1:9" ht="45" x14ac:dyDescent="0.25">
      <c r="A11" s="1">
        <f t="shared" si="1"/>
        <v>10</v>
      </c>
      <c r="B11" s="4" t="s">
        <v>25</v>
      </c>
      <c r="C11" s="1" t="s">
        <v>15</v>
      </c>
      <c r="D11" s="1">
        <v>2</v>
      </c>
      <c r="E11" s="1">
        <v>2</v>
      </c>
      <c r="F11" s="1">
        <v>2</v>
      </c>
      <c r="G11" s="1">
        <v>2</v>
      </c>
      <c r="H11" s="1">
        <v>2</v>
      </c>
      <c r="I11" s="1">
        <v>2</v>
      </c>
    </row>
    <row r="12" spans="1:9" ht="45" x14ac:dyDescent="0.25">
      <c r="A12" s="1">
        <f t="shared" si="1"/>
        <v>11</v>
      </c>
      <c r="B12" s="4" t="s">
        <v>26</v>
      </c>
      <c r="C12" s="1" t="s">
        <v>16</v>
      </c>
      <c r="D12" s="1">
        <v>2</v>
      </c>
      <c r="E12" s="1">
        <v>2</v>
      </c>
      <c r="F12" s="1">
        <v>2</v>
      </c>
      <c r="G12" s="1">
        <v>2</v>
      </c>
      <c r="H12" s="1">
        <v>2</v>
      </c>
      <c r="I12" s="1">
        <v>2</v>
      </c>
    </row>
    <row r="13" spans="1:9" ht="75" x14ac:dyDescent="0.25">
      <c r="A13" s="1">
        <f t="shared" si="1"/>
        <v>12</v>
      </c>
      <c r="B13" s="4" t="s">
        <v>27</v>
      </c>
      <c r="C13" s="1" t="s">
        <v>17</v>
      </c>
      <c r="D13" s="1">
        <v>1</v>
      </c>
      <c r="E13" s="1">
        <v>1</v>
      </c>
      <c r="F13" s="1">
        <v>1</v>
      </c>
      <c r="G13" s="1">
        <v>1</v>
      </c>
      <c r="H13" s="1">
        <v>1</v>
      </c>
      <c r="I13" s="1">
        <v>1</v>
      </c>
    </row>
    <row r="14" spans="1:9" x14ac:dyDescent="0.25">
      <c r="C14" s="1" t="s">
        <v>28</v>
      </c>
      <c r="D14" s="1">
        <f>SUM(D2:D13)</f>
        <v>18</v>
      </c>
      <c r="E14" s="1">
        <f t="shared" ref="E14:I14" si="2">SUM(E2:E13)</f>
        <v>18</v>
      </c>
      <c r="F14" s="1">
        <f t="shared" si="2"/>
        <v>18</v>
      </c>
      <c r="G14" s="1">
        <f>SUM(G2:G13)</f>
        <v>18</v>
      </c>
      <c r="H14" s="1">
        <f t="shared" si="2"/>
        <v>18</v>
      </c>
      <c r="I14" s="1">
        <f t="shared" si="2"/>
        <v>18</v>
      </c>
    </row>
    <row r="15" spans="1:9" x14ac:dyDescent="0.25">
      <c r="B15" s="9" t="s">
        <v>62</v>
      </c>
      <c r="C15" s="1" t="s">
        <v>29</v>
      </c>
      <c r="D15" s="5">
        <f>D14/$D$14</f>
        <v>1</v>
      </c>
      <c r="E15" s="5">
        <f t="shared" ref="E15:I15" si="3">E14/$D$14</f>
        <v>1</v>
      </c>
      <c r="F15" s="5">
        <f t="shared" si="3"/>
        <v>1</v>
      </c>
      <c r="G15" s="5">
        <f t="shared" si="3"/>
        <v>1</v>
      </c>
      <c r="H15" s="5">
        <f t="shared" si="3"/>
        <v>1</v>
      </c>
      <c r="I15" s="5">
        <f t="shared" si="3"/>
        <v>1</v>
      </c>
    </row>
    <row r="16" spans="1:9" x14ac:dyDescent="0.25">
      <c r="C16" s="6" t="s">
        <v>30</v>
      </c>
      <c r="D16" s="7">
        <f>(SUMIFS(E15:I15,E15:I15,"&gt;0"))/(COUNTIF(E15:I15,"&gt;0"))</f>
        <v>1</v>
      </c>
    </row>
    <row r="17" spans="3:4" x14ac:dyDescent="0.25">
      <c r="C17" s="6" t="s">
        <v>33</v>
      </c>
      <c r="D17" s="1">
        <f>_xlfn.STDEV.P(E15:H15)</f>
        <v>0</v>
      </c>
    </row>
    <row r="18" spans="3:4" x14ac:dyDescent="0.25">
      <c r="C18" s="6" t="s">
        <v>31</v>
      </c>
      <c r="D18" s="1">
        <f>_xlfn.QUARTILE.EXC(E15:H15,1)</f>
        <v>1</v>
      </c>
    </row>
    <row r="19" spans="3:4" x14ac:dyDescent="0.25">
      <c r="C19" s="6" t="s">
        <v>36</v>
      </c>
      <c r="D19" s="7">
        <f>MEDIAN(E15:H15)</f>
        <v>1</v>
      </c>
    </row>
    <row r="20" spans="3:4" x14ac:dyDescent="0.25">
      <c r="C20" s="6" t="s">
        <v>32</v>
      </c>
      <c r="D20" s="1">
        <f>_xlfn.QUARTILE.EXC(E15:H15,3)</f>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20"/>
  <sheetViews>
    <sheetView topLeftCell="A16" workbookViewId="0">
      <selection activeCell="K43" sqref="K43"/>
    </sheetView>
  </sheetViews>
  <sheetFormatPr defaultRowHeight="15" x14ac:dyDescent="0.25"/>
  <cols>
    <col min="2" max="2" width="68.28515625" customWidth="1"/>
    <col min="3" max="3" width="18.42578125" bestFit="1" customWidth="1"/>
  </cols>
  <sheetData>
    <row r="1" spans="1:9" x14ac:dyDescent="0.25">
      <c r="A1" s="1" t="s">
        <v>0</v>
      </c>
      <c r="B1" s="1" t="s">
        <v>1</v>
      </c>
      <c r="C1" s="1" t="s">
        <v>2</v>
      </c>
      <c r="D1" s="1" t="s">
        <v>3</v>
      </c>
      <c r="E1" s="1">
        <v>2019</v>
      </c>
      <c r="F1" s="1">
        <f>E1-1</f>
        <v>2018</v>
      </c>
      <c r="G1" s="1">
        <f t="shared" ref="G1:I1" si="0">F1-1</f>
        <v>2017</v>
      </c>
      <c r="H1" s="1">
        <f t="shared" si="0"/>
        <v>2016</v>
      </c>
      <c r="I1" s="1">
        <f t="shared" si="0"/>
        <v>2015</v>
      </c>
    </row>
    <row r="2" spans="1:9" ht="45" x14ac:dyDescent="0.25">
      <c r="A2" s="2">
        <v>1</v>
      </c>
      <c r="B2" s="3" t="s">
        <v>4</v>
      </c>
      <c r="C2" s="2" t="s">
        <v>5</v>
      </c>
      <c r="D2" s="2">
        <v>2</v>
      </c>
      <c r="E2" s="8">
        <v>2</v>
      </c>
      <c r="F2" s="8">
        <v>2</v>
      </c>
      <c r="G2" s="8">
        <v>2</v>
      </c>
      <c r="H2" s="8">
        <v>2</v>
      </c>
      <c r="I2" s="8">
        <v>2</v>
      </c>
    </row>
    <row r="3" spans="1:9" ht="60" x14ac:dyDescent="0.25">
      <c r="A3" s="1">
        <f>A2+1</f>
        <v>2</v>
      </c>
      <c r="B3" s="4" t="s">
        <v>18</v>
      </c>
      <c r="C3" s="1" t="s">
        <v>6</v>
      </c>
      <c r="D3" s="1">
        <v>2</v>
      </c>
      <c r="E3" s="1">
        <v>2</v>
      </c>
      <c r="F3" s="1">
        <v>2</v>
      </c>
      <c r="G3" s="1">
        <v>2</v>
      </c>
      <c r="H3" s="1">
        <v>2</v>
      </c>
      <c r="I3" s="1">
        <v>2</v>
      </c>
    </row>
    <row r="4" spans="1:9" ht="60" x14ac:dyDescent="0.25">
      <c r="A4" s="1">
        <f t="shared" ref="A4:A13" si="1">A3+1</f>
        <v>3</v>
      </c>
      <c r="B4" s="4" t="s">
        <v>19</v>
      </c>
      <c r="C4" s="1" t="s">
        <v>7</v>
      </c>
      <c r="D4" s="1">
        <v>1</v>
      </c>
      <c r="E4" s="1">
        <v>0</v>
      </c>
      <c r="F4" s="1">
        <v>0</v>
      </c>
      <c r="G4" s="1">
        <v>0</v>
      </c>
      <c r="H4" s="1">
        <v>0</v>
      </c>
      <c r="I4" s="1">
        <v>0</v>
      </c>
    </row>
    <row r="5" spans="1:9" ht="45" x14ac:dyDescent="0.25">
      <c r="A5" s="1">
        <f t="shared" si="1"/>
        <v>4</v>
      </c>
      <c r="B5" s="4" t="s">
        <v>20</v>
      </c>
      <c r="C5" s="1" t="s">
        <v>8</v>
      </c>
      <c r="D5" s="1">
        <v>1</v>
      </c>
      <c r="E5" s="1">
        <v>0</v>
      </c>
      <c r="F5" s="1">
        <v>0</v>
      </c>
      <c r="G5" s="1">
        <v>0</v>
      </c>
      <c r="H5" s="1">
        <v>0</v>
      </c>
      <c r="I5" s="1">
        <v>0</v>
      </c>
    </row>
    <row r="6" spans="1:9" ht="60" x14ac:dyDescent="0.25">
      <c r="A6" s="1">
        <f t="shared" si="1"/>
        <v>5</v>
      </c>
      <c r="B6" s="4" t="s">
        <v>21</v>
      </c>
      <c r="C6" s="1" t="s">
        <v>9</v>
      </c>
      <c r="D6" s="1">
        <v>1</v>
      </c>
      <c r="E6" s="1">
        <v>0</v>
      </c>
      <c r="F6" s="1">
        <v>0</v>
      </c>
      <c r="G6" s="1">
        <v>0</v>
      </c>
      <c r="H6" s="1">
        <v>0</v>
      </c>
      <c r="I6" s="1">
        <v>0</v>
      </c>
    </row>
    <row r="7" spans="1:9" ht="75" x14ac:dyDescent="0.25">
      <c r="A7" s="1">
        <f t="shared" si="1"/>
        <v>6</v>
      </c>
      <c r="B7" s="4" t="s">
        <v>22</v>
      </c>
      <c r="C7" s="1" t="s">
        <v>10</v>
      </c>
      <c r="D7" s="1">
        <v>1</v>
      </c>
      <c r="E7" s="1">
        <v>0</v>
      </c>
      <c r="F7" s="1">
        <v>0</v>
      </c>
      <c r="G7" s="1">
        <v>0</v>
      </c>
      <c r="H7" s="1">
        <v>0</v>
      </c>
      <c r="I7" s="1">
        <v>0</v>
      </c>
    </row>
    <row r="8" spans="1:9" ht="60" x14ac:dyDescent="0.25">
      <c r="A8" s="1">
        <f t="shared" si="1"/>
        <v>7</v>
      </c>
      <c r="B8" s="4" t="s">
        <v>23</v>
      </c>
      <c r="C8" s="1" t="s">
        <v>11</v>
      </c>
      <c r="D8" s="1">
        <v>1</v>
      </c>
      <c r="E8" s="1">
        <v>0</v>
      </c>
      <c r="F8" s="1">
        <v>0</v>
      </c>
      <c r="G8" s="1">
        <v>0</v>
      </c>
      <c r="H8" s="1">
        <v>0</v>
      </c>
      <c r="I8" s="1">
        <v>0</v>
      </c>
    </row>
    <row r="9" spans="1:9" ht="90" x14ac:dyDescent="0.25">
      <c r="A9" s="1">
        <f t="shared" si="1"/>
        <v>8</v>
      </c>
      <c r="B9" s="4" t="s">
        <v>24</v>
      </c>
      <c r="C9" s="1" t="s">
        <v>12</v>
      </c>
      <c r="D9" s="1">
        <v>2</v>
      </c>
      <c r="E9" s="1">
        <v>0</v>
      </c>
      <c r="F9" s="1">
        <v>0</v>
      </c>
      <c r="G9" s="1">
        <v>0</v>
      </c>
      <c r="H9" s="1">
        <v>0</v>
      </c>
      <c r="I9" s="1">
        <v>0</v>
      </c>
    </row>
    <row r="10" spans="1:9" x14ac:dyDescent="0.25">
      <c r="A10" s="1">
        <f t="shared" si="1"/>
        <v>9</v>
      </c>
      <c r="B10" s="4" t="s">
        <v>13</v>
      </c>
      <c r="C10" s="1" t="s">
        <v>14</v>
      </c>
      <c r="D10" s="1">
        <v>2</v>
      </c>
      <c r="E10" s="1">
        <v>0</v>
      </c>
      <c r="F10" s="1">
        <v>0</v>
      </c>
      <c r="G10" s="1">
        <v>0</v>
      </c>
      <c r="H10" s="1">
        <v>0</v>
      </c>
      <c r="I10" s="1">
        <v>0</v>
      </c>
    </row>
    <row r="11" spans="1:9" ht="45" x14ac:dyDescent="0.25">
      <c r="A11" s="1">
        <f t="shared" si="1"/>
        <v>10</v>
      </c>
      <c r="B11" s="4" t="s">
        <v>25</v>
      </c>
      <c r="C11" s="1" t="s">
        <v>15</v>
      </c>
      <c r="D11" s="1">
        <v>2</v>
      </c>
      <c r="E11" s="1">
        <v>0</v>
      </c>
      <c r="F11" s="1">
        <v>0</v>
      </c>
      <c r="G11" s="1">
        <v>0</v>
      </c>
      <c r="H11" s="1">
        <v>0</v>
      </c>
      <c r="I11" s="1">
        <v>0</v>
      </c>
    </row>
    <row r="12" spans="1:9" ht="45" x14ac:dyDescent="0.25">
      <c r="A12" s="1">
        <f t="shared" si="1"/>
        <v>11</v>
      </c>
      <c r="B12" s="4" t="s">
        <v>26</v>
      </c>
      <c r="C12" s="1" t="s">
        <v>16</v>
      </c>
      <c r="D12" s="1">
        <v>2</v>
      </c>
      <c r="E12" s="1">
        <v>0</v>
      </c>
      <c r="F12" s="1">
        <v>0</v>
      </c>
      <c r="G12" s="1">
        <v>0</v>
      </c>
      <c r="H12" s="1">
        <v>0</v>
      </c>
      <c r="I12" s="1">
        <v>0</v>
      </c>
    </row>
    <row r="13" spans="1:9" ht="75" x14ac:dyDescent="0.25">
      <c r="A13" s="1">
        <f t="shared" si="1"/>
        <v>12</v>
      </c>
      <c r="B13" s="4" t="s">
        <v>27</v>
      </c>
      <c r="C13" s="1" t="s">
        <v>17</v>
      </c>
      <c r="D13" s="1">
        <v>1</v>
      </c>
      <c r="E13" s="1">
        <v>0</v>
      </c>
      <c r="F13" s="1">
        <v>0</v>
      </c>
      <c r="G13" s="1">
        <v>0</v>
      </c>
      <c r="H13" s="1">
        <v>0</v>
      </c>
      <c r="I13" s="1">
        <v>0</v>
      </c>
    </row>
    <row r="14" spans="1:9" x14ac:dyDescent="0.25">
      <c r="C14" s="1" t="s">
        <v>28</v>
      </c>
      <c r="D14" s="1">
        <f>SUM(D2:D13)</f>
        <v>18</v>
      </c>
      <c r="E14" s="1">
        <f t="shared" ref="E14:I14" si="2">SUM(E2:E13)</f>
        <v>4</v>
      </c>
      <c r="F14" s="1">
        <f t="shared" si="2"/>
        <v>4</v>
      </c>
      <c r="G14" s="1">
        <f>SUM(G2:G13)</f>
        <v>4</v>
      </c>
      <c r="H14" s="1">
        <f t="shared" si="2"/>
        <v>4</v>
      </c>
      <c r="I14" s="1">
        <f t="shared" si="2"/>
        <v>4</v>
      </c>
    </row>
    <row r="15" spans="1:9" x14ac:dyDescent="0.25">
      <c r="B15" s="9" t="s">
        <v>39</v>
      </c>
      <c r="C15" s="1" t="s">
        <v>29</v>
      </c>
      <c r="D15" s="5">
        <f>D14/$D$14</f>
        <v>1</v>
      </c>
      <c r="E15" s="5">
        <f t="shared" ref="E15:I15" si="3">E14/$D$14</f>
        <v>0.22222222222222221</v>
      </c>
      <c r="F15" s="5">
        <f t="shared" si="3"/>
        <v>0.22222222222222221</v>
      </c>
      <c r="G15" s="5">
        <f t="shared" si="3"/>
        <v>0.22222222222222221</v>
      </c>
      <c r="H15" s="5">
        <f t="shared" si="3"/>
        <v>0.22222222222222221</v>
      </c>
      <c r="I15" s="5">
        <f t="shared" si="3"/>
        <v>0.22222222222222221</v>
      </c>
    </row>
    <row r="16" spans="1:9" x14ac:dyDescent="0.25">
      <c r="C16" s="6" t="s">
        <v>30</v>
      </c>
      <c r="D16" s="7">
        <f>(SUMIFS(E15:I15,E15:I15,"&gt;0"))/(COUNTIF(E15:I15,"&gt;0"))</f>
        <v>0.22222222222222224</v>
      </c>
    </row>
    <row r="17" spans="3:4" x14ac:dyDescent="0.25">
      <c r="C17" s="6" t="s">
        <v>33</v>
      </c>
      <c r="D17" s="1">
        <f>_xlfn.STDEV.P(E15:I15)</f>
        <v>2.7755575615628914E-17</v>
      </c>
    </row>
    <row r="18" spans="3:4" x14ac:dyDescent="0.25">
      <c r="C18" s="6" t="s">
        <v>31</v>
      </c>
      <c r="D18" s="1">
        <f>_xlfn.QUARTILE.EXC(E15:I15,1)</f>
        <v>0.22222222222222221</v>
      </c>
    </row>
    <row r="19" spans="3:4" x14ac:dyDescent="0.25">
      <c r="C19" s="6" t="s">
        <v>36</v>
      </c>
      <c r="D19" s="7">
        <f>MEDIAN(E15:I15)</f>
        <v>0.22222222222222221</v>
      </c>
    </row>
    <row r="20" spans="3:4" x14ac:dyDescent="0.25">
      <c r="C20" s="6" t="s">
        <v>32</v>
      </c>
      <c r="D20" s="1">
        <f>_xlfn.QUARTILE.EXC(E15:I15,3)</f>
        <v>0.22222222222222221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0"/>
  <sheetViews>
    <sheetView topLeftCell="A7" workbookViewId="0">
      <selection activeCell="E2" sqref="E2:I13"/>
    </sheetView>
  </sheetViews>
  <sheetFormatPr defaultRowHeight="15" x14ac:dyDescent="0.25"/>
  <cols>
    <col min="2" max="2" width="68.28515625" customWidth="1"/>
    <col min="3" max="3" width="18.42578125" bestFit="1" customWidth="1"/>
  </cols>
  <sheetData>
    <row r="1" spans="1:9" x14ac:dyDescent="0.25">
      <c r="A1" s="1" t="s">
        <v>0</v>
      </c>
      <c r="B1" s="1" t="s">
        <v>1</v>
      </c>
      <c r="C1" s="1" t="s">
        <v>2</v>
      </c>
      <c r="D1" s="1" t="s">
        <v>3</v>
      </c>
      <c r="E1" s="1">
        <v>2019</v>
      </c>
      <c r="F1" s="1">
        <f>E1-1</f>
        <v>2018</v>
      </c>
      <c r="G1" s="1">
        <f t="shared" ref="G1:I1" si="0">F1-1</f>
        <v>2017</v>
      </c>
      <c r="H1" s="1">
        <f t="shared" si="0"/>
        <v>2016</v>
      </c>
      <c r="I1" s="1">
        <f t="shared" si="0"/>
        <v>2015</v>
      </c>
    </row>
    <row r="2" spans="1:9" ht="45" x14ac:dyDescent="0.25">
      <c r="A2" s="2">
        <v>1</v>
      </c>
      <c r="B2" s="3" t="s">
        <v>4</v>
      </c>
      <c r="C2" s="2" t="s">
        <v>5</v>
      </c>
      <c r="D2" s="2">
        <v>2</v>
      </c>
      <c r="E2" s="8">
        <v>2</v>
      </c>
      <c r="F2" s="8">
        <v>2</v>
      </c>
      <c r="G2" s="8">
        <v>2</v>
      </c>
      <c r="H2" s="8">
        <v>2</v>
      </c>
      <c r="I2" s="8">
        <v>2</v>
      </c>
    </row>
    <row r="3" spans="1:9" ht="60" x14ac:dyDescent="0.25">
      <c r="A3" s="1">
        <f>A2+1</f>
        <v>2</v>
      </c>
      <c r="B3" s="4" t="s">
        <v>18</v>
      </c>
      <c r="C3" s="1" t="s">
        <v>6</v>
      </c>
      <c r="D3" s="1">
        <v>2</v>
      </c>
      <c r="E3" s="1">
        <v>2</v>
      </c>
      <c r="F3" s="1">
        <v>2</v>
      </c>
      <c r="G3" s="1">
        <v>2</v>
      </c>
      <c r="H3" s="1">
        <v>2</v>
      </c>
      <c r="I3" s="1">
        <v>2</v>
      </c>
    </row>
    <row r="4" spans="1:9" ht="60" x14ac:dyDescent="0.25">
      <c r="A4" s="1">
        <f t="shared" ref="A4:A13" si="1">A3+1</f>
        <v>3</v>
      </c>
      <c r="B4" s="4" t="s">
        <v>19</v>
      </c>
      <c r="C4" s="1" t="s">
        <v>7</v>
      </c>
      <c r="D4" s="1">
        <v>1</v>
      </c>
      <c r="E4" s="1">
        <v>1</v>
      </c>
      <c r="F4" s="1">
        <v>1</v>
      </c>
      <c r="G4" s="1">
        <v>1</v>
      </c>
      <c r="H4" s="1">
        <v>1</v>
      </c>
      <c r="I4" s="1">
        <v>1</v>
      </c>
    </row>
    <row r="5" spans="1:9" ht="45" x14ac:dyDescent="0.25">
      <c r="A5" s="1">
        <f t="shared" si="1"/>
        <v>4</v>
      </c>
      <c r="B5" s="4" t="s">
        <v>20</v>
      </c>
      <c r="C5" s="1" t="s">
        <v>8</v>
      </c>
      <c r="D5" s="1">
        <v>1</v>
      </c>
      <c r="E5" s="1">
        <v>1</v>
      </c>
      <c r="F5" s="1">
        <v>1</v>
      </c>
      <c r="G5" s="1">
        <v>1</v>
      </c>
      <c r="H5" s="1">
        <v>1</v>
      </c>
      <c r="I5" s="1">
        <v>1</v>
      </c>
    </row>
    <row r="6" spans="1:9" ht="60" x14ac:dyDescent="0.25">
      <c r="A6" s="1">
        <f t="shared" si="1"/>
        <v>5</v>
      </c>
      <c r="B6" s="4" t="s">
        <v>21</v>
      </c>
      <c r="C6" s="1" t="s">
        <v>9</v>
      </c>
      <c r="D6" s="1">
        <v>1</v>
      </c>
      <c r="E6" s="1">
        <v>1</v>
      </c>
      <c r="F6" s="1">
        <v>1</v>
      </c>
      <c r="G6" s="1">
        <v>1</v>
      </c>
      <c r="H6" s="1">
        <v>1</v>
      </c>
      <c r="I6" s="1">
        <v>1</v>
      </c>
    </row>
    <row r="7" spans="1:9" ht="75" x14ac:dyDescent="0.25">
      <c r="A7" s="1">
        <f t="shared" si="1"/>
        <v>6</v>
      </c>
      <c r="B7" s="4" t="s">
        <v>22</v>
      </c>
      <c r="C7" s="1" t="s">
        <v>10</v>
      </c>
      <c r="D7" s="1">
        <v>1</v>
      </c>
      <c r="E7" s="1">
        <v>1</v>
      </c>
      <c r="F7" s="1">
        <v>1</v>
      </c>
      <c r="G7" s="1">
        <v>1</v>
      </c>
      <c r="H7" s="1">
        <v>1</v>
      </c>
      <c r="I7" s="1">
        <v>1</v>
      </c>
    </row>
    <row r="8" spans="1:9" ht="60" x14ac:dyDescent="0.25">
      <c r="A8" s="1">
        <f t="shared" si="1"/>
        <v>7</v>
      </c>
      <c r="B8" s="4" t="s">
        <v>23</v>
      </c>
      <c r="C8" s="1" t="s">
        <v>11</v>
      </c>
      <c r="D8" s="1">
        <v>1</v>
      </c>
      <c r="E8" s="1">
        <v>1</v>
      </c>
      <c r="F8" s="1">
        <v>0</v>
      </c>
      <c r="G8" s="1">
        <v>0</v>
      </c>
      <c r="H8" s="1">
        <v>0</v>
      </c>
      <c r="I8" s="1">
        <v>0</v>
      </c>
    </row>
    <row r="9" spans="1:9" ht="90" x14ac:dyDescent="0.25">
      <c r="A9" s="1">
        <f t="shared" si="1"/>
        <v>8</v>
      </c>
      <c r="B9" s="4" t="s">
        <v>24</v>
      </c>
      <c r="C9" s="1" t="s">
        <v>12</v>
      </c>
      <c r="D9" s="1">
        <v>2</v>
      </c>
      <c r="E9" s="1">
        <v>2</v>
      </c>
      <c r="F9" s="1">
        <v>2</v>
      </c>
      <c r="G9" s="1">
        <v>2</v>
      </c>
      <c r="H9" s="1">
        <v>2</v>
      </c>
      <c r="I9" s="1">
        <v>2</v>
      </c>
    </row>
    <row r="10" spans="1:9" x14ac:dyDescent="0.25">
      <c r="A10" s="1">
        <f t="shared" si="1"/>
        <v>9</v>
      </c>
      <c r="B10" s="4" t="s">
        <v>13</v>
      </c>
      <c r="C10" s="1" t="s">
        <v>14</v>
      </c>
      <c r="D10" s="1">
        <v>2</v>
      </c>
      <c r="E10" s="1">
        <v>2</v>
      </c>
      <c r="F10" s="1">
        <v>1</v>
      </c>
      <c r="G10" s="1">
        <v>1</v>
      </c>
      <c r="H10" s="1">
        <v>1</v>
      </c>
      <c r="I10" s="1">
        <v>1</v>
      </c>
    </row>
    <row r="11" spans="1:9" ht="45" x14ac:dyDescent="0.25">
      <c r="A11" s="1">
        <f t="shared" si="1"/>
        <v>10</v>
      </c>
      <c r="B11" s="4" t="s">
        <v>25</v>
      </c>
      <c r="C11" s="1" t="s">
        <v>15</v>
      </c>
      <c r="D11" s="1">
        <v>2</v>
      </c>
      <c r="E11" s="1">
        <v>2</v>
      </c>
      <c r="F11" s="1">
        <v>1</v>
      </c>
      <c r="G11" s="1">
        <v>1</v>
      </c>
      <c r="H11" s="1">
        <v>1</v>
      </c>
      <c r="I11" s="1">
        <v>1</v>
      </c>
    </row>
    <row r="12" spans="1:9" ht="45" x14ac:dyDescent="0.25">
      <c r="A12" s="1">
        <f t="shared" si="1"/>
        <v>11</v>
      </c>
      <c r="B12" s="4" t="s">
        <v>26</v>
      </c>
      <c r="C12" s="1" t="s">
        <v>16</v>
      </c>
      <c r="D12" s="1">
        <v>2</v>
      </c>
      <c r="E12" s="1">
        <v>2</v>
      </c>
      <c r="F12" s="1">
        <v>1</v>
      </c>
      <c r="G12" s="1">
        <v>1</v>
      </c>
      <c r="H12" s="1">
        <v>1</v>
      </c>
      <c r="I12" s="1">
        <v>1</v>
      </c>
    </row>
    <row r="13" spans="1:9" ht="75" x14ac:dyDescent="0.25">
      <c r="A13" s="1">
        <f t="shared" si="1"/>
        <v>12</v>
      </c>
      <c r="B13" s="4" t="s">
        <v>27</v>
      </c>
      <c r="C13" s="1" t="s">
        <v>17</v>
      </c>
      <c r="D13" s="1">
        <v>1</v>
      </c>
      <c r="E13" s="1">
        <v>1</v>
      </c>
      <c r="F13" s="1">
        <v>1</v>
      </c>
      <c r="G13" s="1">
        <v>1</v>
      </c>
      <c r="H13" s="1">
        <v>1</v>
      </c>
      <c r="I13" s="1">
        <v>1</v>
      </c>
    </row>
    <row r="14" spans="1:9" x14ac:dyDescent="0.25">
      <c r="C14" s="1" t="s">
        <v>28</v>
      </c>
      <c r="D14" s="1">
        <f>SUM(D2:D13)</f>
        <v>18</v>
      </c>
      <c r="E14" s="1">
        <f t="shared" ref="E14:I14" si="2">SUM(E2:E13)</f>
        <v>18</v>
      </c>
      <c r="F14" s="1">
        <f t="shared" si="2"/>
        <v>14</v>
      </c>
      <c r="G14" s="1">
        <f>SUM(G2:G13)</f>
        <v>14</v>
      </c>
      <c r="H14" s="1">
        <f t="shared" si="2"/>
        <v>14</v>
      </c>
      <c r="I14" s="1">
        <f t="shared" si="2"/>
        <v>14</v>
      </c>
    </row>
    <row r="15" spans="1:9" x14ac:dyDescent="0.25">
      <c r="B15" s="9" t="s">
        <v>40</v>
      </c>
      <c r="C15" s="1" t="s">
        <v>29</v>
      </c>
      <c r="D15" s="5">
        <f>D14/$D$14</f>
        <v>1</v>
      </c>
      <c r="E15" s="5">
        <f t="shared" ref="E15:I15" si="3">E14/$D$14</f>
        <v>1</v>
      </c>
      <c r="F15" s="5">
        <f t="shared" si="3"/>
        <v>0.77777777777777779</v>
      </c>
      <c r="G15" s="5">
        <f t="shared" si="3"/>
        <v>0.77777777777777779</v>
      </c>
      <c r="H15" s="5">
        <f t="shared" si="3"/>
        <v>0.77777777777777779</v>
      </c>
      <c r="I15" s="5">
        <f t="shared" si="3"/>
        <v>0.77777777777777779</v>
      </c>
    </row>
    <row r="16" spans="1:9" x14ac:dyDescent="0.25">
      <c r="C16" s="6" t="s">
        <v>30</v>
      </c>
      <c r="D16" s="7">
        <f>(SUMIFS(E15:I15,E15:I15,"&gt;0"))/(COUNTIF(E15:I15,"&gt;0"))</f>
        <v>0.82222222222222219</v>
      </c>
    </row>
    <row r="17" spans="3:4" x14ac:dyDescent="0.25">
      <c r="C17" s="6" t="s">
        <v>33</v>
      </c>
      <c r="D17" s="1">
        <f>_xlfn.STDEV.P(E15:I15)</f>
        <v>8.8888888888889891E-2</v>
      </c>
    </row>
    <row r="18" spans="3:4" x14ac:dyDescent="0.25">
      <c r="C18" s="6" t="s">
        <v>31</v>
      </c>
      <c r="D18" s="1">
        <f>_xlfn.QUARTILE.EXC(E15:I15,1)</f>
        <v>0.77777777777777779</v>
      </c>
    </row>
    <row r="19" spans="3:4" x14ac:dyDescent="0.25">
      <c r="C19" s="6" t="s">
        <v>36</v>
      </c>
      <c r="D19" s="7">
        <f>MEDIAN(E15:I15)</f>
        <v>0.77777777777777779</v>
      </c>
    </row>
    <row r="20" spans="3:4" x14ac:dyDescent="0.25">
      <c r="C20" s="6" t="s">
        <v>32</v>
      </c>
      <c r="D20" s="1">
        <f>_xlfn.QUARTILE.EXC(E15:I15,3)</f>
        <v>0.88888888888888884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20"/>
  <sheetViews>
    <sheetView workbookViewId="0">
      <selection activeCell="H2" sqref="H2:H13"/>
    </sheetView>
  </sheetViews>
  <sheetFormatPr defaultRowHeight="15" x14ac:dyDescent="0.25"/>
  <cols>
    <col min="2" max="2" width="68.28515625" customWidth="1"/>
    <col min="3" max="3" width="18.42578125" bestFit="1" customWidth="1"/>
  </cols>
  <sheetData>
    <row r="1" spans="1:9" x14ac:dyDescent="0.25">
      <c r="A1" s="1" t="s">
        <v>0</v>
      </c>
      <c r="B1" s="1" t="s">
        <v>1</v>
      </c>
      <c r="C1" s="1" t="s">
        <v>2</v>
      </c>
      <c r="D1" s="1" t="s">
        <v>3</v>
      </c>
      <c r="E1" s="1">
        <v>2019</v>
      </c>
      <c r="F1" s="1">
        <f>E1-1</f>
        <v>2018</v>
      </c>
      <c r="G1" s="1">
        <f t="shared" ref="G1:I1" si="0">F1-1</f>
        <v>2017</v>
      </c>
      <c r="H1" s="1">
        <f t="shared" si="0"/>
        <v>2016</v>
      </c>
      <c r="I1" s="1">
        <f t="shared" si="0"/>
        <v>2015</v>
      </c>
    </row>
    <row r="2" spans="1:9" ht="45" x14ac:dyDescent="0.25">
      <c r="A2" s="2">
        <v>1</v>
      </c>
      <c r="B2" s="3" t="s">
        <v>4</v>
      </c>
      <c r="C2" s="2" t="s">
        <v>5</v>
      </c>
      <c r="D2" s="2">
        <v>2</v>
      </c>
      <c r="E2" s="8">
        <v>2</v>
      </c>
      <c r="F2" s="8">
        <v>2</v>
      </c>
      <c r="G2" s="8">
        <v>2</v>
      </c>
      <c r="H2" s="8">
        <v>2</v>
      </c>
      <c r="I2" s="8">
        <v>2</v>
      </c>
    </row>
    <row r="3" spans="1:9" ht="60" x14ac:dyDescent="0.25">
      <c r="A3" s="1">
        <f>A2+1</f>
        <v>2</v>
      </c>
      <c r="B3" s="4" t="s">
        <v>18</v>
      </c>
      <c r="C3" s="1" t="s">
        <v>6</v>
      </c>
      <c r="D3" s="1">
        <v>2</v>
      </c>
      <c r="E3" s="1">
        <v>2</v>
      </c>
      <c r="F3" s="1">
        <v>2</v>
      </c>
      <c r="G3" s="1">
        <v>2</v>
      </c>
      <c r="H3" s="1">
        <v>2</v>
      </c>
      <c r="I3" s="1">
        <v>2</v>
      </c>
    </row>
    <row r="4" spans="1:9" ht="60" x14ac:dyDescent="0.25">
      <c r="A4" s="1">
        <f t="shared" ref="A4:A13" si="1">A3+1</f>
        <v>3</v>
      </c>
      <c r="B4" s="4" t="s">
        <v>19</v>
      </c>
      <c r="C4" s="1" t="s">
        <v>7</v>
      </c>
      <c r="D4" s="1">
        <v>1</v>
      </c>
      <c r="E4" s="1">
        <v>1</v>
      </c>
      <c r="F4" s="1">
        <v>1</v>
      </c>
      <c r="G4" s="1">
        <v>1</v>
      </c>
      <c r="H4" s="1">
        <v>1</v>
      </c>
      <c r="I4" s="1">
        <v>1</v>
      </c>
    </row>
    <row r="5" spans="1:9" ht="45" x14ac:dyDescent="0.25">
      <c r="A5" s="1">
        <f t="shared" si="1"/>
        <v>4</v>
      </c>
      <c r="B5" s="4" t="s">
        <v>20</v>
      </c>
      <c r="C5" s="1" t="s">
        <v>8</v>
      </c>
      <c r="D5" s="1">
        <v>1</v>
      </c>
      <c r="E5" s="1">
        <v>1</v>
      </c>
      <c r="F5" s="1">
        <v>1</v>
      </c>
      <c r="G5" s="1">
        <v>1</v>
      </c>
      <c r="H5" s="1">
        <v>1</v>
      </c>
      <c r="I5" s="1">
        <v>1</v>
      </c>
    </row>
    <row r="6" spans="1:9" ht="60" x14ac:dyDescent="0.25">
      <c r="A6" s="1">
        <f t="shared" si="1"/>
        <v>5</v>
      </c>
      <c r="B6" s="4" t="s">
        <v>21</v>
      </c>
      <c r="C6" s="1" t="s">
        <v>9</v>
      </c>
      <c r="D6" s="1">
        <v>1</v>
      </c>
      <c r="E6" s="1">
        <v>1</v>
      </c>
      <c r="F6" s="1">
        <v>1</v>
      </c>
      <c r="G6" s="1">
        <v>1</v>
      </c>
      <c r="H6" s="1">
        <v>1</v>
      </c>
      <c r="I6" s="1">
        <v>1</v>
      </c>
    </row>
    <row r="7" spans="1:9" ht="75" x14ac:dyDescent="0.25">
      <c r="A7" s="1">
        <f t="shared" si="1"/>
        <v>6</v>
      </c>
      <c r="B7" s="4" t="s">
        <v>22</v>
      </c>
      <c r="C7" s="1" t="s">
        <v>10</v>
      </c>
      <c r="D7" s="1">
        <v>1</v>
      </c>
      <c r="E7" s="1">
        <v>1</v>
      </c>
      <c r="F7" s="1">
        <v>1</v>
      </c>
      <c r="G7" s="1">
        <v>1</v>
      </c>
      <c r="H7" s="1">
        <v>1</v>
      </c>
      <c r="I7" s="1">
        <v>1</v>
      </c>
    </row>
    <row r="8" spans="1:9" ht="60" x14ac:dyDescent="0.25">
      <c r="A8" s="1">
        <f t="shared" si="1"/>
        <v>7</v>
      </c>
      <c r="B8" s="4" t="s">
        <v>23</v>
      </c>
      <c r="C8" s="1" t="s">
        <v>11</v>
      </c>
      <c r="D8" s="1">
        <v>1</v>
      </c>
      <c r="E8" s="1">
        <v>1</v>
      </c>
      <c r="F8" s="1">
        <v>1</v>
      </c>
      <c r="G8" s="1">
        <v>1</v>
      </c>
      <c r="H8" s="1">
        <v>1</v>
      </c>
      <c r="I8" s="1">
        <v>1</v>
      </c>
    </row>
    <row r="9" spans="1:9" ht="90" x14ac:dyDescent="0.25">
      <c r="A9" s="1">
        <f t="shared" si="1"/>
        <v>8</v>
      </c>
      <c r="B9" s="4" t="s">
        <v>24</v>
      </c>
      <c r="C9" s="1" t="s">
        <v>12</v>
      </c>
      <c r="D9" s="1">
        <v>2</v>
      </c>
      <c r="E9" s="1">
        <v>2</v>
      </c>
      <c r="F9" s="1">
        <v>2</v>
      </c>
      <c r="G9" s="1">
        <v>2</v>
      </c>
      <c r="H9" s="1">
        <v>2</v>
      </c>
      <c r="I9" s="1">
        <v>2</v>
      </c>
    </row>
    <row r="10" spans="1:9" x14ac:dyDescent="0.25">
      <c r="A10" s="1">
        <f t="shared" si="1"/>
        <v>9</v>
      </c>
      <c r="B10" s="4" t="s">
        <v>13</v>
      </c>
      <c r="C10" s="1" t="s">
        <v>14</v>
      </c>
      <c r="D10" s="1">
        <v>2</v>
      </c>
      <c r="E10" s="1">
        <v>2</v>
      </c>
      <c r="F10" s="1">
        <v>2</v>
      </c>
      <c r="G10" s="1">
        <v>2</v>
      </c>
      <c r="H10" s="1">
        <v>2</v>
      </c>
      <c r="I10" s="1">
        <v>2</v>
      </c>
    </row>
    <row r="11" spans="1:9" ht="45" x14ac:dyDescent="0.25">
      <c r="A11" s="1">
        <f t="shared" si="1"/>
        <v>10</v>
      </c>
      <c r="B11" s="4" t="s">
        <v>25</v>
      </c>
      <c r="C11" s="1" t="s">
        <v>15</v>
      </c>
      <c r="D11" s="1">
        <v>2</v>
      </c>
      <c r="E11" s="1">
        <v>2</v>
      </c>
      <c r="F11" s="1">
        <v>2</v>
      </c>
      <c r="G11" s="1">
        <v>2</v>
      </c>
      <c r="H11" s="1">
        <v>1</v>
      </c>
      <c r="I11" s="1">
        <v>1</v>
      </c>
    </row>
    <row r="12" spans="1:9" ht="45" x14ac:dyDescent="0.25">
      <c r="A12" s="1">
        <f t="shared" si="1"/>
        <v>11</v>
      </c>
      <c r="B12" s="4" t="s">
        <v>26</v>
      </c>
      <c r="C12" s="1" t="s">
        <v>16</v>
      </c>
      <c r="D12" s="1">
        <v>2</v>
      </c>
      <c r="E12" s="1">
        <v>2</v>
      </c>
      <c r="F12" s="1">
        <v>2</v>
      </c>
      <c r="G12" s="1">
        <v>2</v>
      </c>
      <c r="H12" s="1">
        <v>1</v>
      </c>
      <c r="I12" s="1">
        <v>1</v>
      </c>
    </row>
    <row r="13" spans="1:9" ht="75" x14ac:dyDescent="0.25">
      <c r="A13" s="1">
        <f t="shared" si="1"/>
        <v>12</v>
      </c>
      <c r="B13" s="4" t="s">
        <v>27</v>
      </c>
      <c r="C13" s="1" t="s">
        <v>17</v>
      </c>
      <c r="D13" s="1">
        <v>1</v>
      </c>
      <c r="E13" s="1">
        <v>1</v>
      </c>
      <c r="F13" s="1">
        <v>1</v>
      </c>
      <c r="G13" s="1">
        <v>1</v>
      </c>
      <c r="H13" s="1">
        <v>1</v>
      </c>
      <c r="I13" s="1">
        <v>1</v>
      </c>
    </row>
    <row r="14" spans="1:9" x14ac:dyDescent="0.25">
      <c r="C14" s="1" t="s">
        <v>28</v>
      </c>
      <c r="D14" s="1">
        <f>SUM(D2:D13)</f>
        <v>18</v>
      </c>
      <c r="E14" s="1">
        <f t="shared" ref="E14:I14" si="2">SUM(E2:E13)</f>
        <v>18</v>
      </c>
      <c r="F14" s="1">
        <f t="shared" si="2"/>
        <v>18</v>
      </c>
      <c r="G14" s="1">
        <f>SUM(G2:G13)</f>
        <v>18</v>
      </c>
      <c r="H14" s="1">
        <f t="shared" si="2"/>
        <v>16</v>
      </c>
      <c r="I14" s="1">
        <f t="shared" si="2"/>
        <v>16</v>
      </c>
    </row>
    <row r="15" spans="1:9" x14ac:dyDescent="0.25">
      <c r="B15" s="9" t="s">
        <v>41</v>
      </c>
      <c r="C15" s="1" t="s">
        <v>29</v>
      </c>
      <c r="D15" s="5">
        <f>D14/$D$14</f>
        <v>1</v>
      </c>
      <c r="E15" s="5">
        <f t="shared" ref="E15:I15" si="3">E14/$D$14</f>
        <v>1</v>
      </c>
      <c r="F15" s="5">
        <f t="shared" si="3"/>
        <v>1</v>
      </c>
      <c r="G15" s="5">
        <f t="shared" si="3"/>
        <v>1</v>
      </c>
      <c r="H15" s="5">
        <f t="shared" si="3"/>
        <v>0.88888888888888884</v>
      </c>
      <c r="I15" s="5">
        <f t="shared" si="3"/>
        <v>0.88888888888888884</v>
      </c>
    </row>
    <row r="16" spans="1:9" x14ac:dyDescent="0.25">
      <c r="C16" s="6" t="s">
        <v>30</v>
      </c>
      <c r="D16" s="7">
        <f>(SUMIFS(E15:I15,E15:I15,"&gt;0"))/(COUNTIF(E15:I15,"&gt;0"))</f>
        <v>0.95555555555555549</v>
      </c>
    </row>
    <row r="17" spans="3:4" x14ac:dyDescent="0.25">
      <c r="C17" s="6" t="s">
        <v>33</v>
      </c>
      <c r="D17" s="1">
        <f>_xlfn.STDEV.P(E15:F15)</f>
        <v>0</v>
      </c>
    </row>
    <row r="18" spans="3:4" x14ac:dyDescent="0.25">
      <c r="C18" s="6" t="s">
        <v>31</v>
      </c>
      <c r="D18" s="1" t="e">
        <f>_xlfn.QUARTILE.EXC(E15:F15,1)</f>
        <v>#NUM!</v>
      </c>
    </row>
    <row r="19" spans="3:4" x14ac:dyDescent="0.25">
      <c r="C19" s="6" t="s">
        <v>36</v>
      </c>
      <c r="D19" s="7">
        <f>MEDIAN(E15:F15)</f>
        <v>1</v>
      </c>
    </row>
    <row r="20" spans="3:4" x14ac:dyDescent="0.25">
      <c r="C20" s="6" t="s">
        <v>32</v>
      </c>
      <c r="D20" s="1" t="e">
        <f>_xlfn.QUARTILE.EXC(E15:F15,3)</f>
        <v>#NUM!</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0"/>
  <sheetViews>
    <sheetView topLeftCell="A7" workbookViewId="0">
      <selection activeCell="D21" sqref="D21"/>
    </sheetView>
  </sheetViews>
  <sheetFormatPr defaultRowHeight="15" x14ac:dyDescent="0.25"/>
  <cols>
    <col min="2" max="2" width="68.28515625" customWidth="1"/>
    <col min="3" max="3" width="18.42578125" bestFit="1" customWidth="1"/>
  </cols>
  <sheetData>
    <row r="1" spans="1:9" x14ac:dyDescent="0.25">
      <c r="A1" s="1" t="s">
        <v>0</v>
      </c>
      <c r="B1" s="1" t="s">
        <v>1</v>
      </c>
      <c r="C1" s="1" t="s">
        <v>2</v>
      </c>
      <c r="D1" s="1" t="s">
        <v>3</v>
      </c>
      <c r="E1" s="1">
        <v>2019</v>
      </c>
      <c r="F1" s="1">
        <f>E1-1</f>
        <v>2018</v>
      </c>
      <c r="G1" s="1">
        <f t="shared" ref="G1:I1" si="0">F1-1</f>
        <v>2017</v>
      </c>
      <c r="H1" s="1">
        <f t="shared" si="0"/>
        <v>2016</v>
      </c>
      <c r="I1" s="1">
        <f t="shared" si="0"/>
        <v>2015</v>
      </c>
    </row>
    <row r="2" spans="1:9" ht="45" x14ac:dyDescent="0.25">
      <c r="A2" s="2">
        <v>1</v>
      </c>
      <c r="B2" s="3" t="s">
        <v>4</v>
      </c>
      <c r="C2" s="2" t="s">
        <v>5</v>
      </c>
      <c r="D2" s="2">
        <v>2</v>
      </c>
      <c r="E2" s="1">
        <v>2</v>
      </c>
      <c r="F2" s="1">
        <v>2</v>
      </c>
      <c r="G2" s="1">
        <v>2</v>
      </c>
      <c r="H2" s="8"/>
      <c r="I2" s="8"/>
    </row>
    <row r="3" spans="1:9" ht="60" x14ac:dyDescent="0.25">
      <c r="A3" s="1">
        <f>A2+1</f>
        <v>2</v>
      </c>
      <c r="B3" s="4" t="s">
        <v>18</v>
      </c>
      <c r="C3" s="1" t="s">
        <v>6</v>
      </c>
      <c r="D3" s="1">
        <v>2</v>
      </c>
      <c r="E3" s="1">
        <v>0</v>
      </c>
      <c r="F3" s="1">
        <v>0</v>
      </c>
      <c r="G3" s="1">
        <v>0</v>
      </c>
      <c r="H3" s="1"/>
      <c r="I3" s="1"/>
    </row>
    <row r="4" spans="1:9" ht="60" x14ac:dyDescent="0.25">
      <c r="A4" s="1">
        <f t="shared" ref="A4:A13" si="1">A3+1</f>
        <v>3</v>
      </c>
      <c r="B4" s="4" t="s">
        <v>19</v>
      </c>
      <c r="C4" s="1" t="s">
        <v>7</v>
      </c>
      <c r="D4" s="1">
        <v>1</v>
      </c>
      <c r="E4" s="1">
        <v>1</v>
      </c>
      <c r="F4" s="1">
        <v>1</v>
      </c>
      <c r="G4" s="1">
        <v>1</v>
      </c>
      <c r="H4" s="1"/>
      <c r="I4" s="1"/>
    </row>
    <row r="5" spans="1:9" ht="45" x14ac:dyDescent="0.25">
      <c r="A5" s="1">
        <f t="shared" si="1"/>
        <v>4</v>
      </c>
      <c r="B5" s="4" t="s">
        <v>20</v>
      </c>
      <c r="C5" s="1" t="s">
        <v>8</v>
      </c>
      <c r="D5" s="1">
        <v>1</v>
      </c>
      <c r="E5" s="1">
        <v>1</v>
      </c>
      <c r="F5" s="1">
        <v>1</v>
      </c>
      <c r="G5" s="1">
        <v>1</v>
      </c>
      <c r="H5" s="1"/>
      <c r="I5" s="1"/>
    </row>
    <row r="6" spans="1:9" ht="60" x14ac:dyDescent="0.25">
      <c r="A6" s="1">
        <f t="shared" si="1"/>
        <v>5</v>
      </c>
      <c r="B6" s="4" t="s">
        <v>21</v>
      </c>
      <c r="C6" s="1" t="s">
        <v>9</v>
      </c>
      <c r="D6" s="1">
        <v>1</v>
      </c>
      <c r="E6" s="1">
        <v>1</v>
      </c>
      <c r="F6" s="1">
        <v>1</v>
      </c>
      <c r="G6" s="1">
        <v>1</v>
      </c>
      <c r="H6" s="1"/>
      <c r="I6" s="1"/>
    </row>
    <row r="7" spans="1:9" ht="75" x14ac:dyDescent="0.25">
      <c r="A7" s="1">
        <f t="shared" si="1"/>
        <v>6</v>
      </c>
      <c r="B7" s="4" t="s">
        <v>22</v>
      </c>
      <c r="C7" s="1" t="s">
        <v>10</v>
      </c>
      <c r="D7" s="1">
        <v>1</v>
      </c>
      <c r="E7" s="1">
        <v>1</v>
      </c>
      <c r="F7" s="1">
        <v>1</v>
      </c>
      <c r="G7" s="1">
        <v>1</v>
      </c>
      <c r="H7" s="1"/>
      <c r="I7" s="1"/>
    </row>
    <row r="8" spans="1:9" ht="60" x14ac:dyDescent="0.25">
      <c r="A8" s="1">
        <f t="shared" si="1"/>
        <v>7</v>
      </c>
      <c r="B8" s="4" t="s">
        <v>23</v>
      </c>
      <c r="C8" s="1" t="s">
        <v>11</v>
      </c>
      <c r="D8" s="1">
        <v>1</v>
      </c>
      <c r="E8" s="1">
        <v>1</v>
      </c>
      <c r="F8" s="1">
        <v>1</v>
      </c>
      <c r="G8" s="1">
        <v>1</v>
      </c>
      <c r="H8" s="1"/>
      <c r="I8" s="1"/>
    </row>
    <row r="9" spans="1:9" ht="90" x14ac:dyDescent="0.25">
      <c r="A9" s="1">
        <f t="shared" si="1"/>
        <v>8</v>
      </c>
      <c r="B9" s="4" t="s">
        <v>24</v>
      </c>
      <c r="C9" s="1" t="s">
        <v>12</v>
      </c>
      <c r="D9" s="1">
        <v>2</v>
      </c>
      <c r="E9" s="1">
        <v>1</v>
      </c>
      <c r="F9" s="1">
        <v>1</v>
      </c>
      <c r="G9" s="1">
        <v>1</v>
      </c>
      <c r="H9" s="1"/>
      <c r="I9" s="1"/>
    </row>
    <row r="10" spans="1:9" x14ac:dyDescent="0.25">
      <c r="A10" s="1">
        <f t="shared" si="1"/>
        <v>9</v>
      </c>
      <c r="B10" s="4" t="s">
        <v>13</v>
      </c>
      <c r="C10" s="1" t="s">
        <v>14</v>
      </c>
      <c r="D10" s="1">
        <v>2</v>
      </c>
      <c r="E10" s="1">
        <v>1</v>
      </c>
      <c r="F10" s="1">
        <v>1</v>
      </c>
      <c r="G10" s="1">
        <v>1</v>
      </c>
      <c r="H10" s="1"/>
      <c r="I10" s="1"/>
    </row>
    <row r="11" spans="1:9" ht="45" x14ac:dyDescent="0.25">
      <c r="A11" s="1">
        <f t="shared" si="1"/>
        <v>10</v>
      </c>
      <c r="B11" s="4" t="s">
        <v>25</v>
      </c>
      <c r="C11" s="1" t="s">
        <v>15</v>
      </c>
      <c r="D11" s="1">
        <v>2</v>
      </c>
      <c r="E11" s="1">
        <v>1</v>
      </c>
      <c r="F11" s="1">
        <v>1</v>
      </c>
      <c r="G11" s="1">
        <v>1</v>
      </c>
      <c r="H11" s="1"/>
      <c r="I11" s="1"/>
    </row>
    <row r="12" spans="1:9" ht="45" x14ac:dyDescent="0.25">
      <c r="A12" s="1">
        <f t="shared" si="1"/>
        <v>11</v>
      </c>
      <c r="B12" s="4" t="s">
        <v>26</v>
      </c>
      <c r="C12" s="1" t="s">
        <v>16</v>
      </c>
      <c r="D12" s="1">
        <v>2</v>
      </c>
      <c r="E12" s="1">
        <v>1</v>
      </c>
      <c r="F12" s="1">
        <v>1</v>
      </c>
      <c r="G12" s="1">
        <v>1</v>
      </c>
      <c r="H12" s="1"/>
      <c r="I12" s="1"/>
    </row>
    <row r="13" spans="1:9" ht="75" x14ac:dyDescent="0.25">
      <c r="A13" s="1">
        <f t="shared" si="1"/>
        <v>12</v>
      </c>
      <c r="B13" s="4" t="s">
        <v>27</v>
      </c>
      <c r="C13" s="1" t="s">
        <v>17</v>
      </c>
      <c r="D13" s="1">
        <v>1</v>
      </c>
      <c r="E13" s="1">
        <v>1</v>
      </c>
      <c r="F13" s="1">
        <v>1</v>
      </c>
      <c r="G13" s="1">
        <v>1</v>
      </c>
      <c r="H13" s="1"/>
      <c r="I13" s="1"/>
    </row>
    <row r="14" spans="1:9" x14ac:dyDescent="0.25">
      <c r="C14" s="1" t="s">
        <v>28</v>
      </c>
      <c r="D14" s="1">
        <f>SUM(D2:D13)</f>
        <v>18</v>
      </c>
      <c r="E14" s="1">
        <f>SUM(G2:G13)</f>
        <v>12</v>
      </c>
      <c r="F14" s="1">
        <f t="shared" ref="E14:I14" si="2">SUM(F2:F13)</f>
        <v>12</v>
      </c>
      <c r="G14" s="1">
        <f t="shared" si="2"/>
        <v>12</v>
      </c>
      <c r="H14" s="1">
        <f t="shared" si="2"/>
        <v>0</v>
      </c>
      <c r="I14" s="1">
        <f t="shared" si="2"/>
        <v>0</v>
      </c>
    </row>
    <row r="15" spans="1:9" x14ac:dyDescent="0.25">
      <c r="B15" s="9" t="s">
        <v>42</v>
      </c>
      <c r="C15" s="1" t="s">
        <v>29</v>
      </c>
      <c r="D15" s="5">
        <f>D14/$D$14</f>
        <v>1</v>
      </c>
      <c r="E15" s="5">
        <f t="shared" ref="E15:I15" si="3">E14/$D$14</f>
        <v>0.66666666666666663</v>
      </c>
      <c r="F15" s="5">
        <f t="shared" si="3"/>
        <v>0.66666666666666663</v>
      </c>
      <c r="G15" s="5">
        <f t="shared" si="3"/>
        <v>0.66666666666666663</v>
      </c>
      <c r="H15" s="5">
        <f t="shared" si="3"/>
        <v>0</v>
      </c>
      <c r="I15" s="5">
        <f t="shared" si="3"/>
        <v>0</v>
      </c>
    </row>
    <row r="16" spans="1:9" x14ac:dyDescent="0.25">
      <c r="C16" s="6" t="s">
        <v>30</v>
      </c>
      <c r="D16" s="7">
        <f>(SUMIFS(E15:I15,E15:I15,"&gt;0"))/(COUNTIF(E15:I15,"&gt;0"))</f>
        <v>0.66666666666666663</v>
      </c>
    </row>
    <row r="17" spans="3:4" x14ac:dyDescent="0.25">
      <c r="C17" s="6" t="s">
        <v>33</v>
      </c>
      <c r="D17" s="1">
        <f>_xlfn.STDEV.P(E15:G15)</f>
        <v>0</v>
      </c>
    </row>
    <row r="18" spans="3:4" x14ac:dyDescent="0.25">
      <c r="C18" s="6" t="s">
        <v>31</v>
      </c>
      <c r="D18" s="1">
        <f>_xlfn.QUARTILE.EXC(E15:G15,1)</f>
        <v>0.66666666666666663</v>
      </c>
    </row>
    <row r="19" spans="3:4" x14ac:dyDescent="0.25">
      <c r="C19" s="6" t="s">
        <v>36</v>
      </c>
      <c r="D19" s="7">
        <f>MEDIAN(E15:G15)</f>
        <v>0.66666666666666663</v>
      </c>
    </row>
    <row r="20" spans="3:4" x14ac:dyDescent="0.25">
      <c r="C20" s="6" t="s">
        <v>32</v>
      </c>
      <c r="D20" s="1">
        <f>_xlfn.QUARTILE.EXC(E15:G15,3)</f>
        <v>0.66666666666666663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20"/>
  <sheetViews>
    <sheetView workbookViewId="0">
      <selection activeCell="E2" sqref="E2:H13"/>
    </sheetView>
  </sheetViews>
  <sheetFormatPr defaultRowHeight="15" x14ac:dyDescent="0.25"/>
  <cols>
    <col min="2" max="2" width="68.28515625" customWidth="1"/>
    <col min="3" max="3" width="18.42578125" bestFit="1" customWidth="1"/>
  </cols>
  <sheetData>
    <row r="1" spans="1:9" x14ac:dyDescent="0.25">
      <c r="A1" s="1" t="s">
        <v>0</v>
      </c>
      <c r="B1" s="1" t="s">
        <v>1</v>
      </c>
      <c r="C1" s="1" t="s">
        <v>2</v>
      </c>
      <c r="D1" s="1" t="s">
        <v>3</v>
      </c>
      <c r="E1" s="1">
        <v>2019</v>
      </c>
      <c r="F1" s="1">
        <f>E1-1</f>
        <v>2018</v>
      </c>
      <c r="G1" s="1">
        <f t="shared" ref="G1:I1" si="0">F1-1</f>
        <v>2017</v>
      </c>
      <c r="H1" s="1">
        <f t="shared" si="0"/>
        <v>2016</v>
      </c>
      <c r="I1" s="1">
        <f t="shared" si="0"/>
        <v>2015</v>
      </c>
    </row>
    <row r="2" spans="1:9" ht="45" x14ac:dyDescent="0.25">
      <c r="A2" s="2">
        <v>1</v>
      </c>
      <c r="B2" s="3" t="s">
        <v>4</v>
      </c>
      <c r="C2" s="2" t="s">
        <v>5</v>
      </c>
      <c r="D2" s="2">
        <v>2</v>
      </c>
      <c r="E2" s="8">
        <v>2</v>
      </c>
      <c r="F2" s="8">
        <v>2</v>
      </c>
      <c r="G2" s="8">
        <v>2</v>
      </c>
      <c r="H2" s="8">
        <v>2</v>
      </c>
      <c r="I2" s="8">
        <v>2</v>
      </c>
    </row>
    <row r="3" spans="1:9" ht="60" x14ac:dyDescent="0.25">
      <c r="A3" s="1">
        <f>A2+1</f>
        <v>2</v>
      </c>
      <c r="B3" s="4" t="s">
        <v>18</v>
      </c>
      <c r="C3" s="1" t="s">
        <v>6</v>
      </c>
      <c r="D3" s="1">
        <v>2</v>
      </c>
      <c r="E3" s="1">
        <v>2</v>
      </c>
      <c r="F3" s="1">
        <v>2</v>
      </c>
      <c r="G3" s="1">
        <v>2</v>
      </c>
      <c r="H3" s="1">
        <v>2</v>
      </c>
      <c r="I3" s="1">
        <v>2</v>
      </c>
    </row>
    <row r="4" spans="1:9" ht="60" x14ac:dyDescent="0.25">
      <c r="A4" s="1">
        <f t="shared" ref="A4:A13" si="1">A3+1</f>
        <v>3</v>
      </c>
      <c r="B4" s="4" t="s">
        <v>19</v>
      </c>
      <c r="C4" s="1" t="s">
        <v>7</v>
      </c>
      <c r="D4" s="1">
        <v>1</v>
      </c>
      <c r="E4" s="1">
        <v>1</v>
      </c>
      <c r="F4" s="1">
        <v>1</v>
      </c>
      <c r="G4" s="1">
        <v>1</v>
      </c>
      <c r="H4" s="1">
        <v>1</v>
      </c>
      <c r="I4" s="1">
        <v>1</v>
      </c>
    </row>
    <row r="5" spans="1:9" ht="45" x14ac:dyDescent="0.25">
      <c r="A5" s="1">
        <f t="shared" si="1"/>
        <v>4</v>
      </c>
      <c r="B5" s="4" t="s">
        <v>20</v>
      </c>
      <c r="C5" s="1" t="s">
        <v>8</v>
      </c>
      <c r="D5" s="1">
        <v>1</v>
      </c>
      <c r="E5" s="1">
        <v>1</v>
      </c>
      <c r="F5" s="1">
        <v>1</v>
      </c>
      <c r="G5" s="1">
        <v>1</v>
      </c>
      <c r="H5" s="1">
        <v>1</v>
      </c>
      <c r="I5" s="1">
        <v>1</v>
      </c>
    </row>
    <row r="6" spans="1:9" ht="60" x14ac:dyDescent="0.25">
      <c r="A6" s="1">
        <f t="shared" si="1"/>
        <v>5</v>
      </c>
      <c r="B6" s="4" t="s">
        <v>21</v>
      </c>
      <c r="C6" s="1" t="s">
        <v>9</v>
      </c>
      <c r="D6" s="1">
        <v>1</v>
      </c>
      <c r="E6" s="1">
        <v>1</v>
      </c>
      <c r="F6" s="1">
        <v>1</v>
      </c>
      <c r="G6" s="1">
        <v>1</v>
      </c>
      <c r="H6" s="1">
        <v>1</v>
      </c>
      <c r="I6" s="1">
        <v>1</v>
      </c>
    </row>
    <row r="7" spans="1:9" ht="75" x14ac:dyDescent="0.25">
      <c r="A7" s="1">
        <f t="shared" si="1"/>
        <v>6</v>
      </c>
      <c r="B7" s="4" t="s">
        <v>22</v>
      </c>
      <c r="C7" s="1" t="s">
        <v>10</v>
      </c>
      <c r="D7" s="1">
        <v>1</v>
      </c>
      <c r="E7" s="1">
        <v>1</v>
      </c>
      <c r="F7" s="1">
        <v>1</v>
      </c>
      <c r="G7" s="1">
        <v>1</v>
      </c>
      <c r="H7" s="1">
        <v>1</v>
      </c>
      <c r="I7" s="1">
        <v>1</v>
      </c>
    </row>
    <row r="8" spans="1:9" ht="60" x14ac:dyDescent="0.25">
      <c r="A8" s="1">
        <f t="shared" si="1"/>
        <v>7</v>
      </c>
      <c r="B8" s="4" t="s">
        <v>23</v>
      </c>
      <c r="C8" s="1" t="s">
        <v>11</v>
      </c>
      <c r="D8" s="1">
        <v>1</v>
      </c>
      <c r="E8" s="1">
        <v>1</v>
      </c>
      <c r="F8" s="1">
        <v>1</v>
      </c>
      <c r="G8" s="1">
        <v>1</v>
      </c>
      <c r="H8" s="1">
        <v>1</v>
      </c>
      <c r="I8" s="1">
        <v>1</v>
      </c>
    </row>
    <row r="9" spans="1:9" ht="90" x14ac:dyDescent="0.25">
      <c r="A9" s="1">
        <f t="shared" si="1"/>
        <v>8</v>
      </c>
      <c r="B9" s="4" t="s">
        <v>24</v>
      </c>
      <c r="C9" s="1" t="s">
        <v>12</v>
      </c>
      <c r="D9" s="1">
        <v>2</v>
      </c>
      <c r="E9" s="1">
        <v>2</v>
      </c>
      <c r="F9" s="1">
        <v>2</v>
      </c>
      <c r="G9" s="1">
        <v>2</v>
      </c>
      <c r="H9" s="1">
        <v>2</v>
      </c>
      <c r="I9" s="1">
        <v>2</v>
      </c>
    </row>
    <row r="10" spans="1:9" x14ac:dyDescent="0.25">
      <c r="A10" s="1">
        <f t="shared" si="1"/>
        <v>9</v>
      </c>
      <c r="B10" s="4" t="s">
        <v>13</v>
      </c>
      <c r="C10" s="1" t="s">
        <v>14</v>
      </c>
      <c r="D10" s="1">
        <v>2</v>
      </c>
      <c r="E10" s="1">
        <v>2</v>
      </c>
      <c r="F10" s="1">
        <v>2</v>
      </c>
      <c r="G10" s="1">
        <v>2</v>
      </c>
      <c r="H10" s="1">
        <v>2</v>
      </c>
      <c r="I10" s="1">
        <v>2</v>
      </c>
    </row>
    <row r="11" spans="1:9" ht="45" x14ac:dyDescent="0.25">
      <c r="A11" s="1">
        <f t="shared" si="1"/>
        <v>10</v>
      </c>
      <c r="B11" s="4" t="s">
        <v>25</v>
      </c>
      <c r="C11" s="1" t="s">
        <v>15</v>
      </c>
      <c r="D11" s="1">
        <v>2</v>
      </c>
      <c r="E11" s="1">
        <v>2</v>
      </c>
      <c r="F11" s="1">
        <v>2</v>
      </c>
      <c r="G11" s="1">
        <v>2</v>
      </c>
      <c r="H11" s="1">
        <v>2</v>
      </c>
      <c r="I11" s="1">
        <v>2</v>
      </c>
    </row>
    <row r="12" spans="1:9" ht="45" x14ac:dyDescent="0.25">
      <c r="A12" s="1">
        <f t="shared" si="1"/>
        <v>11</v>
      </c>
      <c r="B12" s="4" t="s">
        <v>26</v>
      </c>
      <c r="C12" s="1" t="s">
        <v>16</v>
      </c>
      <c r="D12" s="1">
        <v>2</v>
      </c>
      <c r="E12" s="1">
        <v>2</v>
      </c>
      <c r="F12" s="1">
        <v>2</v>
      </c>
      <c r="G12" s="1">
        <v>2</v>
      </c>
      <c r="H12" s="1">
        <v>2</v>
      </c>
      <c r="I12" s="1">
        <v>2</v>
      </c>
    </row>
    <row r="13" spans="1:9" ht="75" x14ac:dyDescent="0.25">
      <c r="A13" s="1">
        <f t="shared" si="1"/>
        <v>12</v>
      </c>
      <c r="B13" s="4" t="s">
        <v>27</v>
      </c>
      <c r="C13" s="1" t="s">
        <v>17</v>
      </c>
      <c r="D13" s="1">
        <v>1</v>
      </c>
      <c r="E13" s="1">
        <v>1</v>
      </c>
      <c r="F13" s="1">
        <v>1</v>
      </c>
      <c r="G13" s="1">
        <v>1</v>
      </c>
      <c r="H13" s="1">
        <v>1</v>
      </c>
      <c r="I13" s="1">
        <v>1</v>
      </c>
    </row>
    <row r="14" spans="1:9" x14ac:dyDescent="0.25">
      <c r="C14" s="1" t="s">
        <v>28</v>
      </c>
      <c r="D14" s="1">
        <f>SUM(D2:D13)</f>
        <v>18</v>
      </c>
      <c r="E14" s="1">
        <f t="shared" ref="E14:I14" si="2">SUM(E2:E13)</f>
        <v>18</v>
      </c>
      <c r="F14" s="1">
        <f t="shared" si="2"/>
        <v>18</v>
      </c>
      <c r="G14" s="1">
        <f>SUM(G2:G13)</f>
        <v>18</v>
      </c>
      <c r="H14" s="1">
        <f t="shared" si="2"/>
        <v>18</v>
      </c>
      <c r="I14" s="1">
        <f t="shared" si="2"/>
        <v>18</v>
      </c>
    </row>
    <row r="15" spans="1:9" x14ac:dyDescent="0.25">
      <c r="B15" s="9" t="s">
        <v>43</v>
      </c>
      <c r="C15" s="1" t="s">
        <v>29</v>
      </c>
      <c r="D15" s="5">
        <f>D14/$D$14</f>
        <v>1</v>
      </c>
      <c r="E15" s="5">
        <f t="shared" ref="E15:I15" si="3">E14/$D$14</f>
        <v>1</v>
      </c>
      <c r="F15" s="5">
        <f t="shared" si="3"/>
        <v>1</v>
      </c>
      <c r="G15" s="5">
        <f t="shared" si="3"/>
        <v>1</v>
      </c>
      <c r="H15" s="5">
        <f t="shared" si="3"/>
        <v>1</v>
      </c>
      <c r="I15" s="5">
        <f t="shared" si="3"/>
        <v>1</v>
      </c>
    </row>
    <row r="16" spans="1:9" x14ac:dyDescent="0.25">
      <c r="C16" s="6" t="s">
        <v>30</v>
      </c>
      <c r="D16" s="7">
        <f>(SUMIFS(E15:I15,E15:I15,"&gt;0"))/(COUNTIF(E15:I15,"&gt;0"))</f>
        <v>1</v>
      </c>
    </row>
    <row r="17" spans="3:4" x14ac:dyDescent="0.25">
      <c r="C17" s="6" t="s">
        <v>33</v>
      </c>
      <c r="D17" s="1">
        <f>_xlfn.STDEV.P(E15:I15)</f>
        <v>0</v>
      </c>
    </row>
    <row r="18" spans="3:4" x14ac:dyDescent="0.25">
      <c r="C18" s="6" t="s">
        <v>31</v>
      </c>
      <c r="D18" s="1">
        <f>_xlfn.QUARTILE.EXC(E15:I15,1)</f>
        <v>1</v>
      </c>
    </row>
    <row r="19" spans="3:4" x14ac:dyDescent="0.25">
      <c r="C19" s="6" t="s">
        <v>36</v>
      </c>
      <c r="D19" s="7">
        <f>MEDIAN(E15:I15)</f>
        <v>1</v>
      </c>
    </row>
    <row r="20" spans="3:4" x14ac:dyDescent="0.25">
      <c r="C20" s="6" t="s">
        <v>32</v>
      </c>
      <c r="D20" s="1">
        <f>_xlfn.QUARTILE.EXC(E15:I15,3)</f>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20"/>
  <sheetViews>
    <sheetView topLeftCell="A10" workbookViewId="0">
      <selection activeCell="D21" sqref="D21"/>
    </sheetView>
  </sheetViews>
  <sheetFormatPr defaultRowHeight="15" x14ac:dyDescent="0.25"/>
  <cols>
    <col min="2" max="2" width="68.28515625" customWidth="1"/>
    <col min="3" max="3" width="18.42578125" bestFit="1" customWidth="1"/>
  </cols>
  <sheetData>
    <row r="1" spans="1:9" x14ac:dyDescent="0.25">
      <c r="A1" s="1" t="s">
        <v>0</v>
      </c>
      <c r="B1" s="1" t="s">
        <v>1</v>
      </c>
      <c r="C1" s="1" t="s">
        <v>2</v>
      </c>
      <c r="D1" s="1" t="s">
        <v>3</v>
      </c>
      <c r="E1" s="1">
        <v>2019</v>
      </c>
      <c r="F1" s="1">
        <f>E1-1</f>
        <v>2018</v>
      </c>
      <c r="G1" s="1">
        <f t="shared" ref="G1:I1" si="0">F1-1</f>
        <v>2017</v>
      </c>
      <c r="H1" s="1">
        <f t="shared" si="0"/>
        <v>2016</v>
      </c>
      <c r="I1" s="1">
        <f t="shared" si="0"/>
        <v>2015</v>
      </c>
    </row>
    <row r="2" spans="1:9" ht="45" x14ac:dyDescent="0.25">
      <c r="A2" s="2">
        <v>1</v>
      </c>
      <c r="B2" s="3" t="s">
        <v>4</v>
      </c>
      <c r="C2" s="2" t="s">
        <v>5</v>
      </c>
      <c r="D2" s="2">
        <v>2</v>
      </c>
      <c r="E2" s="1">
        <v>2</v>
      </c>
      <c r="F2" s="1">
        <v>2</v>
      </c>
      <c r="G2" s="1">
        <v>2</v>
      </c>
      <c r="H2" s="1">
        <v>2</v>
      </c>
      <c r="I2" s="1">
        <v>2</v>
      </c>
    </row>
    <row r="3" spans="1:9" ht="60" x14ac:dyDescent="0.25">
      <c r="A3" s="1">
        <f>A2+1</f>
        <v>2</v>
      </c>
      <c r="B3" s="4" t="s">
        <v>18</v>
      </c>
      <c r="C3" s="1" t="s">
        <v>6</v>
      </c>
      <c r="D3" s="1">
        <v>2</v>
      </c>
      <c r="E3" s="1">
        <v>1</v>
      </c>
      <c r="F3" s="1">
        <v>1</v>
      </c>
      <c r="G3" s="1">
        <v>1</v>
      </c>
      <c r="H3" s="1">
        <v>1</v>
      </c>
      <c r="I3" s="1">
        <v>1</v>
      </c>
    </row>
    <row r="4" spans="1:9" ht="60" x14ac:dyDescent="0.25">
      <c r="A4" s="1">
        <f t="shared" ref="A4:A13" si="1">A3+1</f>
        <v>3</v>
      </c>
      <c r="B4" s="4" t="s">
        <v>19</v>
      </c>
      <c r="C4" s="1" t="s">
        <v>7</v>
      </c>
      <c r="D4" s="1">
        <v>1</v>
      </c>
      <c r="E4" s="1">
        <v>1</v>
      </c>
      <c r="F4" s="1">
        <v>1</v>
      </c>
      <c r="G4" s="1">
        <v>1</v>
      </c>
      <c r="H4" s="1">
        <v>1</v>
      </c>
      <c r="I4" s="1">
        <v>1</v>
      </c>
    </row>
    <row r="5" spans="1:9" ht="45" x14ac:dyDescent="0.25">
      <c r="A5" s="1">
        <f t="shared" si="1"/>
        <v>4</v>
      </c>
      <c r="B5" s="4" t="s">
        <v>20</v>
      </c>
      <c r="C5" s="1" t="s">
        <v>8</v>
      </c>
      <c r="D5" s="1">
        <v>1</v>
      </c>
      <c r="E5" s="1">
        <v>1</v>
      </c>
      <c r="F5" s="1">
        <v>1</v>
      </c>
      <c r="G5" s="1">
        <v>1</v>
      </c>
      <c r="H5" s="1">
        <v>1</v>
      </c>
      <c r="I5" s="1">
        <v>1</v>
      </c>
    </row>
    <row r="6" spans="1:9" ht="60" x14ac:dyDescent="0.25">
      <c r="A6" s="1">
        <f t="shared" si="1"/>
        <v>5</v>
      </c>
      <c r="B6" s="4" t="s">
        <v>21</v>
      </c>
      <c r="C6" s="1" t="s">
        <v>9</v>
      </c>
      <c r="D6" s="1">
        <v>1</v>
      </c>
      <c r="E6" s="1">
        <v>1</v>
      </c>
      <c r="F6" s="1">
        <v>1</v>
      </c>
      <c r="G6" s="1">
        <v>1</v>
      </c>
      <c r="H6" s="1">
        <v>1</v>
      </c>
      <c r="I6" s="1">
        <v>1</v>
      </c>
    </row>
    <row r="7" spans="1:9" ht="75" x14ac:dyDescent="0.25">
      <c r="A7" s="1">
        <f t="shared" si="1"/>
        <v>6</v>
      </c>
      <c r="B7" s="4" t="s">
        <v>22</v>
      </c>
      <c r="C7" s="1" t="s">
        <v>10</v>
      </c>
      <c r="D7" s="1">
        <v>1</v>
      </c>
      <c r="E7" s="1">
        <v>0</v>
      </c>
      <c r="F7" s="1">
        <v>0</v>
      </c>
      <c r="G7" s="1">
        <v>0</v>
      </c>
      <c r="H7" s="1">
        <v>0</v>
      </c>
      <c r="I7" s="1">
        <v>0</v>
      </c>
    </row>
    <row r="8" spans="1:9" ht="60" x14ac:dyDescent="0.25">
      <c r="A8" s="1">
        <f t="shared" si="1"/>
        <v>7</v>
      </c>
      <c r="B8" s="4" t="s">
        <v>23</v>
      </c>
      <c r="C8" s="1" t="s">
        <v>11</v>
      </c>
      <c r="D8" s="1">
        <v>1</v>
      </c>
      <c r="E8" s="1">
        <v>1</v>
      </c>
      <c r="F8" s="1">
        <v>1</v>
      </c>
      <c r="G8" s="1">
        <v>1</v>
      </c>
      <c r="H8" s="1">
        <v>1</v>
      </c>
      <c r="I8" s="1">
        <v>1</v>
      </c>
    </row>
    <row r="9" spans="1:9" ht="90" x14ac:dyDescent="0.25">
      <c r="A9" s="1">
        <f t="shared" si="1"/>
        <v>8</v>
      </c>
      <c r="B9" s="4" t="s">
        <v>24</v>
      </c>
      <c r="C9" s="1" t="s">
        <v>12</v>
      </c>
      <c r="D9" s="1">
        <v>2</v>
      </c>
      <c r="E9" s="1">
        <v>0</v>
      </c>
      <c r="F9" s="1">
        <v>0</v>
      </c>
      <c r="G9" s="1">
        <v>0</v>
      </c>
      <c r="H9" s="1">
        <v>2</v>
      </c>
      <c r="I9" s="1">
        <v>2</v>
      </c>
    </row>
    <row r="10" spans="1:9" x14ac:dyDescent="0.25">
      <c r="A10" s="1">
        <f t="shared" si="1"/>
        <v>9</v>
      </c>
      <c r="B10" s="4" t="s">
        <v>13</v>
      </c>
      <c r="C10" s="1" t="s">
        <v>14</v>
      </c>
      <c r="D10" s="1">
        <v>2</v>
      </c>
      <c r="E10" s="1">
        <v>0</v>
      </c>
      <c r="F10" s="1">
        <v>0</v>
      </c>
      <c r="G10" s="1">
        <v>0</v>
      </c>
      <c r="H10" s="1">
        <v>2</v>
      </c>
      <c r="I10" s="1">
        <v>2</v>
      </c>
    </row>
    <row r="11" spans="1:9" ht="45" x14ac:dyDescent="0.25">
      <c r="A11" s="1">
        <f t="shared" si="1"/>
        <v>10</v>
      </c>
      <c r="B11" s="4" t="s">
        <v>25</v>
      </c>
      <c r="C11" s="1" t="s">
        <v>15</v>
      </c>
      <c r="D11" s="1">
        <v>2</v>
      </c>
      <c r="E11" s="1">
        <v>1</v>
      </c>
      <c r="F11" s="1">
        <v>1</v>
      </c>
      <c r="G11" s="1">
        <v>1</v>
      </c>
      <c r="H11" s="1">
        <v>2</v>
      </c>
      <c r="I11" s="1">
        <v>2</v>
      </c>
    </row>
    <row r="12" spans="1:9" ht="45" x14ac:dyDescent="0.25">
      <c r="A12" s="1">
        <f t="shared" si="1"/>
        <v>11</v>
      </c>
      <c r="B12" s="4" t="s">
        <v>26</v>
      </c>
      <c r="C12" s="1" t="s">
        <v>16</v>
      </c>
      <c r="D12" s="1">
        <v>2</v>
      </c>
      <c r="E12" s="1">
        <v>1</v>
      </c>
      <c r="F12" s="1">
        <v>1</v>
      </c>
      <c r="G12" s="1">
        <v>1</v>
      </c>
      <c r="H12" s="1">
        <v>1</v>
      </c>
      <c r="I12" s="1">
        <v>1</v>
      </c>
    </row>
    <row r="13" spans="1:9" ht="75" x14ac:dyDescent="0.25">
      <c r="A13" s="1">
        <f t="shared" si="1"/>
        <v>12</v>
      </c>
      <c r="B13" s="4" t="s">
        <v>27</v>
      </c>
      <c r="C13" s="1" t="s">
        <v>17</v>
      </c>
      <c r="D13" s="1">
        <v>1</v>
      </c>
      <c r="E13" s="1">
        <v>1</v>
      </c>
      <c r="F13" s="1">
        <v>1</v>
      </c>
      <c r="G13" s="1">
        <v>1</v>
      </c>
      <c r="H13" s="1">
        <v>1</v>
      </c>
      <c r="I13" s="1">
        <v>1</v>
      </c>
    </row>
    <row r="14" spans="1:9" x14ac:dyDescent="0.25">
      <c r="C14" s="1" t="s">
        <v>28</v>
      </c>
      <c r="D14" s="1">
        <f>SUM(D2:D13)</f>
        <v>18</v>
      </c>
      <c r="E14" s="1">
        <f t="shared" ref="E14:I14" si="2">SUM(E2:E13)</f>
        <v>10</v>
      </c>
      <c r="F14" s="1">
        <f t="shared" si="2"/>
        <v>10</v>
      </c>
      <c r="G14" s="1">
        <f>SUM(G2:G13)</f>
        <v>10</v>
      </c>
      <c r="H14" s="1">
        <f t="shared" si="2"/>
        <v>15</v>
      </c>
      <c r="I14" s="1">
        <f t="shared" si="2"/>
        <v>15</v>
      </c>
    </row>
    <row r="15" spans="1:9" x14ac:dyDescent="0.25">
      <c r="B15" s="9" t="s">
        <v>44</v>
      </c>
      <c r="C15" s="1" t="s">
        <v>29</v>
      </c>
      <c r="D15" s="5">
        <f>D14/$D$14</f>
        <v>1</v>
      </c>
      <c r="E15" s="5">
        <f t="shared" ref="E15:I15" si="3">E14/$D$14</f>
        <v>0.55555555555555558</v>
      </c>
      <c r="F15" s="5">
        <f t="shared" si="3"/>
        <v>0.55555555555555558</v>
      </c>
      <c r="G15" s="5">
        <f t="shared" si="3"/>
        <v>0.55555555555555558</v>
      </c>
      <c r="H15" s="5">
        <f t="shared" si="3"/>
        <v>0.83333333333333337</v>
      </c>
      <c r="I15" s="5">
        <f t="shared" si="3"/>
        <v>0.83333333333333337</v>
      </c>
    </row>
    <row r="16" spans="1:9" x14ac:dyDescent="0.25">
      <c r="C16" s="6" t="s">
        <v>30</v>
      </c>
      <c r="D16" s="7">
        <f>(SUMIFS(E15:I15,E15:I15,"&gt;0"))/(COUNTIF(E15:I15,"&gt;0"))</f>
        <v>0.66666666666666674</v>
      </c>
    </row>
    <row r="17" spans="3:4" x14ac:dyDescent="0.25">
      <c r="C17" s="6" t="s">
        <v>33</v>
      </c>
      <c r="D17" s="1">
        <f>_xlfn.STDEV.P(E15:I15)</f>
        <v>0.13608276348795445</v>
      </c>
    </row>
    <row r="18" spans="3:4" x14ac:dyDescent="0.25">
      <c r="C18" s="6" t="s">
        <v>31</v>
      </c>
      <c r="D18" s="1">
        <f>_xlfn.QUARTILE.EXC(E15:I15,1)</f>
        <v>0.55555555555555558</v>
      </c>
    </row>
    <row r="19" spans="3:4" x14ac:dyDescent="0.25">
      <c r="C19" s="6" t="s">
        <v>36</v>
      </c>
      <c r="D19" s="7">
        <f>MEDIAN(E15:I15)</f>
        <v>0.55555555555555558</v>
      </c>
    </row>
    <row r="20" spans="3:4" x14ac:dyDescent="0.25">
      <c r="C20" s="6" t="s">
        <v>32</v>
      </c>
      <c r="D20" s="1">
        <f>_xlfn.QUARTILE.EXC(E15:I15,3)</f>
        <v>0.83333333333333337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20"/>
  <sheetViews>
    <sheetView workbookViewId="0">
      <selection activeCell="Q9" sqref="Q9"/>
    </sheetView>
  </sheetViews>
  <sheetFormatPr defaultRowHeight="15" x14ac:dyDescent="0.25"/>
  <cols>
    <col min="2" max="2" width="68.28515625" customWidth="1"/>
    <col min="3" max="3" width="18.42578125" bestFit="1" customWidth="1"/>
  </cols>
  <sheetData>
    <row r="1" spans="1:9" x14ac:dyDescent="0.25">
      <c r="A1" s="1" t="s">
        <v>0</v>
      </c>
      <c r="B1" s="1" t="s">
        <v>1</v>
      </c>
      <c r="C1" s="1" t="s">
        <v>2</v>
      </c>
      <c r="D1" s="1" t="s">
        <v>3</v>
      </c>
      <c r="E1" s="1">
        <v>2019</v>
      </c>
      <c r="F1" s="1">
        <f>E1-1</f>
        <v>2018</v>
      </c>
      <c r="G1" s="1">
        <f t="shared" ref="G1:I1" si="0">F1-1</f>
        <v>2017</v>
      </c>
      <c r="H1" s="1">
        <f t="shared" si="0"/>
        <v>2016</v>
      </c>
      <c r="I1" s="1">
        <f t="shared" si="0"/>
        <v>2015</v>
      </c>
    </row>
    <row r="2" spans="1:9" ht="45" x14ac:dyDescent="0.25">
      <c r="A2" s="2">
        <v>1</v>
      </c>
      <c r="B2" s="3" t="s">
        <v>4</v>
      </c>
      <c r="C2" s="2" t="s">
        <v>5</v>
      </c>
      <c r="D2" s="2">
        <v>2</v>
      </c>
      <c r="E2" s="1">
        <v>2</v>
      </c>
      <c r="F2" s="1">
        <v>2</v>
      </c>
      <c r="G2" s="1">
        <v>2</v>
      </c>
      <c r="H2" s="1">
        <v>2</v>
      </c>
      <c r="I2" s="1">
        <v>2</v>
      </c>
    </row>
    <row r="3" spans="1:9" ht="60" x14ac:dyDescent="0.25">
      <c r="A3" s="1">
        <f>A2+1</f>
        <v>2</v>
      </c>
      <c r="B3" s="4" t="s">
        <v>18</v>
      </c>
      <c r="C3" s="1" t="s">
        <v>6</v>
      </c>
      <c r="D3" s="1">
        <v>2</v>
      </c>
      <c r="E3" s="1">
        <v>2</v>
      </c>
      <c r="F3" s="1">
        <v>2</v>
      </c>
      <c r="G3" s="1">
        <v>2</v>
      </c>
      <c r="H3" s="1">
        <v>2</v>
      </c>
      <c r="I3" s="1">
        <v>2</v>
      </c>
    </row>
    <row r="4" spans="1:9" ht="60" x14ac:dyDescent="0.25">
      <c r="A4" s="1">
        <f t="shared" ref="A4:A13" si="1">A3+1</f>
        <v>3</v>
      </c>
      <c r="B4" s="4" t="s">
        <v>19</v>
      </c>
      <c r="C4" s="1" t="s">
        <v>7</v>
      </c>
      <c r="D4" s="1">
        <v>1</v>
      </c>
      <c r="E4" s="1">
        <v>1</v>
      </c>
      <c r="F4" s="1">
        <v>1</v>
      </c>
      <c r="G4" s="1">
        <v>1</v>
      </c>
      <c r="H4" s="1">
        <v>1</v>
      </c>
      <c r="I4" s="1">
        <v>1</v>
      </c>
    </row>
    <row r="5" spans="1:9" ht="45" x14ac:dyDescent="0.25">
      <c r="A5" s="1">
        <f t="shared" si="1"/>
        <v>4</v>
      </c>
      <c r="B5" s="4" t="s">
        <v>20</v>
      </c>
      <c r="C5" s="1" t="s">
        <v>8</v>
      </c>
      <c r="D5" s="1">
        <v>1</v>
      </c>
      <c r="E5" s="1">
        <v>1</v>
      </c>
      <c r="F5" s="1">
        <v>1</v>
      </c>
      <c r="G5" s="1">
        <v>1</v>
      </c>
      <c r="H5" s="1">
        <v>1</v>
      </c>
      <c r="I5" s="1">
        <v>1</v>
      </c>
    </row>
    <row r="6" spans="1:9" ht="60" x14ac:dyDescent="0.25">
      <c r="A6" s="1">
        <f t="shared" si="1"/>
        <v>5</v>
      </c>
      <c r="B6" s="4" t="s">
        <v>21</v>
      </c>
      <c r="C6" s="1" t="s">
        <v>9</v>
      </c>
      <c r="D6" s="1">
        <v>1</v>
      </c>
      <c r="E6" s="1">
        <v>1</v>
      </c>
      <c r="F6" s="1">
        <v>1</v>
      </c>
      <c r="G6" s="1">
        <v>1</v>
      </c>
      <c r="H6" s="1">
        <v>1</v>
      </c>
      <c r="I6" s="1">
        <v>1</v>
      </c>
    </row>
    <row r="7" spans="1:9" ht="75" x14ac:dyDescent="0.25">
      <c r="A7" s="1">
        <f t="shared" si="1"/>
        <v>6</v>
      </c>
      <c r="B7" s="4" t="s">
        <v>22</v>
      </c>
      <c r="C7" s="1" t="s">
        <v>10</v>
      </c>
      <c r="D7" s="1">
        <v>1</v>
      </c>
      <c r="E7" s="1">
        <v>1</v>
      </c>
      <c r="F7" s="1">
        <v>1</v>
      </c>
      <c r="G7" s="1">
        <v>1</v>
      </c>
      <c r="H7" s="1">
        <v>1</v>
      </c>
      <c r="I7" s="1">
        <v>1</v>
      </c>
    </row>
    <row r="8" spans="1:9" ht="60" x14ac:dyDescent="0.25">
      <c r="A8" s="1">
        <f t="shared" si="1"/>
        <v>7</v>
      </c>
      <c r="B8" s="4" t="s">
        <v>23</v>
      </c>
      <c r="C8" s="1" t="s">
        <v>11</v>
      </c>
      <c r="D8" s="1">
        <v>1</v>
      </c>
      <c r="E8" s="1">
        <v>1</v>
      </c>
      <c r="F8" s="1">
        <v>1</v>
      </c>
      <c r="G8" s="1">
        <v>1</v>
      </c>
      <c r="H8" s="1">
        <v>1</v>
      </c>
      <c r="I8" s="1">
        <v>1</v>
      </c>
    </row>
    <row r="9" spans="1:9" ht="90" x14ac:dyDescent="0.25">
      <c r="A9" s="1">
        <f t="shared" si="1"/>
        <v>8</v>
      </c>
      <c r="B9" s="4" t="s">
        <v>24</v>
      </c>
      <c r="C9" s="1" t="s">
        <v>12</v>
      </c>
      <c r="D9" s="1">
        <v>2</v>
      </c>
      <c r="E9" s="1">
        <v>2</v>
      </c>
      <c r="F9" s="1">
        <v>2</v>
      </c>
      <c r="G9" s="1">
        <v>2</v>
      </c>
      <c r="H9" s="1">
        <v>2</v>
      </c>
      <c r="I9" s="1">
        <v>2</v>
      </c>
    </row>
    <row r="10" spans="1:9" x14ac:dyDescent="0.25">
      <c r="A10" s="1">
        <f t="shared" si="1"/>
        <v>9</v>
      </c>
      <c r="B10" s="4" t="s">
        <v>13</v>
      </c>
      <c r="C10" s="1" t="s">
        <v>14</v>
      </c>
      <c r="D10" s="1">
        <v>2</v>
      </c>
      <c r="E10" s="1">
        <v>2</v>
      </c>
      <c r="F10" s="1">
        <v>2</v>
      </c>
      <c r="G10" s="1">
        <v>2</v>
      </c>
      <c r="H10" s="1">
        <v>2</v>
      </c>
      <c r="I10" s="1">
        <v>2</v>
      </c>
    </row>
    <row r="11" spans="1:9" ht="45" x14ac:dyDescent="0.25">
      <c r="A11" s="1">
        <f t="shared" si="1"/>
        <v>10</v>
      </c>
      <c r="B11" s="4" t="s">
        <v>25</v>
      </c>
      <c r="C11" s="1" t="s">
        <v>15</v>
      </c>
      <c r="D11" s="1">
        <v>2</v>
      </c>
      <c r="E11" s="1">
        <v>2</v>
      </c>
      <c r="F11" s="1">
        <v>2</v>
      </c>
      <c r="G11" s="1">
        <v>2</v>
      </c>
      <c r="H11" s="1">
        <v>2</v>
      </c>
      <c r="I11" s="1">
        <v>2</v>
      </c>
    </row>
    <row r="12" spans="1:9" ht="45" x14ac:dyDescent="0.25">
      <c r="A12" s="1">
        <f t="shared" si="1"/>
        <v>11</v>
      </c>
      <c r="B12" s="4" t="s">
        <v>26</v>
      </c>
      <c r="C12" s="1" t="s">
        <v>16</v>
      </c>
      <c r="D12" s="1">
        <v>2</v>
      </c>
      <c r="E12" s="1">
        <v>2</v>
      </c>
      <c r="F12" s="1">
        <v>1</v>
      </c>
      <c r="G12" s="1">
        <v>1</v>
      </c>
      <c r="H12" s="1">
        <v>1</v>
      </c>
      <c r="I12" s="1">
        <v>1</v>
      </c>
    </row>
    <row r="13" spans="1:9" ht="75" x14ac:dyDescent="0.25">
      <c r="A13" s="1">
        <f t="shared" si="1"/>
        <v>12</v>
      </c>
      <c r="B13" s="4" t="s">
        <v>27</v>
      </c>
      <c r="C13" s="1" t="s">
        <v>17</v>
      </c>
      <c r="D13" s="1">
        <v>1</v>
      </c>
      <c r="E13" s="1">
        <v>1</v>
      </c>
      <c r="F13" s="1">
        <v>1</v>
      </c>
      <c r="G13" s="1">
        <v>1</v>
      </c>
      <c r="H13" s="1">
        <v>1</v>
      </c>
      <c r="I13" s="1">
        <v>1</v>
      </c>
    </row>
    <row r="14" spans="1:9" x14ac:dyDescent="0.25">
      <c r="C14" s="1" t="s">
        <v>28</v>
      </c>
      <c r="D14" s="1">
        <f>SUM(D2:D13)</f>
        <v>18</v>
      </c>
      <c r="E14" s="1">
        <f t="shared" ref="E14:I14" si="2">SUM(E2:E13)</f>
        <v>18</v>
      </c>
      <c r="F14" s="1">
        <f t="shared" si="2"/>
        <v>17</v>
      </c>
      <c r="G14" s="1">
        <f>SUM(G2:G13)</f>
        <v>17</v>
      </c>
      <c r="H14" s="1">
        <f t="shared" si="2"/>
        <v>17</v>
      </c>
      <c r="I14" s="1">
        <f t="shared" si="2"/>
        <v>17</v>
      </c>
    </row>
    <row r="15" spans="1:9" x14ac:dyDescent="0.25">
      <c r="B15" s="9" t="s">
        <v>45</v>
      </c>
      <c r="C15" s="1" t="s">
        <v>29</v>
      </c>
      <c r="D15" s="5">
        <f>D14/$D$14</f>
        <v>1</v>
      </c>
      <c r="E15" s="5">
        <f t="shared" ref="E15:I15" si="3">E14/$D$14</f>
        <v>1</v>
      </c>
      <c r="F15" s="5">
        <f t="shared" si="3"/>
        <v>0.94444444444444442</v>
      </c>
      <c r="G15" s="5">
        <f t="shared" si="3"/>
        <v>0.94444444444444442</v>
      </c>
      <c r="H15" s="5">
        <f t="shared" si="3"/>
        <v>0.94444444444444442</v>
      </c>
      <c r="I15" s="5">
        <f t="shared" si="3"/>
        <v>0.94444444444444442</v>
      </c>
    </row>
    <row r="16" spans="1:9" x14ac:dyDescent="0.25">
      <c r="C16" s="6" t="s">
        <v>30</v>
      </c>
      <c r="D16" s="7">
        <f>(SUMIFS(E15:I15,E15:I15,"&gt;0"))/(COUNTIF(E15:I15,"&gt;0"))</f>
        <v>0.95555555555555549</v>
      </c>
    </row>
    <row r="17" spans="3:4" x14ac:dyDescent="0.25">
      <c r="C17" s="6" t="s">
        <v>33</v>
      </c>
      <c r="D17" s="1">
        <f>_xlfn.STDEV.P(E15)</f>
        <v>0</v>
      </c>
    </row>
    <row r="18" spans="3:4" x14ac:dyDescent="0.25">
      <c r="C18" s="6" t="s">
        <v>31</v>
      </c>
      <c r="D18" s="1" t="e">
        <f>_xlfn.QUARTILE.EXC(E15,1)</f>
        <v>#NUM!</v>
      </c>
    </row>
    <row r="19" spans="3:4" x14ac:dyDescent="0.25">
      <c r="C19" s="6" t="s">
        <v>36</v>
      </c>
      <c r="D19" s="7">
        <f>MEDIAN(E15)</f>
        <v>1</v>
      </c>
    </row>
    <row r="20" spans="3:4" x14ac:dyDescent="0.25">
      <c r="C20" s="6" t="s">
        <v>32</v>
      </c>
      <c r="D20" s="1" t="e">
        <f>_xlfn.QUARTILE.EXC(E15,3)</f>
        <v>#NUM!</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Consumer Services Analysis</vt:lpstr>
      <vt:lpstr>Advtech</vt:lpstr>
      <vt:lpstr>AF&amp;OVR</vt:lpstr>
      <vt:lpstr>AME</vt:lpstr>
      <vt:lpstr>Cash Build</vt:lpstr>
      <vt:lpstr>City Lodge</vt:lpstr>
      <vt:lpstr>Clicks</vt:lpstr>
      <vt:lpstr>CMH</vt:lpstr>
      <vt:lpstr>Curro</vt:lpstr>
      <vt:lpstr>E Media</vt:lpstr>
      <vt:lpstr>Famous Brands</vt:lpstr>
      <vt:lpstr>Italtile</vt:lpstr>
      <vt:lpstr>Mass Mart</vt:lpstr>
      <vt:lpstr>Mr Price</vt:lpstr>
      <vt:lpstr>PicknPay</vt:lpstr>
      <vt:lpstr>Shoprite</vt:lpstr>
      <vt:lpstr>Spur Corp</vt:lpstr>
      <vt:lpstr>Steinhoff</vt:lpstr>
      <vt:lpstr>Sun International</vt:lpstr>
      <vt:lpstr>Taste</vt:lpstr>
      <vt:lpstr>The FG</vt:lpstr>
      <vt:lpstr>Spar</vt:lpstr>
      <vt:lpstr>Blackstar</vt:lpstr>
      <vt:lpstr>Truworths</vt:lpstr>
      <vt:lpstr>Tsogo sun</vt:lpstr>
      <vt:lpstr>Woolies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Wesley Baartzes</dc:creator>
  <cp:lastModifiedBy>Wesley Baartzes</cp:lastModifiedBy>
  <dcterms:created xsi:type="dcterms:W3CDTF">2020-07-23T17:38:35Z</dcterms:created>
  <dcterms:modified xsi:type="dcterms:W3CDTF">2020-08-02T23:34:07Z</dcterms:modified>
</cp:coreProperties>
</file>